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525" activeTab="2"/>
  </bookViews>
  <sheets>
    <sheet name="dbcmap" sheetId="3" r:id="rId1"/>
    <sheet name="dbcsid" sheetId="1" r:id="rId2"/>
    <sheet name="dbcgen" sheetId="2" r:id="rId3"/>
    <sheet name="dbcval" sheetId="4" r:id="rId4"/>
    <sheet name="Sheet5" sheetId="5" r:id="rId5"/>
  </sheets>
  <definedNames>
    <definedName name="_xlnm._FilterDatabase" localSheetId="2" hidden="1">dbcgen!$A$1:$S$1304</definedName>
    <definedName name="_xlnm._FilterDatabase" localSheetId="4" hidden="1">Sheet5!$A$1:$G$32</definedName>
  </definedNames>
  <calcPr calcId="144525"/>
</workbook>
</file>

<file path=xl/sharedStrings.xml><?xml version="1.0" encoding="utf-8"?>
<sst xmlns="http://schemas.openxmlformats.org/spreadsheetml/2006/main" count="6402" uniqueCount="2686">
  <si>
    <t>Little Endian</t>
  </si>
  <si>
    <t>E</t>
  </si>
  <si>
    <t>D</t>
  </si>
  <si>
    <t>C</t>
  </si>
  <si>
    <t>B</t>
  </si>
  <si>
    <t>A</t>
  </si>
  <si>
    <t>PID</t>
  </si>
  <si>
    <t>Service</t>
  </si>
  <si>
    <t>ISOTP Header</t>
  </si>
  <si>
    <t>Big Endian</t>
  </si>
  <si>
    <t>index</t>
  </si>
  <si>
    <t>service</t>
  </si>
  <si>
    <t>pid</t>
  </si>
  <si>
    <t>SG_</t>
  </si>
  <si>
    <t>SG_MUL_VAL_</t>
  </si>
  <si>
    <t>mux_value</t>
  </si>
  <si>
    <t>mux_name</t>
  </si>
  <si>
    <t>pidhex</t>
  </si>
  <si>
    <t>name</t>
  </si>
  <si>
    <t>short_name</t>
  </si>
  <si>
    <t>Data Byte</t>
  </si>
  <si>
    <t>start</t>
  </si>
  <si>
    <t>bits</t>
  </si>
  <si>
    <t>endian</t>
  </si>
  <si>
    <t>sign</t>
  </si>
  <si>
    <t>scale</t>
  </si>
  <si>
    <t>unit</t>
  </si>
  <si>
    <t>offset</t>
  </si>
  <si>
    <t>min</t>
  </si>
  <si>
    <t>max</t>
  </si>
  <si>
    <t>comment</t>
  </si>
  <si>
    <t>DTC_CNT</t>
  </si>
  <si>
    <t>+</t>
  </si>
  <si>
    <t>MIL</t>
  </si>
  <si>
    <t>MIS_SUP</t>
  </si>
  <si>
    <t>FUEL_SUP</t>
  </si>
  <si>
    <t>CCM_SUP</t>
  </si>
  <si>
    <t>1M</t>
  </si>
  <si>
    <t>CIM_SUP</t>
  </si>
  <si>
    <t>MIS_RDY</t>
  </si>
  <si>
    <t>FUEL_RDY</t>
  </si>
  <si>
    <t>CCM_RDY</t>
  </si>
  <si>
    <t>Reserved</t>
  </si>
  <si>
    <t>CAT_SUP</t>
  </si>
  <si>
    <t>HCAT_SUP</t>
  </si>
  <si>
    <t>EVAP_SUP</t>
  </si>
  <si>
    <t>AIR_SUP</t>
  </si>
  <si>
    <t>GPF_SUP</t>
  </si>
  <si>
    <t>O2S_SUP</t>
  </si>
  <si>
    <t>HTR_SUP</t>
  </si>
  <si>
    <t>EGR_SUP</t>
  </si>
  <si>
    <t>CAT_RDY</t>
  </si>
  <si>
    <t>HCAT_RDY</t>
  </si>
  <si>
    <t>EVAP_RDY</t>
  </si>
  <si>
    <t>AIR_RDY</t>
  </si>
  <si>
    <t>GPF_RDY</t>
  </si>
  <si>
    <t>O2S_RDY</t>
  </si>
  <si>
    <t>HTR_RDY</t>
  </si>
  <si>
    <t>EGR_RDY</t>
  </si>
  <si>
    <t>HCCATSUP</t>
  </si>
  <si>
    <t>NCAT_SUP</t>
  </si>
  <si>
    <t>BP_SUP</t>
  </si>
  <si>
    <t>EGS_SUP</t>
  </si>
  <si>
    <t>PM_SUP</t>
  </si>
  <si>
    <t>HCCATRDY</t>
  </si>
  <si>
    <t>NCAT_RDY</t>
  </si>
  <si>
    <t>BP_RDY</t>
  </si>
  <si>
    <t>EGS_RDY</t>
  </si>
  <si>
    <t>PM_RDY</t>
  </si>
  <si>
    <t>DTCFRZF</t>
  </si>
  <si>
    <t>必须用大端</t>
  </si>
  <si>
    <t>FUELSYSA_OL</t>
  </si>
  <si>
    <t>FUELSYSA_CL</t>
  </si>
  <si>
    <t>FUELSYSA_OL_Drive</t>
  </si>
  <si>
    <t>FUELSYSA_OL_Fault</t>
  </si>
  <si>
    <t>FUELSYSA_CL_Fault</t>
  </si>
  <si>
    <t>FUELSYSA_OL_B2</t>
  </si>
  <si>
    <t>FUELSYSA_OL_Drive_B2</t>
  </si>
  <si>
    <t>FUELSYSA_OL_Fault_B2</t>
  </si>
  <si>
    <t>FUELSYSB_OL</t>
  </si>
  <si>
    <t>FUELSYSB_CL</t>
  </si>
  <si>
    <t>FUELSYSB_OL_Drive</t>
  </si>
  <si>
    <t>FUELSYSB_OL_Fault</t>
  </si>
  <si>
    <t>FUELSYSB_CL_Fault</t>
  </si>
  <si>
    <t>FUELSYSB_OL_B2</t>
  </si>
  <si>
    <t>FUELSYSB_OL_Drive_B2</t>
  </si>
  <si>
    <t>FUELSYSB_OL_Fault_B2</t>
  </si>
  <si>
    <t>LOAD_PCT</t>
  </si>
  <si>
    <t>%</t>
  </si>
  <si>
    <t>ECT</t>
  </si>
  <si>
    <t xml:space="preserve">°C </t>
  </si>
  <si>
    <t>Short Term Fuel Trim - Bank 1</t>
  </si>
  <si>
    <t>SHRTFT1</t>
  </si>
  <si>
    <t>Short Term Fuel Trim - Bank 3</t>
  </si>
  <si>
    <t>SHRTFT3</t>
  </si>
  <si>
    <t>LONGFT1</t>
  </si>
  <si>
    <t>LONGFT3</t>
  </si>
  <si>
    <t>Short Term Fuel Trim - Bank 2</t>
  </si>
  <si>
    <t>SHRTFT2</t>
  </si>
  <si>
    <t>Short Term Fuel Trim - Bank 4</t>
  </si>
  <si>
    <t>SHRTFT4</t>
  </si>
  <si>
    <t>LONGFT2</t>
  </si>
  <si>
    <t>LONGFT4</t>
  </si>
  <si>
    <t>Fuel Pressure (gauge)</t>
  </si>
  <si>
    <t>FPGAUGE</t>
  </si>
  <si>
    <t>kPa</t>
  </si>
  <si>
    <t>Intake Manifold Absolute Pressure</t>
  </si>
  <si>
    <t>MAP</t>
  </si>
  <si>
    <t>Engine RPM</t>
  </si>
  <si>
    <t>RPM</t>
  </si>
  <si>
    <t>rpm</t>
  </si>
  <si>
    <t>Vehicle Speed Sensor</t>
  </si>
  <si>
    <t>VSS</t>
  </si>
  <si>
    <t>km/h</t>
  </si>
  <si>
    <t>Ignition Timing Advance</t>
  </si>
  <si>
    <t>SPARKADV</t>
  </si>
  <si>
    <t>°</t>
  </si>
  <si>
    <t>需确认</t>
  </si>
  <si>
    <t>F</t>
  </si>
  <si>
    <t>Intake Air Temperature</t>
  </si>
  <si>
    <t>IAT</t>
  </si>
  <si>
    <t xml:space="preserve">Air Flow Rate from Mass Air Flow Sensor </t>
  </si>
  <si>
    <t>MAF</t>
  </si>
  <si>
    <t>g/s</t>
  </si>
  <si>
    <t>Absolute Throttle Position</t>
  </si>
  <si>
    <t>TP</t>
  </si>
  <si>
    <t>Upstream of first catalytic converter</t>
  </si>
  <si>
    <t>AIR_STAT_UPS</t>
  </si>
  <si>
    <t>Downstream of first catalytic converter inlet</t>
  </si>
  <si>
    <t>AIR_STAT_DNS</t>
  </si>
  <si>
    <t>Atmosphere/off</t>
  </si>
  <si>
    <t>AIR_STAT_OFF</t>
  </si>
  <si>
    <t>pump commanded on for diagnostics</t>
  </si>
  <si>
    <t>AIR_STAT_DIAG</t>
  </si>
  <si>
    <t>Bank 1 - Sensor 1 present at that location</t>
  </si>
  <si>
    <t>O2SLOC_A1</t>
  </si>
  <si>
    <t>Bank 1 - Sensor 2 present at that location</t>
  </si>
  <si>
    <t>O2SLOC_A2</t>
  </si>
  <si>
    <t>Bank 1 - Sensor 3 present at that location</t>
  </si>
  <si>
    <t>O2SLOC_A3</t>
  </si>
  <si>
    <t>Bank 1 - Sensor 4 present at that location</t>
  </si>
  <si>
    <t>O2SLOC_A4</t>
  </si>
  <si>
    <t>Bank 2 - Sensor 1 present at that location</t>
  </si>
  <si>
    <t>O2SLOC_A5</t>
  </si>
  <si>
    <t>Bank 2 - Sensor 2 present at that location</t>
  </si>
  <si>
    <t>O2SLOC_A6</t>
  </si>
  <si>
    <t>Bank 2 - Sensor 3 present at that location</t>
  </si>
  <si>
    <t>O2SLOC_A7</t>
  </si>
  <si>
    <t>Bank 2 - Sensor 4 present at that location</t>
  </si>
  <si>
    <t>O2SLOC_A8</t>
  </si>
  <si>
    <t>0x14</t>
  </si>
  <si>
    <t>O2 Sensor and SHRFT Bank 1, Sensor 1</t>
  </si>
  <si>
    <t>O2S1</t>
  </si>
  <si>
    <t>V</t>
  </si>
  <si>
    <t>SHRTFT11</t>
  </si>
  <si>
    <t>0x15</t>
  </si>
  <si>
    <t>O2 Sensor and SHRFT Bank 1, Sensor 2</t>
  </si>
  <si>
    <t>O2S2</t>
  </si>
  <si>
    <t>SHRTFT12</t>
  </si>
  <si>
    <t>0x16</t>
  </si>
  <si>
    <t>O2 Sensor and SHRFT Bank 1, Sensor 3</t>
  </si>
  <si>
    <t>O2S3</t>
  </si>
  <si>
    <t>SHRTFT13</t>
  </si>
  <si>
    <t>0x17</t>
  </si>
  <si>
    <t>O2 Sensor and SHRFT Bank 1, Sensor 4</t>
  </si>
  <si>
    <t>O2S4</t>
  </si>
  <si>
    <t>SHRTFT14</t>
  </si>
  <si>
    <t>0x18</t>
  </si>
  <si>
    <t>O2 Sensor and SHRFT Bank 2, Sensor 1</t>
  </si>
  <si>
    <t>O2S5</t>
  </si>
  <si>
    <t>SHRTFT15</t>
  </si>
  <si>
    <t>0x19</t>
  </si>
  <si>
    <t>O2 Sensor and SHRFT Bank 2, Sensor 2</t>
  </si>
  <si>
    <t>O2S6</t>
  </si>
  <si>
    <t>SHRTFT16</t>
  </si>
  <si>
    <t>0x1A</t>
  </si>
  <si>
    <t>O2 Sensor and SHRFT Bank 2, Sensor 3</t>
  </si>
  <si>
    <t>O2S7</t>
  </si>
  <si>
    <t>SHRTFT17</t>
  </si>
  <si>
    <t>0x1B</t>
  </si>
  <si>
    <t>O2 Sensor and SHRFT Bank 2, Sensor 4</t>
  </si>
  <si>
    <t>O2S8</t>
  </si>
  <si>
    <t>SHRTFT8</t>
  </si>
  <si>
    <t>0x1C</t>
  </si>
  <si>
    <t>OBD requirements for vehicle or engine</t>
  </si>
  <si>
    <t>OBDSUP</t>
  </si>
  <si>
    <t>0x1D</t>
  </si>
  <si>
    <t>O2SLOC_B1</t>
  </si>
  <si>
    <t>O2SLOC_B2</t>
  </si>
  <si>
    <t>O2SLOC_B3</t>
  </si>
  <si>
    <t>O2SLOC_B4</t>
  </si>
  <si>
    <t>Bank 3 - Sensor 1 present at that location</t>
  </si>
  <si>
    <t>O2SLOC_B5</t>
  </si>
  <si>
    <t>Bank 3 - Sensor 2 present at that location</t>
  </si>
  <si>
    <t>O2SLOC_B6</t>
  </si>
  <si>
    <t>Bank 4 -Sensor 1 present at that location</t>
  </si>
  <si>
    <t>O2SLOC_B7</t>
  </si>
  <si>
    <t>Bank 4 -Sensor 12 present at that location</t>
  </si>
  <si>
    <t>O2SLOC_B8</t>
  </si>
  <si>
    <t>0x1E</t>
  </si>
  <si>
    <t>Power Take Off (PTO) Status</t>
  </si>
  <si>
    <t>PTO_STAT</t>
  </si>
  <si>
    <t>0x1F</t>
  </si>
  <si>
    <t>Time Since Engine Start</t>
  </si>
  <si>
    <t>RUNTM</t>
  </si>
  <si>
    <t>sec</t>
  </si>
  <si>
    <t>0x21</t>
  </si>
  <si>
    <t>Distance Traveled While MIL is Activated</t>
  </si>
  <si>
    <t>MIL_DIST</t>
  </si>
  <si>
    <t>km</t>
  </si>
  <si>
    <t>0x22</t>
  </si>
  <si>
    <t>Fuel Pressure relative to manifold vacuum</t>
  </si>
  <si>
    <t>FP</t>
  </si>
  <si>
    <t>0x23</t>
  </si>
  <si>
    <t>Fuel Rail Pressure</t>
  </si>
  <si>
    <t>FRP</t>
  </si>
  <si>
    <t>0x24</t>
  </si>
  <si>
    <t>Lambda value,
Equivalence Ratio Bank 1, Sensor 1 (uses PID $13) or
Equivalence Ratio Bank 1, Sensor 1 (uses PID $1D)</t>
  </si>
  <si>
    <t>LAMBDA_WRV1</t>
  </si>
  <si>
    <t>Wide Range O2S Voltage,
O2 Sensor Bank 1, Sensor 1 (uses PID $13) or
O2 Sensor Bank 1, Sensor 1 (uses PID $1D)</t>
  </si>
  <si>
    <t>O2S_WRV1</t>
  </si>
  <si>
    <t>0x25</t>
  </si>
  <si>
    <t>Lambda value,
Equivalence Ratio Bank 1, Sensor 2 (uses PID $13) or
Equivalence Ratio Bank 1, Sensor 2 (uses PID $1D)</t>
  </si>
  <si>
    <t>LAMBDA_WRV2</t>
  </si>
  <si>
    <t>Wide Range O2S Voltage,
O2 Sensor Bank 1, Sensor 2 (uses PID $13) or
O2 Sensor Bank 1, Sensor 2 (uses PID $1D)</t>
  </si>
  <si>
    <t>O2S_WRV2</t>
  </si>
  <si>
    <t>0x26</t>
  </si>
  <si>
    <t>Lambda value,
Equivalence Ratio Bank 1, Sensor 3 (uses PID $13) or
Equivalence Ratio Bank 2, Sensor 1 (uses PID $1D)</t>
  </si>
  <si>
    <t>LAMBDA_WRV3</t>
  </si>
  <si>
    <t>Wide Range O2S Voltage,
O2 Sensor Bank 1, Sensor 3 (uses PID $13) or
O2 Sensor Bank 2, Sensor 1 (uses PID $1D)</t>
  </si>
  <si>
    <t>O2S_WRV3</t>
  </si>
  <si>
    <t>0x27</t>
  </si>
  <si>
    <t>Lambda value,
Equivalence Ratio Bank 1, Sensor 4 (uses PID $13) or
Equivalence Ratio Bank 2, Sensor 2 (uses PID $1D)</t>
  </si>
  <si>
    <t>LAMBDA_WRV4</t>
  </si>
  <si>
    <t>Wide Range O2S Voltage,
O2 Sensor Bank 1, Sensor 4 (uses PID $13) or
O2 Sensor Bank 2, Sensor 2 (uses PID $1D)</t>
  </si>
  <si>
    <t>O2S_WRV4</t>
  </si>
  <si>
    <t>0x28</t>
  </si>
  <si>
    <t>Lambda value,
Equivalence Ratio Bank 2, Sensor 1 (uses PID $13) or
Equivalence Ratio Bank 3, Sensor 1 (uses PID $1D)</t>
  </si>
  <si>
    <t>LAMBDA_WRV5</t>
  </si>
  <si>
    <t>Wide Range O2S Voltage,
O2 Sensor Bank 2, Sensor 1 (uses PID $13) or
O2 Sensor Bank 3, Sensor 1 (uses PID $1D)</t>
  </si>
  <si>
    <t>O2S_WRV5</t>
  </si>
  <si>
    <t>0x29</t>
  </si>
  <si>
    <t>Lambda value,
Equivalence Ratio Bank 2, Sensor 2 (uses PID $13) or
Equivalence Ratio Bank 3, Sensor 2 (uses PID $1D)</t>
  </si>
  <si>
    <t>LAMBDA_WRV6</t>
  </si>
  <si>
    <t>Wide Range O2S Voltage,
O2 Sensor Bank 2, Sensor 2 (uses PID $13) or
O2 Sensor Bank 3, Sensor 2 (uses PID $1D)</t>
  </si>
  <si>
    <t>O2S_WRV6</t>
  </si>
  <si>
    <t>0x2A</t>
  </si>
  <si>
    <t>Lambda value,
Equivalence Ratio Bank 2, Sensor 3 (uses PID $13) or
Equivalence Ratio Bank 4, Sensor 1 (uses PID $1D)</t>
  </si>
  <si>
    <t>LAMBDA_WRV7</t>
  </si>
  <si>
    <t>Wide Range O2S Voltage,
O2 Sensor Bank 2, Sensor 3 (uses PID $13) or
O2 Sensor Bank 4, Sensor 1 (uses PID $1D)</t>
  </si>
  <si>
    <t>O2S_WRV7</t>
  </si>
  <si>
    <t>0x2B</t>
  </si>
  <si>
    <t>Lambda value,
Equivalence Ratio Bank 2, Sensor 4 (uses PID $13) or
Equivalence Ratio Bank 4, Sensor 2 (uses PID $1D)</t>
  </si>
  <si>
    <t>LAMBDA_WRV8</t>
  </si>
  <si>
    <t>Wide Range O2S Voltage,
O2 Sensor Bank 2, Sensor 4 (uses PID $13) or
O2 Sensor Bank 4, Sensor 2 (uses PID $1D)</t>
  </si>
  <si>
    <t>O2S_WRV8</t>
  </si>
  <si>
    <t>0x2C</t>
  </si>
  <si>
    <t>Commanded EGR</t>
  </si>
  <si>
    <t>EGR_PCT</t>
  </si>
  <si>
    <t>0x2D</t>
  </si>
  <si>
    <t>EGR Error</t>
  </si>
  <si>
    <t>EGR_ERR</t>
  </si>
  <si>
    <t>0x2E</t>
  </si>
  <si>
    <t>Commanded Evaporative Purge</t>
  </si>
  <si>
    <t>EVAP_PCT</t>
  </si>
  <si>
    <t>0x2F</t>
  </si>
  <si>
    <t>Fuel Level Input</t>
  </si>
  <si>
    <t>FLI</t>
  </si>
  <si>
    <t>0x30</t>
  </si>
  <si>
    <t>Number of warm-ups since DTCs cleared</t>
  </si>
  <si>
    <t>WARM_UPS</t>
  </si>
  <si>
    <t>0x31</t>
  </si>
  <si>
    <t>Distance traveled since DTCs cleared</t>
  </si>
  <si>
    <t>CLR_DIST</t>
  </si>
  <si>
    <t>0x32</t>
  </si>
  <si>
    <t>Evap System Vapor Pressure</t>
  </si>
  <si>
    <t>EVAP_VP</t>
  </si>
  <si>
    <t>-</t>
  </si>
  <si>
    <t>Pa</t>
  </si>
  <si>
    <t>0x33</t>
  </si>
  <si>
    <t xml:space="preserve">Barometric Pressure </t>
  </si>
  <si>
    <t>BARO</t>
  </si>
  <si>
    <t>0x34</t>
  </si>
  <si>
    <t>LAMBDA_WRC1</t>
  </si>
  <si>
    <t>Wide Range O2S Current,
O2 Sensor Bank 1, Sensor 1 (uses PID $13) or
O2 Sensor Bank 1, Sensor 1 (uses PID $1D)</t>
  </si>
  <si>
    <t>O2S_WRC1</t>
  </si>
  <si>
    <t>mA</t>
  </si>
  <si>
    <t>0x35</t>
  </si>
  <si>
    <t>LAMBDA_WRC2</t>
  </si>
  <si>
    <t>Wide Range O2S Current,
O2 Sensor Bank 1, Sensor 2 (uses PID $13) or
O2 Sensor Bank 1, Sensor 2 (uses PID $1D)</t>
  </si>
  <si>
    <t>O2S_WRC2</t>
  </si>
  <si>
    <t>0x36</t>
  </si>
  <si>
    <t>LAMBDA_WRC3</t>
  </si>
  <si>
    <t>Wide Range O2S Current,
O2 Sensor Bank 1, Sensor 3 (uses PID $13) or
O2 Sensor Bank 2, Sensor 1 (uses PID $1D)</t>
  </si>
  <si>
    <t>O2S_WRC3</t>
  </si>
  <si>
    <t>0x37</t>
  </si>
  <si>
    <t>LAMBDA_WRC4</t>
  </si>
  <si>
    <t>Wide Range O2S Current,
O2 Sensor Bank 1, Sensor 4 (uses PID $13) or
O2 Sensor Bank 2, Sensor 2 (uses PID $1D)</t>
  </si>
  <si>
    <t>O2S_WRC4</t>
  </si>
  <si>
    <t>0x38</t>
  </si>
  <si>
    <t>LAMBDA_WRC5</t>
  </si>
  <si>
    <t>Wide Range O2S Current,
O2 Sensor Bank 2, Sensor 1 (uses PID $13) or
O2 Sensor Bank 3, Sensor 1 (uses PID $1D)</t>
  </si>
  <si>
    <t>O2S_WRC5</t>
  </si>
  <si>
    <t>0x39</t>
  </si>
  <si>
    <t>LAMBDA_WRC6</t>
  </si>
  <si>
    <t>Wide Range O2S Current,
O2 Sensor Bank 2, Sensor 2 (uses PID $13) or
O2 Sensor Bank 3, Sensor 2 (uses PID $1D)</t>
  </si>
  <si>
    <t>O2S_WRC6</t>
  </si>
  <si>
    <t>0x3A</t>
  </si>
  <si>
    <t>LAMBDA_WRC7</t>
  </si>
  <si>
    <t>Wide Range O2S Current,
O2 Sensor Bank 2, Sensor 3 (uses PID $13) or
O2 Sensor Bank 4, Sensor 1 (uses PID $1D)</t>
  </si>
  <si>
    <t>O2S_WRC7</t>
  </si>
  <si>
    <t>0x3B</t>
  </si>
  <si>
    <t>LAMBDA_WRC8</t>
  </si>
  <si>
    <t>Wide Range O2S Current,
O2 Sensor Bank 2, Sensor 4 (uses PID $13) or
O2 Sensor Bank 4, Sensor 2 (uses PID $1D)</t>
  </si>
  <si>
    <t>O2S_WRC8</t>
  </si>
  <si>
    <t>0x3C</t>
  </si>
  <si>
    <t>Catalyst Temperature Bank 1, Sensor 1</t>
  </si>
  <si>
    <t>CATEMP11</t>
  </si>
  <si>
    <t>0x3D</t>
  </si>
  <si>
    <t>Catalyst Temperature Bank 2, Sensor 1</t>
  </si>
  <si>
    <t>CATEMP21</t>
  </si>
  <si>
    <t>0x3E</t>
  </si>
  <si>
    <t>Catalyst Temperature Bank 1, Sensor 2</t>
  </si>
  <si>
    <t>CATEMP12</t>
  </si>
  <si>
    <t>0x3F</t>
  </si>
  <si>
    <t>Catalyst Temperature Bank 2, Sensor 2</t>
  </si>
  <si>
    <t>CATEMP22</t>
  </si>
  <si>
    <t>0x41</t>
  </si>
  <si>
    <t>Misfire monitoring enabled
(spark ignition and compression ignition)</t>
  </si>
  <si>
    <t>MIS_ENA</t>
  </si>
  <si>
    <t>Fuel system monitoring enabled
(spark ignition and compression ignition)</t>
  </si>
  <si>
    <t>FUEL_ENA</t>
  </si>
  <si>
    <t>Comprehensive component monitoring enabled
(spark ignition and compression ignition)</t>
  </si>
  <si>
    <t>CCM_ENA</t>
  </si>
  <si>
    <t>Compression ignition monitoring supported</t>
  </si>
  <si>
    <t>PID41_CIM_SUP</t>
  </si>
  <si>
    <t>Misfire monitoring complete
(spark ignition and compression ignition)</t>
  </si>
  <si>
    <t>MIS_CMPL</t>
  </si>
  <si>
    <t>Fuel system monitoring complete
(spark ignition and compression ignition)</t>
  </si>
  <si>
    <t>FUELCMPL</t>
  </si>
  <si>
    <t>Comprehensive component monitoring complete
(spark ignition and compression ignition)</t>
  </si>
  <si>
    <t>CCM_CMPL</t>
  </si>
  <si>
    <t>reserved (bit shall be reported as ‘0’)</t>
  </si>
  <si>
    <t xml:space="preserve">Catalyst monitoring enabled
(spark ignition supported) </t>
  </si>
  <si>
    <t>CAT_ENA</t>
  </si>
  <si>
    <t xml:space="preserve">Heated catalyst monitoring enabled
(spark ignition supported) </t>
  </si>
  <si>
    <t>HCAT_ENA</t>
  </si>
  <si>
    <t xml:space="preserve">Evaporative system monitoring enabled
(spark ignition supported) </t>
  </si>
  <si>
    <t>EVAP_ENA</t>
  </si>
  <si>
    <t xml:space="preserve">Secondary air system monitoring enabled
(spark ignition supported) </t>
  </si>
  <si>
    <t>AIR_ENA</t>
  </si>
  <si>
    <t xml:space="preserve">Gasoline particulate filter monitoring enabled
(spark ignition supported) </t>
  </si>
  <si>
    <t>GPF_ENA</t>
  </si>
  <si>
    <t xml:space="preserve">Oxygen sensor monitoring enabled
(spark ignition supported) </t>
  </si>
  <si>
    <t>O2S_ENA</t>
  </si>
  <si>
    <t xml:space="preserve">Oxygen sensor heater monitoring enabled
(spark ignition supported) </t>
  </si>
  <si>
    <t>HTR_ENA</t>
  </si>
  <si>
    <t xml:space="preserve">EGR and/or VVT system monitoring enabled
(spark ignition and compression ignition) </t>
  </si>
  <si>
    <t>EGR_ENA</t>
  </si>
  <si>
    <t xml:space="preserve">Catalyst monitoring complete
(spark ignition supported) </t>
  </si>
  <si>
    <t>CAT_CMPL</t>
  </si>
  <si>
    <t xml:space="preserve">Heated catalyst monitoring complete
(spark ignition supported) </t>
  </si>
  <si>
    <t>HCATCMPL</t>
  </si>
  <si>
    <t xml:space="preserve">Evaporative system monitoring complete
(spark ignition supported) </t>
  </si>
  <si>
    <t>EVAPCMPL</t>
  </si>
  <si>
    <t xml:space="preserve">Secondary air system monitoring complete
(spark ignition supported) </t>
  </si>
  <si>
    <t>AIR_CMPL</t>
  </si>
  <si>
    <t xml:space="preserve">Gasoline particulate filter monitoring complete
(spark ignition supported) </t>
  </si>
  <si>
    <t>GPF_CMPL</t>
  </si>
  <si>
    <t xml:space="preserve">Oxygen sensor monitoring ready
(spark ignition supported) </t>
  </si>
  <si>
    <t>O2S_CMPL</t>
  </si>
  <si>
    <t xml:space="preserve">Oxygen sensor heater monitoring complete
(spark ignition supported) </t>
  </si>
  <si>
    <t>HTR_CMPL</t>
  </si>
  <si>
    <t xml:space="preserve">EGR and/or VVT system monitoring complete
(spark ignition and compression ignition) </t>
  </si>
  <si>
    <t>EGR_CMPL</t>
  </si>
  <si>
    <t xml:space="preserve">NMHC catalyst enabled
(compression ignition supported) </t>
  </si>
  <si>
    <t>HCCATENA</t>
  </si>
  <si>
    <t xml:space="preserve">NOx aftertreatment monitoring enabled
(compression ignition supported) </t>
  </si>
  <si>
    <t>NCAT_ENA</t>
  </si>
  <si>
    <t xml:space="preserve">Reserved (bit shall always be reported as '0')
(compression ignition supported) </t>
  </si>
  <si>
    <t xml:space="preserve">Boost pressure system monitoring enabled
(compression ignition supported) </t>
  </si>
  <si>
    <t>BP_ENA</t>
  </si>
  <si>
    <t xml:space="preserve">Reserved (bit shall always be reported as '0')
(compression ignition) </t>
  </si>
  <si>
    <t xml:space="preserve">Exhaust gas sensor monitoring enabled
(compression ignition supported) </t>
  </si>
  <si>
    <t>EGS_ENA</t>
  </si>
  <si>
    <t xml:space="preserve">PM Filter monitoring enabled
(compression ignition supported) </t>
  </si>
  <si>
    <t>PM_ENA</t>
  </si>
  <si>
    <t xml:space="preserve">NMHC catalyst monitoring complete
(compression ignition supported) </t>
  </si>
  <si>
    <t>HCCATCMP</t>
  </si>
  <si>
    <t xml:space="preserve">NOx aftertreatment monitoring complete
(compression ignition supported) </t>
  </si>
  <si>
    <t>NCATCMPL</t>
  </si>
  <si>
    <t xml:space="preserve">Reserved, always report as 0
(compression ignition supported) </t>
  </si>
  <si>
    <t xml:space="preserve">Boost pressure system monitoring complete
(compression ignition supported) </t>
  </si>
  <si>
    <t>BP_CMPL</t>
  </si>
  <si>
    <t xml:space="preserve">Reserved, always report as 0
(compression ignition) </t>
  </si>
  <si>
    <t xml:space="preserve">Exhaust gas sensor monitoring ready
( compression ignition supported) </t>
  </si>
  <si>
    <t>EGS_CMPL</t>
  </si>
  <si>
    <t xml:space="preserve">PM Filter monitoring complete
(compression ignition supported) </t>
  </si>
  <si>
    <t>PM_CMPL</t>
  </si>
  <si>
    <t>0x42</t>
  </si>
  <si>
    <t>Control module voltage</t>
  </si>
  <si>
    <t>VPWR</t>
  </si>
  <si>
    <t>0x43</t>
  </si>
  <si>
    <t>Absolute Load Value</t>
  </si>
  <si>
    <t>LOAD_ABS</t>
  </si>
  <si>
    <t>0x44</t>
  </si>
  <si>
    <t>Fuel/Air Commanded Equivalence Ratio</t>
  </si>
  <si>
    <t>EQ_RAT</t>
  </si>
  <si>
    <t>0x45</t>
  </si>
  <si>
    <t>Relative Throttle Position</t>
  </si>
  <si>
    <t>TP_R</t>
  </si>
  <si>
    <t>0x46</t>
  </si>
  <si>
    <t>Ambient Air Temperature</t>
  </si>
  <si>
    <t>AAT</t>
  </si>
  <si>
    <t>0x47</t>
  </si>
  <si>
    <t>Absolute Throttle Position B</t>
  </si>
  <si>
    <t>TP_B</t>
  </si>
  <si>
    <t>0x48</t>
  </si>
  <si>
    <t>Absolute Throttle Position C</t>
  </si>
  <si>
    <t>TP_C</t>
  </si>
  <si>
    <t>0x49</t>
  </si>
  <si>
    <t>Accelerator Pedal Position D</t>
  </si>
  <si>
    <t>APP_D</t>
  </si>
  <si>
    <t>0x4A</t>
  </si>
  <si>
    <t>Accelerator Pedal Position E</t>
  </si>
  <si>
    <t>APP_E</t>
  </si>
  <si>
    <t>0x4B</t>
  </si>
  <si>
    <t>Accelerator Pedal Position F</t>
  </si>
  <si>
    <t>APP_F</t>
  </si>
  <si>
    <t>0x4C</t>
  </si>
  <si>
    <t>Commanded Throttle Actuator Control</t>
  </si>
  <si>
    <t>TAC_PCT</t>
  </si>
  <si>
    <t>0x4D</t>
  </si>
  <si>
    <t>Engine run time while MIL activated</t>
  </si>
  <si>
    <t>MIL_TIME</t>
  </si>
  <si>
    <t>0x4E</t>
  </si>
  <si>
    <t>Engine run time since DTCs cleared</t>
  </si>
  <si>
    <t>CLR_TIME</t>
  </si>
  <si>
    <t>0x4F</t>
  </si>
  <si>
    <t>Maximum value for Equivalence Ratio</t>
  </si>
  <si>
    <t>ER_MAX</t>
  </si>
  <si>
    <t>Maximum value for Oxygen Sensor Voltage</t>
  </si>
  <si>
    <t>O2SV_MAX</t>
  </si>
  <si>
    <t>Maximum value for Oxygen Sensor Current</t>
  </si>
  <si>
    <t>O2SC_MAX</t>
  </si>
  <si>
    <t>Maximum value for Intake Manifold Absolute Pressure</t>
  </si>
  <si>
    <t>IMAP_MAX</t>
  </si>
  <si>
    <t>0x50</t>
  </si>
  <si>
    <t xml:space="preserve">Maximum value for Air Flow Rate from Mass Air Flow Sensor </t>
  </si>
  <si>
    <t>AFR_MAX</t>
  </si>
  <si>
    <t>Reserved for future expansion – report as $00</t>
  </si>
  <si>
    <t>0x51</t>
  </si>
  <si>
    <t>Type of fuel currently being utilized by the vehicle</t>
  </si>
  <si>
    <t>FUEL_TYP</t>
  </si>
  <si>
    <t>0x52</t>
  </si>
  <si>
    <t>Alcohol Fuel Percentage</t>
  </si>
  <si>
    <t>ALCH_PCT</t>
  </si>
  <si>
    <t>0x53</t>
  </si>
  <si>
    <t>Absolute Evap System Vapor Pressure</t>
  </si>
  <si>
    <t>EVAP_VPA</t>
  </si>
  <si>
    <t>0x54</t>
  </si>
  <si>
    <t>EVAP_VP2</t>
  </si>
  <si>
    <t>0x55</t>
  </si>
  <si>
    <t>Short Term Secondary O2 Sensor Fuel Trim – Bank 1 (use if only 1 fuel trim value)</t>
  </si>
  <si>
    <t>STSO2FT1</t>
  </si>
  <si>
    <t>Short Term Secondary O2 Sensor Fuel Trim – Bank 3</t>
  </si>
  <si>
    <t>STSO2FT3</t>
  </si>
  <si>
    <t>0x56</t>
  </si>
  <si>
    <t>Long Term Secondary O2 Sensor Fuel Trim – Bank 1 (use if only 1 fuel trim value)</t>
  </si>
  <si>
    <t>LGSO2FT1</t>
  </si>
  <si>
    <t>Long Term Secondary O2 Sensor Fuel Trim – Bank 3</t>
  </si>
  <si>
    <t>LGSO2FT3</t>
  </si>
  <si>
    <t>0x57</t>
  </si>
  <si>
    <t>Short Term Secondary O2 Sensor Fuel Trim – Bank 2 (use if only 1 fuel trim value)</t>
  </si>
  <si>
    <t>STSO2FT2</t>
  </si>
  <si>
    <t>Short Term Secondary O2 Sensor Fuel Trim – Bank 4</t>
  </si>
  <si>
    <t>STSO2FT4</t>
  </si>
  <si>
    <t>0x58</t>
  </si>
  <si>
    <t>Long Term Secondary O2 Sensor Fuel Trim – Bank 2 (use if only 1 fuel trim value)</t>
  </si>
  <si>
    <t>LGSO2FT2</t>
  </si>
  <si>
    <t>Long Term Secondary O2 Sensor Fuel Trim – Bank 4</t>
  </si>
  <si>
    <t>LGSO2FT4</t>
  </si>
  <si>
    <t>0x59</t>
  </si>
  <si>
    <t>Fuel Rail Pressure (absolute)</t>
  </si>
  <si>
    <t>FRP2</t>
  </si>
  <si>
    <t>0x5A</t>
  </si>
  <si>
    <t>Relative Accelerator Pedal Position</t>
  </si>
  <si>
    <t>APP_R</t>
  </si>
  <si>
    <t>0x5B</t>
  </si>
  <si>
    <t>Hybrid Battery Pack Remaining Charge</t>
  </si>
  <si>
    <t>BAT_PWR</t>
  </si>
  <si>
    <t>0x5C</t>
  </si>
  <si>
    <t>Engine Oil Temperature</t>
  </si>
  <si>
    <t>EOT</t>
  </si>
  <si>
    <t>0x5D</t>
  </si>
  <si>
    <t>Fuel Injection Timing</t>
  </si>
  <si>
    <t>FUEL_TIMING</t>
  </si>
  <si>
    <t>0x5E</t>
  </si>
  <si>
    <t>Engine Fuel Rate</t>
  </si>
  <si>
    <t>FUEL_RATE</t>
  </si>
  <si>
    <t>L/h</t>
  </si>
  <si>
    <t>0x5F</t>
  </si>
  <si>
    <t>Emission requirements to which vehicle is designed</t>
  </si>
  <si>
    <t>EMIS_SUP</t>
  </si>
  <si>
    <t>0x61</t>
  </si>
  <si>
    <t>Driver's Demand Engine - Percent Torque</t>
  </si>
  <si>
    <t>TQ_DD</t>
  </si>
  <si>
    <t>0x62</t>
  </si>
  <si>
    <t>Actual Engine - Percent Torque</t>
  </si>
  <si>
    <t>TQ_ACT</t>
  </si>
  <si>
    <t>0x63</t>
  </si>
  <si>
    <t>Engine Reference Torque</t>
  </si>
  <si>
    <t>TQ_REF</t>
  </si>
  <si>
    <t>Nm</t>
  </si>
  <si>
    <t>0x64</t>
  </si>
  <si>
    <t>Engine Percent Torque At Idle, Point 1</t>
  </si>
  <si>
    <t>TQ_MAX1</t>
  </si>
  <si>
    <t>Engine Percent Torque At Point 2</t>
  </si>
  <si>
    <t>TQ_MAX2</t>
  </si>
  <si>
    <t>Engine Percent Torque At Point 3</t>
  </si>
  <si>
    <t>TQ_MAX3</t>
  </si>
  <si>
    <t>Engine Percent Torque At Point 4</t>
  </si>
  <si>
    <t>TQ_MAX4</t>
  </si>
  <si>
    <t>Engine Percent Torque At Point 5</t>
  </si>
  <si>
    <t>TQ_MAX5</t>
  </si>
  <si>
    <t>0x65</t>
  </si>
  <si>
    <t>Power Take Off (PTO) Output Status Supported</t>
  </si>
  <si>
    <t>PTO_STAT_SUP</t>
  </si>
  <si>
    <t>Auto Trans Neutral Drive Status Supported</t>
  </si>
  <si>
    <t>ND_STAT_SUP</t>
  </si>
  <si>
    <t>Manual Trans Neutral Gear Status Supported</t>
  </si>
  <si>
    <t>NG_STAT_SUP</t>
  </si>
  <si>
    <t>Glow Plug Lamp Status Supported</t>
  </si>
  <si>
    <t>GPL_STAT_SUP</t>
  </si>
  <si>
    <t>Recommended Gear Supported</t>
  </si>
  <si>
    <t>GEAR_RCMD_SUP</t>
  </si>
  <si>
    <t>reserved (bits shall be reported as ‘0’)</t>
  </si>
  <si>
    <t>Power Take Off (PTO) Output Status</t>
  </si>
  <si>
    <t>PTO_STAT2</t>
  </si>
  <si>
    <t>Auto Trans Neutral Drive Status</t>
  </si>
  <si>
    <t>ND_STAT</t>
  </si>
  <si>
    <t>Manual Trans Neutral Gear Status</t>
  </si>
  <si>
    <t>NG_STAT</t>
  </si>
  <si>
    <t>Glow Plug Lamp Output Status</t>
  </si>
  <si>
    <t>GPL_STAT</t>
  </si>
  <si>
    <t>Recommended transmission gear for current vehicle conditions</t>
  </si>
  <si>
    <t>GEAR_RCMD</t>
  </si>
  <si>
    <t>0x66</t>
  </si>
  <si>
    <t>MAF Sensor A supported</t>
  </si>
  <si>
    <t>MAFA_SUP</t>
  </si>
  <si>
    <t>MAF Sensor B supported</t>
  </si>
  <si>
    <t>MAFB_SUP</t>
  </si>
  <si>
    <t>Mass Air Flow Sensor A</t>
  </si>
  <si>
    <t>MAFA</t>
  </si>
  <si>
    <t>Mass Air Flow Sensor B</t>
  </si>
  <si>
    <t>MAFB</t>
  </si>
  <si>
    <t>0x67</t>
  </si>
  <si>
    <t>ECT Sensor 1 supported</t>
  </si>
  <si>
    <t>ECT1_SUP</t>
  </si>
  <si>
    <t>ECT Sensor 2 supported</t>
  </si>
  <si>
    <t>ECT2_SUP</t>
  </si>
  <si>
    <t>Engine Coolant Temperature 1</t>
  </si>
  <si>
    <t>ECT1</t>
  </si>
  <si>
    <t>Engine Coolant Temperature 2</t>
  </si>
  <si>
    <t>ECT2</t>
  </si>
  <si>
    <t>0x68</t>
  </si>
  <si>
    <t>IAT Bank 1, Sensor 1 supported</t>
  </si>
  <si>
    <t>IAT11_SUP</t>
  </si>
  <si>
    <t>IAT Bank 1, Sensor 2 supported</t>
  </si>
  <si>
    <t>IAT12_SUP</t>
  </si>
  <si>
    <t>IAT Bank 1, Sensor 3 supported</t>
  </si>
  <si>
    <t>IAT13_SUP</t>
  </si>
  <si>
    <t>IAT Bank 2, Sensor 1 supported</t>
  </si>
  <si>
    <t>IAT21_SUP</t>
  </si>
  <si>
    <t>IAT Bank 2, Sensor 2 supported</t>
  </si>
  <si>
    <t>IAT22_SUP</t>
  </si>
  <si>
    <t>IAT Bank 2, Sensor 3 supported</t>
  </si>
  <si>
    <t>IAT23_SUP</t>
  </si>
  <si>
    <t>Intake Air Temperature Bank 1, Sensor 1</t>
  </si>
  <si>
    <t>IAT11</t>
  </si>
  <si>
    <t>Intake Air Temperature Bank 1, Sensor 2</t>
  </si>
  <si>
    <t>IAT12</t>
  </si>
  <si>
    <t>Intake Air Temperature Bank 1, Sensor 3</t>
  </si>
  <si>
    <t>IAT13</t>
  </si>
  <si>
    <t>Intake Air Temperature Bank 2, Sensor 1</t>
  </si>
  <si>
    <t>IAT21</t>
  </si>
  <si>
    <t>Intake Air Temperature Bank 2, Sensor 2</t>
  </si>
  <si>
    <t>IAT22</t>
  </si>
  <si>
    <t>Intake Air Temperature Bank 2, Sensor 3</t>
  </si>
  <si>
    <t>IAT23</t>
  </si>
  <si>
    <t>0x69</t>
  </si>
  <si>
    <t>Commanded EGR A Duty Cycle/Position Supported</t>
  </si>
  <si>
    <t>EGR_A_CMD_SUP</t>
  </si>
  <si>
    <t>Actual EGR A Duty Cycle/Position Supported</t>
  </si>
  <si>
    <t>EGR_A_ACT_SUP</t>
  </si>
  <si>
    <t>EGR A Error Supported</t>
  </si>
  <si>
    <t>EGR_A_ERR_SUP</t>
  </si>
  <si>
    <t>Commanded EGR B Duty Cycle/Position Supported</t>
  </si>
  <si>
    <t>EGR_B_CMD_SUP</t>
  </si>
  <si>
    <t>Actual EGR B Duty Cycle/Position Supported</t>
  </si>
  <si>
    <t>EGR_B_ACT_SUP</t>
  </si>
  <si>
    <t>EGR B Error Supported</t>
  </si>
  <si>
    <t>EGR_B_ERR_SUP</t>
  </si>
  <si>
    <t>Commanded EGR A Duty Cycle/Position</t>
  </si>
  <si>
    <t>EGR_A_CMD</t>
  </si>
  <si>
    <t>Actual EGR A Duty Cycle/Position</t>
  </si>
  <si>
    <t>EGR_A_ACT</t>
  </si>
  <si>
    <t>EGR A Error</t>
  </si>
  <si>
    <t>EGR_A_ERR</t>
  </si>
  <si>
    <t>Commanded EGR B Duty Cycle/Position</t>
  </si>
  <si>
    <t>EGR_B_CMD</t>
  </si>
  <si>
    <t>Actual EGR B Duty Cycle/Position</t>
  </si>
  <si>
    <t>EGR_B_ACT</t>
  </si>
  <si>
    <t>EGR B Error</t>
  </si>
  <si>
    <t>EGR_B_ERR</t>
  </si>
  <si>
    <t>0x6A</t>
  </si>
  <si>
    <t>Commanded Intake Air Flow A Control supported</t>
  </si>
  <si>
    <t>IAF_A_CMD_SUP</t>
  </si>
  <si>
    <t>Relative Intake Air Flow A Position supported</t>
  </si>
  <si>
    <t>IAF_A_REL_SUP</t>
  </si>
  <si>
    <t>Commanded Intake Air Flow B Control supported</t>
  </si>
  <si>
    <t>IAF_B_CMD_SUP</t>
  </si>
  <si>
    <t>Relative Intake Air Flow B Position supported</t>
  </si>
  <si>
    <t>IAF_B_REL_SUP</t>
  </si>
  <si>
    <t>Commanded Intake Air Flow A Control</t>
  </si>
  <si>
    <t>IAF_A_CMD</t>
  </si>
  <si>
    <t>Relative Intake Air Flow A Position</t>
  </si>
  <si>
    <t>IAF_A_REL</t>
  </si>
  <si>
    <t>Commanded Intake Air Flow B Control</t>
  </si>
  <si>
    <t>IAF_B_CMD</t>
  </si>
  <si>
    <t>Relative Intake Air Flow B Position</t>
  </si>
  <si>
    <t>IAF_B_REL</t>
  </si>
  <si>
    <t>0x6B</t>
  </si>
  <si>
    <t>EGR Temperature Sensor A (Bank 1, Sensor 1) supported</t>
  </si>
  <si>
    <t>EGRTA_SUP</t>
  </si>
  <si>
    <t>EGR Temperature Sensor C (Bank 1, Sensor 2) supported</t>
  </si>
  <si>
    <t>EGRTC_SUP</t>
  </si>
  <si>
    <t>EGR Temperature Sensor B (Bank 2, Sensor 1) supported</t>
  </si>
  <si>
    <t>EGRTB_SUP</t>
  </si>
  <si>
    <t>EGR Temperature Sensor D (Bank 2, Sensor 2) supported</t>
  </si>
  <si>
    <t>EGRTD_SUP</t>
  </si>
  <si>
    <r>
      <rPr>
        <sz val="8"/>
        <rFont val="Arial"/>
        <charset val="134"/>
      </rPr>
      <t>EGR Temperature Sensor A (Bank 1,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</si>
  <si>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EGRTA_WR_SUP</t>
  </si>
  <si>
    <t>EGR Temperature Sensor C (Bank 1, Sensor 2) Wide Range supported</t>
  </si>
  <si>
    <t>EGRTC_WR_SUP</t>
  </si>
  <si>
    <r>
      <rPr>
        <sz val="8"/>
        <rFont val="Arial"/>
        <charset val="134"/>
      </rPr>
      <t>EGR Temperature Sensor B (Bank 2,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</si>
  <si>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EGRTB_WR_SUP</t>
  </si>
  <si>
    <t>EGR Temperature Sensor D (Bank 2, Sensor 2) Wide Range supported</t>
  </si>
  <si>
    <t>EGRTD_WR_SUP</t>
  </si>
  <si>
    <t>Exhaust Gas Recirculation Temp Sensor A (Bank 1, Sensor 1)</t>
  </si>
  <si>
    <t>EGRTA</t>
  </si>
  <si>
    <t>Exhaust Gas Recirculation Temp Sensor C (Bank 1, Sensor 2)</t>
  </si>
  <si>
    <t>EGRTC</t>
  </si>
  <si>
    <t>Exhaust Gas Recirculation Temp Sensor B (Bank 2, Sensor 1)</t>
  </si>
  <si>
    <t>EGRTB</t>
  </si>
  <si>
    <t>Exhaust Gas Recirculation Temp Sensor D (Bank 2, Sensor 2)</t>
  </si>
  <si>
    <t>EGRTD</t>
  </si>
  <si>
    <t>EGRTA_WR</t>
  </si>
  <si>
    <t>EGRTC_WR</t>
  </si>
  <si>
    <t>EGRTB_WR</t>
  </si>
  <si>
    <t>EGRTD_WR</t>
  </si>
  <si>
    <t>0x6C</t>
  </si>
  <si>
    <t>Commanded Throttle Actuator A Control supported</t>
  </si>
  <si>
    <t>TAC_A_CMD_SUP</t>
  </si>
  <si>
    <t>Relative Throttle A Position supported</t>
  </si>
  <si>
    <t>TP_A_REL_SUP</t>
  </si>
  <si>
    <t>Commanded Throttle Actuator B Control supported</t>
  </si>
  <si>
    <t>TAC_B_CMD_SUP</t>
  </si>
  <si>
    <t>Relative Throttle B Position supported</t>
  </si>
  <si>
    <t>TP_B_REL_SUP</t>
  </si>
  <si>
    <t>Commanded Throttle Actuator A Control</t>
  </si>
  <si>
    <t>TAC_A_CMD</t>
  </si>
  <si>
    <t>Relative Throttle A Position</t>
  </si>
  <si>
    <t>TP_A_REL</t>
  </si>
  <si>
    <t>Commanded Throttle Actuator B Control</t>
  </si>
  <si>
    <t>TAC_B_CMD</t>
  </si>
  <si>
    <t>Relative Throttle B Position</t>
  </si>
  <si>
    <t>TP_B_REL</t>
  </si>
  <si>
    <t>0x6D</t>
  </si>
  <si>
    <t>Commanded Fuel Rail Pressure A supported</t>
  </si>
  <si>
    <t>FRP_A_CMD_SUP</t>
  </si>
  <si>
    <t>Fuel Rail Pressure A supported</t>
  </si>
  <si>
    <t>FRP_A_SUP</t>
  </si>
  <si>
    <t>Fuel Temperature A supported</t>
  </si>
  <si>
    <t>FRT_A_SUP</t>
  </si>
  <si>
    <t>Commanded Fuel Rail Pressure B supported</t>
  </si>
  <si>
    <t>FRP_B_CMD_SUP</t>
  </si>
  <si>
    <t>Fuel Rail Pressure B supported</t>
  </si>
  <si>
    <t>FRP_B_SUP</t>
  </si>
  <si>
    <t>Fuel Temperature B supported</t>
  </si>
  <si>
    <t>FRT_B_SUP</t>
  </si>
  <si>
    <t>Commanded Fuel Rail Pressure A</t>
  </si>
  <si>
    <t>FRP_A_CMD</t>
  </si>
  <si>
    <t>Fuel Rail Pressure A</t>
  </si>
  <si>
    <t>FRP_A</t>
  </si>
  <si>
    <t>Fuel Rail Temperature A</t>
  </si>
  <si>
    <t xml:space="preserve">FRT_A </t>
  </si>
  <si>
    <t>Commanded Fuel Rail Pressure B</t>
  </si>
  <si>
    <t>FRP_B_CMD</t>
  </si>
  <si>
    <t>Fuel Rail Pressure B</t>
  </si>
  <si>
    <t>FRP_B</t>
  </si>
  <si>
    <t>Fuel Rail Temperature B</t>
  </si>
  <si>
    <t>FRT_B</t>
  </si>
  <si>
    <t>0x6E</t>
  </si>
  <si>
    <t>Commanded Injection Control Pressure A supported</t>
  </si>
  <si>
    <t>ICP_A_CMD_SUP</t>
  </si>
  <si>
    <t>Injection Control Pressure A supported</t>
  </si>
  <si>
    <t>ICP_A_SUP</t>
  </si>
  <si>
    <t>Commanded Injection Control Pressure B supported</t>
  </si>
  <si>
    <t>ICP_B_CMD_SUP</t>
  </si>
  <si>
    <t>Injection Control Pressure B supported</t>
  </si>
  <si>
    <t>ICP_B_SUP</t>
  </si>
  <si>
    <t>Commanded Injection Control Pressure A</t>
  </si>
  <si>
    <t>ICP_A_CMD</t>
  </si>
  <si>
    <t>Injection Control Pressure A</t>
  </si>
  <si>
    <t>ICP_A</t>
  </si>
  <si>
    <t>Commanded Injection Control Pressure B</t>
  </si>
  <si>
    <t>ICP_B_CMD</t>
  </si>
  <si>
    <t>Injection Control Pressure B</t>
  </si>
  <si>
    <t>ICP_B</t>
  </si>
  <si>
    <t>0x6F</t>
  </si>
  <si>
    <t>Turbocharger Compressor Inlet Pressure Sensor A supported</t>
  </si>
  <si>
    <t>TCA_CINP_SUP</t>
  </si>
  <si>
    <t>Turbocharger Compressor Inlet Pressure Sensor B supported</t>
  </si>
  <si>
    <t>TCB_CINP_SUP</t>
  </si>
  <si>
    <t>Turbocharger Compressor Inlet Pressure Sensor A Wide Range supported</t>
  </si>
  <si>
    <t>TCA_CINP_WR_SUP</t>
  </si>
  <si>
    <t>Turbocharger Compressor Inlet Pressure Sensor B Wide Range supported</t>
  </si>
  <si>
    <t>TCB_CINP_WR_SUP</t>
  </si>
  <si>
    <t>Turbocharger Compressor Inlet Pressure Sensor A</t>
  </si>
  <si>
    <t>TCA_CINP</t>
  </si>
  <si>
    <t>Turbocharger Compressor Inlet Pressure Sensor B</t>
  </si>
  <si>
    <t>TCB_CINP</t>
  </si>
  <si>
    <t>TCA_CINP_WR</t>
  </si>
  <si>
    <t>TCB_CINP_WR</t>
  </si>
  <si>
    <t>0x70</t>
  </si>
  <si>
    <t>Commanded Boost Pressure A supported</t>
  </si>
  <si>
    <t>BP_A_CMD_SUP</t>
  </si>
  <si>
    <t>Boost Pressure Sensor A supported</t>
  </si>
  <si>
    <t>BP_A_ACT_SUP</t>
  </si>
  <si>
    <t>Boost Pressure A Control Status supported</t>
  </si>
  <si>
    <t>BP_A_SUP</t>
  </si>
  <si>
    <t>Commanded Boost Pressure B supported</t>
  </si>
  <si>
    <t>BP_B_CMD_SUP</t>
  </si>
  <si>
    <t>Boost Pressure Sensor B supported</t>
  </si>
  <si>
    <t>BP_B_ACT_SUP</t>
  </si>
  <si>
    <t>Boost Pressure B Control Status supported</t>
  </si>
  <si>
    <t>BP_B_SUP</t>
  </si>
  <si>
    <t>Commanded Boost Pressure A</t>
  </si>
  <si>
    <t>BP_A_CMD</t>
  </si>
  <si>
    <t>Boost Pressure Sensor A</t>
  </si>
  <si>
    <t>BP_A_ACT</t>
  </si>
  <si>
    <t>Commanded Boost Pressure B</t>
  </si>
  <si>
    <t>BP_B_CMD</t>
  </si>
  <si>
    <t>Boost Pressure Sensor B</t>
  </si>
  <si>
    <t>BP_B_ACT</t>
  </si>
  <si>
    <t>Boost Pressure A Control Status</t>
  </si>
  <si>
    <t>BP_A</t>
  </si>
  <si>
    <t>Boost Pressure B Control\ Status</t>
  </si>
  <si>
    <t>BP_B</t>
  </si>
  <si>
    <t>0x71</t>
  </si>
  <si>
    <t>Commanded VGT A Position supported</t>
  </si>
  <si>
    <t>VGT_A_CMD_SUP</t>
  </si>
  <si>
    <t>VGT A Position supported</t>
  </si>
  <si>
    <t>VGT_A_ACT_SUP</t>
  </si>
  <si>
    <t>VGT A Control Status supported</t>
  </si>
  <si>
    <t>VGT_A_SUP</t>
  </si>
  <si>
    <t>Commanded VGT B Position supported</t>
  </si>
  <si>
    <t>VGT_B_CMD_SUP</t>
  </si>
  <si>
    <t>VGT B Position supported</t>
  </si>
  <si>
    <t>VGT_B_ACT_SUP</t>
  </si>
  <si>
    <t>VGT B Control Status supported</t>
  </si>
  <si>
    <t>VGT_B_SUP</t>
  </si>
  <si>
    <t>Commanded Variable Geometry Turbo A Position</t>
  </si>
  <si>
    <t>VGT_A_CMD</t>
  </si>
  <si>
    <t>Variable Geometry Turbo A Position</t>
  </si>
  <si>
    <t>VGT_A_ACT</t>
  </si>
  <si>
    <t>Commanded Variable Geometry Turbo B Position</t>
  </si>
  <si>
    <t>VGT_B_CMD</t>
  </si>
  <si>
    <t>Variable Geometry Turbo B Position</t>
  </si>
  <si>
    <t>VGT_B_ACT</t>
  </si>
  <si>
    <t>Variable Geometry Turbo A Control Status</t>
  </si>
  <si>
    <t>VGT_A</t>
  </si>
  <si>
    <t>Variable Geometry Turbo B Control Status</t>
  </si>
  <si>
    <t>VGT_B</t>
  </si>
  <si>
    <t>0x72</t>
  </si>
  <si>
    <t>Commanded Wastegate A Position supported</t>
  </si>
  <si>
    <t>WG_A_CMD_SUP</t>
  </si>
  <si>
    <t>Wastegate A Position supported</t>
  </si>
  <si>
    <t>WG_A_ACT_SUP</t>
  </si>
  <si>
    <t>Commanded Wastegate B Position supported</t>
  </si>
  <si>
    <t>WG_B_CMD_SUP</t>
  </si>
  <si>
    <t>Wastegate B Position supported</t>
  </si>
  <si>
    <t>WG_B_ACT_SUP</t>
  </si>
  <si>
    <t>Commanded Wastegate A Position</t>
  </si>
  <si>
    <t>WG_A_CMD</t>
  </si>
  <si>
    <t>Wastegate A Position</t>
  </si>
  <si>
    <t>WG_A_ACT</t>
  </si>
  <si>
    <t>Commanded Wastegate B Position</t>
  </si>
  <si>
    <t>WG_B_CMD</t>
  </si>
  <si>
    <t>Wastegate B Position</t>
  </si>
  <si>
    <t>WG_B_ACT</t>
  </si>
  <si>
    <t>0x73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</si>
  <si>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 xml:space="preserve">Sensor 1 </t>
    </r>
    <r>
      <rPr>
        <sz val="8"/>
        <rFont val="Arial"/>
        <charset val="134"/>
      </rPr>
      <t>supported</t>
    </r>
  </si>
  <si>
    <t>EP_11_SUP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</si>
  <si>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  <r>
      <rPr>
        <sz val="8"/>
        <rFont val="Arial"/>
        <charset val="134"/>
      </rPr>
      <t xml:space="preserve"> supported</t>
    </r>
  </si>
  <si>
    <t>EP_21_SUP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</si>
  <si>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>Sensor 1</t>
    </r>
  </si>
  <si>
    <t>EP_11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</si>
  <si>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</si>
  <si>
    <t>EP_21</t>
  </si>
  <si>
    <t>0x74</t>
  </si>
  <si>
    <t>Turbo A RPM supported</t>
  </si>
  <si>
    <t>TCA_RPM_SUP</t>
  </si>
  <si>
    <t>Turbo B RPM supported</t>
  </si>
  <si>
    <t>TCB_RPM_SUP</t>
  </si>
  <si>
    <t>Turbocharger A RPM</t>
  </si>
  <si>
    <t>TCA_RPM</t>
  </si>
  <si>
    <t>Turbocharger B RPM</t>
  </si>
  <si>
    <t>TCB_RPM</t>
  </si>
  <si>
    <t>0x75</t>
  </si>
  <si>
    <t>Turbo A Compressor Inlet Temperature supported</t>
  </si>
  <si>
    <t>TCA_CINT_SUP</t>
  </si>
  <si>
    <t>Turbo A Compressor Outlet Temperature supported</t>
  </si>
  <si>
    <t>TCA_COUTT_SUP</t>
  </si>
  <si>
    <t>Turbo A Turbine Inlet Temperature supported</t>
  </si>
  <si>
    <t>TCA_TINT_SUP</t>
  </si>
  <si>
    <t>Turbo A Turbine Outlet Temperature supported</t>
  </si>
  <si>
    <t>TCA_TOUTT_SUP</t>
  </si>
  <si>
    <t>Turbocharger A Compressor Inlet Temperature</t>
  </si>
  <si>
    <t>TCA_CINT</t>
  </si>
  <si>
    <t>Turbocharger A Compressor Outlet Temperature</t>
  </si>
  <si>
    <t>TCA_COUTT</t>
  </si>
  <si>
    <t>Turbocharger A Turbine Inlet Temperature</t>
  </si>
  <si>
    <t>TCA_TINT</t>
  </si>
  <si>
    <t>Turbocharger A Turbine Outlet Temperature</t>
  </si>
  <si>
    <t>TCA_TOUTT</t>
  </si>
  <si>
    <t>0x77</t>
  </si>
  <si>
    <t>CACT Bank 1, Sensor 1 supported</t>
  </si>
  <si>
    <t>CACT_11_SUP</t>
  </si>
  <si>
    <t>CACT Bank 1, Sensor 2 supported</t>
  </si>
  <si>
    <t>CACT_12_SUP</t>
  </si>
  <si>
    <t>CACT Bank 2, Sensor 1 supported</t>
  </si>
  <si>
    <t>CACT_21_SUP</t>
  </si>
  <si>
    <t>CACT Bank 2, Sensor 2 supported</t>
  </si>
  <si>
    <t>CACT_22_SUP</t>
  </si>
  <si>
    <t>Charge Air Cooler Temperature Bank 1, Sensor 1</t>
  </si>
  <si>
    <t>CACT_11</t>
  </si>
  <si>
    <t>Charge Air Cooler Temperature Bank 1, Sensor 2</t>
  </si>
  <si>
    <t>CACT_12</t>
  </si>
  <si>
    <t>Charge Air Cooler Temperature Bank 2, Sensor 1</t>
  </si>
  <si>
    <t>CACT_21</t>
  </si>
  <si>
    <t>Charge Air Cooler Temperature Bank 2, Sensor 2</t>
  </si>
  <si>
    <t>CACT_22</t>
  </si>
  <si>
    <t>0x78</t>
  </si>
  <si>
    <t>EGT Bank 1, Sensor 1 supported</t>
  </si>
  <si>
    <t>EGT11_SUP</t>
  </si>
  <si>
    <t>EGT Bank 1, Sensor 2 supported</t>
  </si>
  <si>
    <t>EGT12_SUP</t>
  </si>
  <si>
    <t>EGT Bank 1, Sensor 3 supported</t>
  </si>
  <si>
    <t>EGT13_SUP</t>
  </si>
  <si>
    <t>EGT Bank 1, Sensor 4 supported</t>
  </si>
  <si>
    <t>EGT14_SUP</t>
  </si>
  <si>
    <t>Exhaust Gas Temperature Bank 1, Sensor 1</t>
  </si>
  <si>
    <t>EGT11</t>
  </si>
  <si>
    <t>Exhaust Gas Temperature Bank 1, Sensor 2</t>
  </si>
  <si>
    <t>EGT12</t>
  </si>
  <si>
    <t>Exhaust Gas Temperature Bank 1, Sensor 3</t>
  </si>
  <si>
    <t>EGT13</t>
  </si>
  <si>
    <t>Exhaust Gas Temperature Bank 1, Sensor 4</t>
  </si>
  <si>
    <t>EGT14</t>
  </si>
  <si>
    <t>0x79</t>
  </si>
  <si>
    <t>EGT Bank 2, Sensor 1 supported</t>
  </si>
  <si>
    <t>EGT21_SUP</t>
  </si>
  <si>
    <t>EGT Bank 2, Sensor 2 supported</t>
  </si>
  <si>
    <t>EGT22_SUP</t>
  </si>
  <si>
    <t>EGT Bank 2, Sensor 3 supported</t>
  </si>
  <si>
    <t>EGT23_SUP</t>
  </si>
  <si>
    <t>EGT Bank 2, Sensor 4 supported</t>
  </si>
  <si>
    <t>EGT24_SUP</t>
  </si>
  <si>
    <t>Exhaust Gas Temperature Bank 2, Sensor 1</t>
  </si>
  <si>
    <t>EGT21</t>
  </si>
  <si>
    <t>Exhaust Gas Temperature Bank 2, Sensor 2</t>
  </si>
  <si>
    <t>EGT22</t>
  </si>
  <si>
    <t>Exhaust Gas Temperature Bank 2, Sensor 3</t>
  </si>
  <si>
    <t>EGT23</t>
  </si>
  <si>
    <t>Exhaust Gas Temperature Bank 2, Sensor 4</t>
  </si>
  <si>
    <t>EGT24</t>
  </si>
  <si>
    <t>0x7A</t>
  </si>
  <si>
    <t>PF Bank 1 Delta Pressure Supported</t>
  </si>
  <si>
    <t>PF1_DP_SUP</t>
  </si>
  <si>
    <t>PF Bank 1 Inlet Pressure Supported</t>
  </si>
  <si>
    <t>PF1_INP_SUP</t>
  </si>
  <si>
    <t>PF Bank 1 Outlet Pressure Supported</t>
  </si>
  <si>
    <t>PF1_OUTP_SUP</t>
  </si>
  <si>
    <t>Particulate Filter Bank 1 Delta Pressure</t>
  </si>
  <si>
    <t>PF1_DP</t>
  </si>
  <si>
    <t>Particulate Filter Bank 1 Inlet Pressure</t>
  </si>
  <si>
    <t>PF1_INP</t>
  </si>
  <si>
    <t>Particulate Filter Bank 1 Outlet Pressure</t>
  </si>
  <si>
    <t>PF1_OUTP</t>
  </si>
  <si>
    <t>0x7B</t>
  </si>
  <si>
    <t>PF Bank 2 Delta Pressure Supported</t>
  </si>
  <si>
    <t>PF2_DP_SUP</t>
  </si>
  <si>
    <t>PF Bank 2 Inlet Pressure Supported</t>
  </si>
  <si>
    <t>PF2_INP_SUP</t>
  </si>
  <si>
    <t>PF Bank 2 Outlet Pressure Supported</t>
  </si>
  <si>
    <t>PF2_OUTP_SUP</t>
  </si>
  <si>
    <t>Particulate Filter Bank 2 Delta Pressure</t>
  </si>
  <si>
    <t>PF2_DP</t>
  </si>
  <si>
    <t>Particulate Filter Bank 2 Inlet Pressure</t>
  </si>
  <si>
    <t>PF2_INP</t>
  </si>
  <si>
    <t>Particulate Filter Bank 2 Outlet Pressure</t>
  </si>
  <si>
    <t>PF2_OUTP</t>
  </si>
  <si>
    <t>0x7C</t>
  </si>
  <si>
    <t>PF Bank 1 Inlet Temperature Supported</t>
  </si>
  <si>
    <t>PF1_INT_SUP</t>
  </si>
  <si>
    <t>PF Bank 1 Outlet Temperature Supported</t>
  </si>
  <si>
    <t>PF1_OUTT_SUP</t>
  </si>
  <si>
    <t>PF Bank 2 Inlet Temperature Supported</t>
  </si>
  <si>
    <t>PF2_INT_SUP</t>
  </si>
  <si>
    <t>PF Bank 2 Outlet Temperature Supported</t>
  </si>
  <si>
    <t>PF2_OUTT_SUP</t>
  </si>
  <si>
    <t>PF Bank 1 Inlet Temperature Sensor</t>
  </si>
  <si>
    <t>PF1_INT</t>
  </si>
  <si>
    <t>PF Bank 1 Outlet Temperature Sensor</t>
  </si>
  <si>
    <t>PF1_OUTT</t>
  </si>
  <si>
    <t>PF Bank 2 Inlet Temperature Sensor</t>
  </si>
  <si>
    <t>PF2_INT</t>
  </si>
  <si>
    <t>PF Bank 2 Outlet Temperature Sensor</t>
  </si>
  <si>
    <t>PF2_OUTT</t>
  </si>
  <si>
    <t>0x7D</t>
  </si>
  <si>
    <t xml:space="preserve">Inside NOx control area </t>
  </si>
  <si>
    <t>NNTE_IN</t>
  </si>
  <si>
    <t>Outside NOx control area</t>
  </si>
  <si>
    <t>NNTE_OUT</t>
  </si>
  <si>
    <t>Inside manufacturer-specific NOx NTE carve-out area</t>
  </si>
  <si>
    <t>NNTE_CAA</t>
  </si>
  <si>
    <t>NTE deficiency for NOx active area</t>
  </si>
  <si>
    <t>NNTE_DEF</t>
  </si>
  <si>
    <t>0x7E</t>
  </si>
  <si>
    <t xml:space="preserve">Inside PM control area </t>
  </si>
  <si>
    <t>PNTE_IN</t>
  </si>
  <si>
    <t>Outside PM control area</t>
  </si>
  <si>
    <t>PNTE_OUT</t>
  </si>
  <si>
    <t>Inside manufacturer-specific PM NTE carve-out area</t>
  </si>
  <si>
    <t>PNTE_CAA</t>
  </si>
  <si>
    <t>NTE deficiency for PM active area</t>
  </si>
  <si>
    <t>PNTE_DEF</t>
  </si>
  <si>
    <t>0x7F</t>
  </si>
  <si>
    <t>Total Engine Run Time supported</t>
  </si>
  <si>
    <t>RUN_TIME_SUP</t>
  </si>
  <si>
    <t>Total Idle Run Time supported</t>
  </si>
  <si>
    <t>IDLE_TIME_SUP</t>
  </si>
  <si>
    <t>Total Run Time With PTO Active supported</t>
  </si>
  <si>
    <t>PTO_TIME_SUP</t>
  </si>
  <si>
    <t>Total Engine Run Time</t>
  </si>
  <si>
    <t>RUN_TIME</t>
  </si>
  <si>
    <t>Total Idle Run Time</t>
  </si>
  <si>
    <t>IDLE_TIME</t>
  </si>
  <si>
    <t>Total Run Time With PTO Active</t>
  </si>
  <si>
    <t>PTO_TIME</t>
  </si>
  <si>
    <t>0x81</t>
  </si>
  <si>
    <t>Total run time with EI-AECD #1 active supported</t>
  </si>
  <si>
    <t>AECD1_TIME_SUP</t>
  </si>
  <si>
    <t>Total run time with EI-AECD #2 active supported</t>
  </si>
  <si>
    <t>AECD2_TIME_SUP</t>
  </si>
  <si>
    <t>Total run time with EI-AECD #3 active supported</t>
  </si>
  <si>
    <t>AECD3_TIME_SUP</t>
  </si>
  <si>
    <t>Total run time with EI-AECD #4 active supported</t>
  </si>
  <si>
    <t>AECD4_TIME_SUP</t>
  </si>
  <si>
    <t>Total run time with EI-AECD #5 active supported</t>
  </si>
  <si>
    <t>AECD5_TIME_SUP</t>
  </si>
  <si>
    <t>Total run time with EI-AECD #1 Timer 1 active</t>
  </si>
  <si>
    <t>AECD1_TIME1</t>
  </si>
  <si>
    <t>Total run time with EI-AECD #1 Timer 2 active</t>
  </si>
  <si>
    <t>AECD1_TIME2</t>
  </si>
  <si>
    <t>Total run time with EI-AECD #2 Timer 1 active</t>
  </si>
  <si>
    <t>AECD2_TIME1</t>
  </si>
  <si>
    <t>Total run time with EI-AECD #2 Timer 2 active</t>
  </si>
  <si>
    <t>AECD2_TIME2</t>
  </si>
  <si>
    <t>Total run time with EI-AECD #3 Timer 1 active</t>
  </si>
  <si>
    <t>AECD3_TIME1</t>
  </si>
  <si>
    <t>Total run time with EI-AECD #3 Timer 2 active</t>
  </si>
  <si>
    <t>AECD3_TIME2</t>
  </si>
  <si>
    <t>Total run time with EI-AECD #4 Timer 1 active</t>
  </si>
  <si>
    <t>AECD4_TIME1</t>
  </si>
  <si>
    <t>Total run time with EI-AECD #4 Timer 2 active</t>
  </si>
  <si>
    <t>AECD4_TIME2</t>
  </si>
  <si>
    <t>Total run time with EI-AECD #5 Timer 1 active</t>
  </si>
  <si>
    <t>AECD5_TIME1</t>
  </si>
  <si>
    <t>Total run time with EI-AECD #5 Timer 2 active</t>
  </si>
  <si>
    <t>AECD5_TIME2</t>
  </si>
  <si>
    <t>0x82</t>
  </si>
  <si>
    <t>Total run time with EI-AECD #6 active supported</t>
  </si>
  <si>
    <t>AECD6_TIME_SUP</t>
  </si>
  <si>
    <t>Total run time with EI-AECD #7 active supported</t>
  </si>
  <si>
    <t>AECD7_TIME_SUP</t>
  </si>
  <si>
    <t>Total run time with EI-AECD #8 active supported</t>
  </si>
  <si>
    <t>AECD8_TIME_SUP</t>
  </si>
  <si>
    <t>Total run time with EI-AECD #9 active supported</t>
  </si>
  <si>
    <t>AECD9_TIME_SUP</t>
  </si>
  <si>
    <t>Total run time with EI-AECD #10 active supported</t>
  </si>
  <si>
    <t>AECD10_TIME_SUP</t>
  </si>
  <si>
    <t>Total run time with EI-AECD #6 Timer 1 active</t>
  </si>
  <si>
    <t>AECD6_TIME1</t>
  </si>
  <si>
    <t>Total run time with EI-AECD #6 Timer 2 active</t>
  </si>
  <si>
    <t>AECD6_TIME2</t>
  </si>
  <si>
    <t>Total run time with EI-AECD #7 Timer 1 active</t>
  </si>
  <si>
    <t>AECD7_TIME1</t>
  </si>
  <si>
    <t>Total run time with EI-AECD #7 Timer 2 active</t>
  </si>
  <si>
    <t>AECD7_TIME2</t>
  </si>
  <si>
    <t>Total run time with EI-AECD #8 Timer 1 active</t>
  </si>
  <si>
    <t>AECD8_TIME1</t>
  </si>
  <si>
    <t>Total run time with EI-AECD #8 Timer 2 active</t>
  </si>
  <si>
    <t>AECD8_TIME2</t>
  </si>
  <si>
    <t>Total run time with EI-AECD #9 Timer 1 active</t>
  </si>
  <si>
    <t>AECD9_TIME1</t>
  </si>
  <si>
    <t>Total run time with EI-AECD #9 Timer 2 active</t>
  </si>
  <si>
    <t>AECD9_TIME2</t>
  </si>
  <si>
    <t>Total run time with EI-AECD #10 Timer 1 active</t>
  </si>
  <si>
    <t>AECD10_TIME1</t>
  </si>
  <si>
    <t>Total run time with EI-AECD #10 Timer 2 active</t>
  </si>
  <si>
    <t>AECD10_TIME2</t>
  </si>
  <si>
    <t>0x83</t>
  </si>
  <si>
    <t>NOx Sensor Concentration Bank 1 Sensor 1 supported</t>
  </si>
  <si>
    <t>NOX11_SUP</t>
  </si>
  <si>
    <t>A, bit 0</t>
  </si>
  <si>
    <t>NOx Sensor Concentration Bank 1 Sensor 2 supported</t>
  </si>
  <si>
    <t>NOX12_SUP</t>
  </si>
  <si>
    <t>A, bit 1</t>
  </si>
  <si>
    <t>NOx Sensor Concentration Bank 2 Sensor 1 supported</t>
  </si>
  <si>
    <t>NOX21_SUP</t>
  </si>
  <si>
    <t>A, bit 2</t>
  </si>
  <si>
    <t>NOx Sensor Concentration Bank 2 Sensor 2 supported</t>
  </si>
  <si>
    <t>NOX22_SUP</t>
  </si>
  <si>
    <t>A, bit 3</t>
  </si>
  <si>
    <t>NOx Sensor Concentration Bank 1 Sensor 1 data availability</t>
  </si>
  <si>
    <t>NOX11_RDY</t>
  </si>
  <si>
    <t>A, bit 4</t>
  </si>
  <si>
    <t>NOx Sensor Concentration Bank 1 Sensor 2 data availability</t>
  </si>
  <si>
    <t>NOX12_RDY</t>
  </si>
  <si>
    <t>A, bit 5</t>
  </si>
  <si>
    <t>NOx Sensor Concentration Bank 2 Sensor 1 data availability</t>
  </si>
  <si>
    <t>NOX21_RDY</t>
  </si>
  <si>
    <t>A, bit 6</t>
  </si>
  <si>
    <t>NOx Sensor Concentration Bank 2 Sensor 2 data availability</t>
  </si>
  <si>
    <t>NOX22_RDY</t>
  </si>
  <si>
    <t>A, bit 7</t>
  </si>
  <si>
    <t>NOx Sensor Concentration Bank 1 Sensor 1</t>
  </si>
  <si>
    <t>NOX11</t>
  </si>
  <si>
    <t>B,C</t>
  </si>
  <si>
    <t>ppm</t>
  </si>
  <si>
    <t>NOx Sensor Concentration Bank 1 Sensor 2</t>
  </si>
  <si>
    <t>NOX12</t>
  </si>
  <si>
    <t>D,E</t>
  </si>
  <si>
    <t>NOx Sensor Concentration Bank 2 Sensor 1</t>
  </si>
  <si>
    <t>NOX21</t>
  </si>
  <si>
    <t>F,G</t>
  </si>
  <si>
    <t>NOx Sensor Concentration Bank 2 Sensor 2</t>
  </si>
  <si>
    <t>NOX22</t>
  </si>
  <si>
    <t>H,I</t>
  </si>
  <si>
    <t>0x84</t>
  </si>
  <si>
    <t>Manifold Surface Temperature</t>
  </si>
  <si>
    <t>MST</t>
  </si>
  <si>
    <t>0x85</t>
  </si>
  <si>
    <t>Average Reagent Consumption Supported</t>
  </si>
  <si>
    <t>REAG_RATE_SUP</t>
  </si>
  <si>
    <t>Average Demanded Reagent Consumption Supported</t>
  </si>
  <si>
    <t>REAG_DEMD_SUP</t>
  </si>
  <si>
    <t>Reagent Tank Level</t>
  </si>
  <si>
    <t>REAG_LVL_SUP</t>
  </si>
  <si>
    <t>Minutes run by the engine while NOx warning mode is activated supported</t>
  </si>
  <si>
    <t>NWI_TIME_SUP</t>
  </si>
  <si>
    <t>A, bits 4 - 7</t>
  </si>
  <si>
    <t>Average Reagent Consumption</t>
  </si>
  <si>
    <t>REAG_RATE</t>
  </si>
  <si>
    <t>Average Demanded Reagent Consumption</t>
  </si>
  <si>
    <t>REAG_DEMD</t>
  </si>
  <si>
    <t>REAG_LVL</t>
  </si>
  <si>
    <t>Total run time by the engine while NOx warning mode is activated</t>
  </si>
  <si>
    <t>NWI_TIME</t>
  </si>
  <si>
    <t>G,H,I,J</t>
  </si>
  <si>
    <t>0x86</t>
  </si>
  <si>
    <t>PM Sensor Mass Concentration Bank 1 Sensor 1 supported</t>
  </si>
  <si>
    <t>PM11_SUP</t>
  </si>
  <si>
    <t>PM Sensor Mass Concentration Bank 2 Sensor 1 supported</t>
  </si>
  <si>
    <t>PM21_SUP</t>
  </si>
  <si>
    <t>A, bits 2 - 7</t>
  </si>
  <si>
    <t>PM Sensor Mass Concentration Bank 1 Sensor 1</t>
  </si>
  <si>
    <t>PM11</t>
  </si>
  <si>
    <t>mg/m3</t>
  </si>
  <si>
    <t>PM Sensor Mass Concentration Bank 2 Sensor 1</t>
  </si>
  <si>
    <t>PM21</t>
  </si>
  <si>
    <t>0x87</t>
  </si>
  <si>
    <t>Intake Manifold Absolute Pressure A supported</t>
  </si>
  <si>
    <t>MAP_A_SUP</t>
  </si>
  <si>
    <t>Intake Manifold Absolute Pressure B supported</t>
  </si>
  <si>
    <t>MAP_B_SUP</t>
  </si>
  <si>
    <t>Intake Manifold Absolute Pressure A</t>
  </si>
  <si>
    <t>MAP_A</t>
  </si>
  <si>
    <t>Intake Manifold Absolute Pressure B</t>
  </si>
  <si>
    <t>MAP_B</t>
  </si>
  <si>
    <t>0x88</t>
  </si>
  <si>
    <t>SCR inducement system actual state</t>
  </si>
  <si>
    <t>A (bit)</t>
  </si>
  <si>
    <t>Empty reagent tank actual state</t>
  </si>
  <si>
    <t>SCR_IND_SYS_LEVEL_LOW</t>
  </si>
  <si>
    <t>Incorrect reagent actual state</t>
  </si>
  <si>
    <t>SCR_IND_SYS_INCORR_REAG</t>
  </si>
  <si>
    <t>Deviation of reagent consumption actual state</t>
  </si>
  <si>
    <t>SCR_IND_SYS_CONSUMP_DEVIATION</t>
  </si>
  <si>
    <t>NOx emission too high actual state</t>
  </si>
  <si>
    <t>SCR_IND_SYS_NOx_LEVEL</t>
  </si>
  <si>
    <t>reserved (bits shall be reported as '0')</t>
  </si>
  <si>
    <t>A, bits 4-6</t>
  </si>
  <si>
    <t>Inducement system active actual state</t>
  </si>
  <si>
    <t>SCR_IND_SYS_ACTIVE</t>
  </si>
  <si>
    <t>SCR inducement system state 10K history (0 - 10,000 km)</t>
  </si>
  <si>
    <t>SCR_IND_SYS_HIST1_LEVEL_LOW</t>
  </si>
  <si>
    <t>B, bit 0</t>
  </si>
  <si>
    <t>SCR_IND_SYS_HIST1_INCORR_REAG</t>
  </si>
  <si>
    <t>B, bit 1</t>
  </si>
  <si>
    <t>SCR_IND_SYS_HIST1_CONSUMP_DEVIATION</t>
  </si>
  <si>
    <t>B, bit 2</t>
  </si>
  <si>
    <t>SCR_IND_SYS_HIST1_NOx_LEVEL</t>
  </si>
  <si>
    <t>B, bit 3</t>
  </si>
  <si>
    <t>SCR inducement system state 20K history (10,000 - 20,000 km)</t>
  </si>
  <si>
    <t>SCR_IND_SYS_HIST2_LEVEL_LOW</t>
  </si>
  <si>
    <t>B, bit 4</t>
  </si>
  <si>
    <t>SCR_IND_SYS_HIST2_INCORR_REAG</t>
  </si>
  <si>
    <t>B, bit 5</t>
  </si>
  <si>
    <t>SCR_IND_SYS_HIST2_CONSUMP_DEVIATION</t>
  </si>
  <si>
    <t>B, bit 6</t>
  </si>
  <si>
    <t>SCR_IND_SYS_HIST2_NOx_LEVEL</t>
  </si>
  <si>
    <t>B, bit 7</t>
  </si>
  <si>
    <t>SCR inducement system state 30K history (20,000  - 30,000 km)</t>
  </si>
  <si>
    <t>SCR_IND_SYS_HIST3_LEVEL_LOW</t>
  </si>
  <si>
    <t>C, bit 0</t>
  </si>
  <si>
    <t>SCR_IND_SYS_HIST3_INCORR_REAG</t>
  </si>
  <si>
    <t>C, bit 1</t>
  </si>
  <si>
    <t>SCR_IND_SYS_HIST3_CONSUMP_DEVIATION</t>
  </si>
  <si>
    <t>C, bit 2</t>
  </si>
  <si>
    <t>SCR_IND_SYS_HIST3_NOx_LEVEL</t>
  </si>
  <si>
    <t>C, bit 3</t>
  </si>
  <si>
    <t>SCR inducement system state 40K history (30,000 - 40,000 km)</t>
  </si>
  <si>
    <t>SCR_IND_SYS_HIST4_LEVEL_LOW</t>
  </si>
  <si>
    <t>C, bit 4</t>
  </si>
  <si>
    <t>SCR_IND_SYS_HIST4_INCORR_REAG</t>
  </si>
  <si>
    <t>C, bit 5</t>
  </si>
  <si>
    <t>SCR_IND_SYS_HIST4_CONSUMP_DEVIATION</t>
  </si>
  <si>
    <t>C, bit 6</t>
  </si>
  <si>
    <t>SCR_IND_SYS_HIST4_NOx_LEVEL</t>
  </si>
  <si>
    <t>C, bit 7</t>
  </si>
  <si>
    <t>Distance travelled while inducement system active in current 10K block (0 - 10,000 km)</t>
  </si>
  <si>
    <t>SCR_IND_DIST_1N</t>
  </si>
  <si>
    <t>Distance travelled in current 10 K block (0 - 10,000 km block)</t>
  </si>
  <si>
    <t>SCR_IND_DIST_1D</t>
  </si>
  <si>
    <t>Distance travelled while inducement system active in 20K block (10 - 20,000 km)</t>
  </si>
  <si>
    <t>SCR_IND_DIST_2N</t>
  </si>
  <si>
    <t>Distance travelled while inducement system active in 30K block (20 - 30,000 km)</t>
  </si>
  <si>
    <t>SCR_IND_DIST_3N</t>
  </si>
  <si>
    <t>J,K</t>
  </si>
  <si>
    <t>Distance travelled while inducement system active in 40K block (30 - 40,000 km)</t>
  </si>
  <si>
    <t>SCR_IND_DIST_4N</t>
  </si>
  <si>
    <t>L,M</t>
  </si>
  <si>
    <t>0x89</t>
  </si>
  <si>
    <t>Total run time with EI-AECD #11 active supported</t>
  </si>
  <si>
    <t>AECD11_TIME_SUP</t>
  </si>
  <si>
    <t>Total run time with EI-AECD #12 active supported</t>
  </si>
  <si>
    <t>AECD12_TIME_SUP</t>
  </si>
  <si>
    <t>Total run time with EI-AECD #13 active supported</t>
  </si>
  <si>
    <t>AECD13_TIME_SUP</t>
  </si>
  <si>
    <t>Total run time with EI-AECD #14 active supported</t>
  </si>
  <si>
    <t>AECD14_TIME_SUP</t>
  </si>
  <si>
    <t>Total run time with EI-AECD #15 active supported</t>
  </si>
  <si>
    <t>AECD15_TIME_SUP</t>
  </si>
  <si>
    <t>A, bits 5 - 7</t>
  </si>
  <si>
    <t>Total run time with EI-AECD #11 Timer 1 active</t>
  </si>
  <si>
    <t>AECD11_TIME1</t>
  </si>
  <si>
    <t>B,C,D,E</t>
  </si>
  <si>
    <t>Total run time with EI-AECD #11 Timer 2 active</t>
  </si>
  <si>
    <t>AECD11_TIME2</t>
  </si>
  <si>
    <t>F,G,H,I</t>
  </si>
  <si>
    <t>Total run time with EI-AECD #12 Timer 1 active</t>
  </si>
  <si>
    <t>AECD12_TIME1</t>
  </si>
  <si>
    <t>J,K,L,M</t>
  </si>
  <si>
    <t>Total run time with EI-AECD #12 Timer 2 active</t>
  </si>
  <si>
    <t>AECD12_TIME2</t>
  </si>
  <si>
    <t>N,O,P,Q</t>
  </si>
  <si>
    <t>Total run time with EI-AECD #13 Timer 1 active</t>
  </si>
  <si>
    <t>AECD13_TIME1</t>
  </si>
  <si>
    <t>R,S,T,U</t>
  </si>
  <si>
    <t>Total run time with EI-AECD #13 Timer 2 active</t>
  </si>
  <si>
    <t>AECD13_TIME2</t>
  </si>
  <si>
    <t>V,W,X,Y</t>
  </si>
  <si>
    <t>Total run time with EI-AECD #14 Timer 1 active</t>
  </si>
  <si>
    <t>AECD14_TIME1</t>
  </si>
  <si>
    <t>Z,A1,B1,C1</t>
  </si>
  <si>
    <t>Total run time with EI-AECD #14 Timer 2 active</t>
  </si>
  <si>
    <t>AECD14_TIME2</t>
  </si>
  <si>
    <t>D1,E,1F,1G</t>
  </si>
  <si>
    <t>Total run time with EI-AECD #15 Timer 1 active</t>
  </si>
  <si>
    <t>AECD15_TIME1</t>
  </si>
  <si>
    <t>H1,I1,J1,K1</t>
  </si>
  <si>
    <t>Total run time with EI-AECD #15 Timer 2 active</t>
  </si>
  <si>
    <t>AECD15_TIME2</t>
  </si>
  <si>
    <t>L1, M1, N1, O1</t>
  </si>
  <si>
    <t>0x8A</t>
  </si>
  <si>
    <t>Total run time with EI-AECD #16 active supported</t>
  </si>
  <si>
    <t>AECD16_TIME_SUP</t>
  </si>
  <si>
    <t>Total run time with EI-AECD #17 active supported</t>
  </si>
  <si>
    <t>AECD17_TIME_SUP</t>
  </si>
  <si>
    <t>Total run time with EI-AECD #18 active supported</t>
  </si>
  <si>
    <t>AECD18_TIME_SUP</t>
  </si>
  <si>
    <t>Total run time with EI-AECD #19 active supported</t>
  </si>
  <si>
    <t>AECD19_TIME_SUP</t>
  </si>
  <si>
    <t>Total run time with EI-AECD #20 active supported</t>
  </si>
  <si>
    <t>AECD20_TIME_SUP</t>
  </si>
  <si>
    <t>Total run time with EI-AECD #16 Timer 1 active</t>
  </si>
  <si>
    <t>AECD16_TIME1</t>
  </si>
  <si>
    <t>Total run time with EI-AECD #16 Timer 2 active</t>
  </si>
  <si>
    <t>AECD16_TIME2</t>
  </si>
  <si>
    <t>Total run time with EI-AECD #17 Timer 1 active</t>
  </si>
  <si>
    <t>AECD17_TIME1</t>
  </si>
  <si>
    <t>Total run time with EI-AECD #17 Timer 2 active</t>
  </si>
  <si>
    <t>AECD17_TIME2</t>
  </si>
  <si>
    <t>Total run time with EI-AECD #18 Timer 1 active</t>
  </si>
  <si>
    <t>AECD18_TIME1</t>
  </si>
  <si>
    <t>Total run time with EI-AECD #18 Timer 2 active</t>
  </si>
  <si>
    <t>AECD18_TIME2</t>
  </si>
  <si>
    <t>Total run time with EI-AECD #19 Timer 1 active</t>
  </si>
  <si>
    <t>AECD19_TIME1</t>
  </si>
  <si>
    <t>Total run time with EI-AECD #19 Timer 2 active</t>
  </si>
  <si>
    <t>AECD19_TIME2</t>
  </si>
  <si>
    <t>Total run time with EI-AECD #20 Timer 1 active</t>
  </si>
  <si>
    <t>AECD20_TIME1</t>
  </si>
  <si>
    <t>Total run time with EI-AECD #20 Timer 2 active</t>
  </si>
  <si>
    <t>AECD20_TIME2</t>
  </si>
  <si>
    <t>0x8B</t>
  </si>
  <si>
    <t>Particulate Filter (PF) Regen Status Supported</t>
  </si>
  <si>
    <t>PF_REGEN_STAT_SUP</t>
  </si>
  <si>
    <t>Particulate Filter (PF) Regen Type Supported</t>
  </si>
  <si>
    <t>PF_REGEN_TYPE_SUP</t>
  </si>
  <si>
    <t>NOx Adsorber Regen Status Supported</t>
  </si>
  <si>
    <t>NOX_ADS_REGEN_SUP</t>
  </si>
  <si>
    <t>NOx Adsorber Desulfurization Status Supported</t>
  </si>
  <si>
    <t>NOX_ADS_DESULF_SUP</t>
  </si>
  <si>
    <t>Normalized trigger for PF regen supported</t>
  </si>
  <si>
    <t>PF_REGEN_PCT_SUP</t>
  </si>
  <si>
    <t>Average time between PF regens supported</t>
  </si>
  <si>
    <t>PF_REGEN_AVGT_SUP</t>
  </si>
  <si>
    <t xml:space="preserve">Average distance between PF regens supported </t>
  </si>
  <si>
    <t>PF_REGEN_AVGD_SUP</t>
  </si>
  <si>
    <t>reserved (bit shall be reported as '0')</t>
  </si>
  <si>
    <t>Particulate Filter (PF) Regen Status</t>
  </si>
  <si>
    <t>PF_REGEN_STAT</t>
  </si>
  <si>
    <t>Particulate Filter (PF) Regen Type</t>
  </si>
  <si>
    <t>PF_REGEN_TYPE</t>
  </si>
  <si>
    <t>NOx Adsorber Regen Status</t>
  </si>
  <si>
    <t>NOX_ADS_REGEN</t>
  </si>
  <si>
    <t>NOx Adsorber Desulfurization Status</t>
  </si>
  <si>
    <t>NOX_ADS_DESULF</t>
  </si>
  <si>
    <t>B, bits 4-7</t>
  </si>
  <si>
    <t>Normalized Trigger for PF Regen</t>
  </si>
  <si>
    <t>PF_REGEN_PCT</t>
  </si>
  <si>
    <t>Average Time Between PF Regens</t>
  </si>
  <si>
    <t>PF_REGEN_AVGT</t>
  </si>
  <si>
    <t>Average Distance Between PF Regens</t>
  </si>
  <si>
    <t>PF_REGEN_AVGD</t>
  </si>
  <si>
    <t>0x8C</t>
  </si>
  <si>
    <t>O2 Sensor Concentration Bank 1 Sensor 1 supported</t>
  </si>
  <si>
    <t>O2S11_PCT_SUP</t>
  </si>
  <si>
    <t>O2 Sensor Concentration Bank 1 Sensor 2 supported</t>
  </si>
  <si>
    <t>O2S12_PCT_SUP</t>
  </si>
  <si>
    <t>O2 Sensor Concentration Bank 2 Sensor 1 supported</t>
  </si>
  <si>
    <t>O2S21_PCT_SUP</t>
  </si>
  <si>
    <t>O2 Sensor Concentration Bank 2 Sensor 2 supported</t>
  </si>
  <si>
    <t>O2S22_PCT_SUP</t>
  </si>
  <si>
    <t>O2 Sensor Lambda Bank 1 Sensor 1 supported</t>
  </si>
  <si>
    <t>O2S11_PCT_LAMBDA_SUP</t>
  </si>
  <si>
    <t>O2 Sensor Lambda Bank 1 Sensor 2 supported</t>
  </si>
  <si>
    <t>O2S12_PCT_LAMBDA_SUP</t>
  </si>
  <si>
    <t>O2 Sensor Lambda Bank 2 Sensor 1 supported</t>
  </si>
  <si>
    <t>O2S21_PCT_LAMBDA_SUP</t>
  </si>
  <si>
    <t>O2 Sensor Lambda Bank 2 Sensor 2 supported</t>
  </si>
  <si>
    <t>O2S22_PCT_LAMBDA_SUP</t>
  </si>
  <si>
    <t>O2 Sensor Concentration Bank 1 Sensor 1</t>
  </si>
  <si>
    <t>O2S11_PCT</t>
  </si>
  <si>
    <t>O2 Sensor Concentration Bank 1 Sensor 2</t>
  </si>
  <si>
    <t>O2S12_PCT</t>
  </si>
  <si>
    <t>O2 Sensor Concentration Bank 2 Sensor 1</t>
  </si>
  <si>
    <t>O2S21_PCT</t>
  </si>
  <si>
    <t>O2 Sensor Concentration Bank 2 Sensor 2</t>
  </si>
  <si>
    <t>O2S22_PCT</t>
  </si>
  <si>
    <t>O2 Sensor Lambda Bank 1 Sensor 1</t>
  </si>
  <si>
    <t>O2S11_PCT_LAMBDA</t>
  </si>
  <si>
    <t>lambda</t>
  </si>
  <si>
    <t>O2 Sensor Lambda Bank 1 Sensor 2</t>
  </si>
  <si>
    <t>O2S12_PCT_LAMBDA</t>
  </si>
  <si>
    <t>O2 Sensor Lambda Bank 2 Sensor 1</t>
  </si>
  <si>
    <t>O2S21_PCT_LAMBDA</t>
  </si>
  <si>
    <t>N,O</t>
  </si>
  <si>
    <t>O2 Sensor Lambda Bank 2 Sensor 2</t>
  </si>
  <si>
    <t>O2S22_PCT_LAMBDA</t>
  </si>
  <si>
    <t>P,Q</t>
  </si>
  <si>
    <t>0x8D</t>
  </si>
  <si>
    <t>Absolute Throttle Position G</t>
  </si>
  <si>
    <t>TP_G</t>
  </si>
  <si>
    <t>0x8E</t>
  </si>
  <si>
    <t>Engine Friction - Percent Torque</t>
  </si>
  <si>
    <t>TQ_FR</t>
  </si>
  <si>
    <t>0x8F</t>
  </si>
  <si>
    <t>PM Sensor operating status Bank 1 Sensor 1 supported</t>
  </si>
  <si>
    <t>PM11_STA_SUP</t>
  </si>
  <si>
    <t>PM Sensor signal Bank 1 Sensor 1 supported</t>
  </si>
  <si>
    <t>PM11_SIGNAL_SUP</t>
  </si>
  <si>
    <t>PM Sensor operating status Bank 2 Sensor 1 supported</t>
  </si>
  <si>
    <t>PM21_STA_SUP</t>
  </si>
  <si>
    <t>PM Sensor signal Bank 2 Sensor 1 supported</t>
  </si>
  <si>
    <t>PM21_SIGNAL_SUP</t>
  </si>
  <si>
    <t>A, bits 4-7</t>
  </si>
  <si>
    <t>PM Sensor active status Bank 1 Sensor 1</t>
  </si>
  <si>
    <t>PM11_ACTIVE</t>
  </si>
  <si>
    <t>PM Sensor regen status Bank 1 Sensor 1</t>
  </si>
  <si>
    <t>PM11_REGEN</t>
  </si>
  <si>
    <t>B, bits 2-7</t>
  </si>
  <si>
    <t>PM Sensor normalized output value Bank 1 Sensor 1</t>
  </si>
  <si>
    <t>PM11_NOV</t>
  </si>
  <si>
    <t>C,D</t>
  </si>
  <si>
    <t>PM Sensor active status Bank 2 Sensor 1</t>
  </si>
  <si>
    <t>PM21_ACTIVE</t>
  </si>
  <si>
    <t>E, bit 0</t>
  </si>
  <si>
    <t>PM Sensor regen status Bank 2 Sensor 1</t>
  </si>
  <si>
    <t>PM21_REGEN</t>
  </si>
  <si>
    <t>E, bit 1</t>
  </si>
  <si>
    <t>E, bits 2-7</t>
  </si>
  <si>
    <t>PM Sensor normalized output value Bank 2 Sensor 1</t>
  </si>
  <si>
    <t>PM21_NOV</t>
  </si>
  <si>
    <t>0x90</t>
  </si>
  <si>
    <t>Discriminatory/non-discriminatory display strategy</t>
  </si>
  <si>
    <t>MI_DISP_VOBD</t>
  </si>
  <si>
    <t>A, bits 
0 and 1</t>
  </si>
  <si>
    <t>Vehicle Malfunction Indicator status</t>
  </si>
  <si>
    <t>MI_MODE_VOBD</t>
  </si>
  <si>
    <t>A, bits
2, 3, 4, 5</t>
  </si>
  <si>
    <t xml:space="preserve">Emission system readiness </t>
  </si>
  <si>
    <t>VOBD_RDY</t>
  </si>
  <si>
    <t xml:space="preserve"> Number of engine operating hours that the continuous MI was active. (Continuous MI counter)</t>
  </si>
  <si>
    <t>VOBD_MI_TIME</t>
  </si>
  <si>
    <t>h</t>
  </si>
  <si>
    <t>0x91</t>
  </si>
  <si>
    <t>ECU Malfunction Indication status</t>
  </si>
  <si>
    <t>MI_MODE_ECU</t>
  </si>
  <si>
    <t>A, bits
0, 1,2, 3</t>
  </si>
  <si>
    <t>OBD_MI_TIME</t>
  </si>
  <si>
    <t>Highest ECU B1 counter</t>
  </si>
  <si>
    <t>OBD_B1_TIME</t>
  </si>
  <si>
    <t>0x92</t>
  </si>
  <si>
    <t>Fuel Pressure Control 1 supported</t>
  </si>
  <si>
    <t>FP1_CL_SUP</t>
  </si>
  <si>
    <t>Fuel Injection Quantity Control 1 supported</t>
  </si>
  <si>
    <t>FIQ1_CL_SUP</t>
  </si>
  <si>
    <t>Fuel Injection Timing Control 1 supported</t>
  </si>
  <si>
    <t>FIT1_CL_SUP</t>
  </si>
  <si>
    <t>Idle Fuel Balance/Contribution Control 1 supported</t>
  </si>
  <si>
    <t>IFB1_CL_SUP</t>
  </si>
  <si>
    <t>Fuel Pressure Control 2 supported</t>
  </si>
  <si>
    <t>FP2_CL_SUP</t>
  </si>
  <si>
    <t>Fuel Injection Quantity Control 2 supported</t>
  </si>
  <si>
    <t>FIQ2_CL_SUP</t>
  </si>
  <si>
    <t>Fuel Injection Timing Control 2 supported</t>
  </si>
  <si>
    <t>FIT2_CL_SUP</t>
  </si>
  <si>
    <t>Idle Fuel Balance/Contribution Control 2 supported</t>
  </si>
  <si>
    <t>IFB2_CL_SUP</t>
  </si>
  <si>
    <t>Fuel Pressure Control 1 Status</t>
  </si>
  <si>
    <t>FP1_CL</t>
  </si>
  <si>
    <t>Fuel Injection Quantity Control 1 Status</t>
  </si>
  <si>
    <t>FIQ1_CL</t>
  </si>
  <si>
    <t>Fuel Injection Timing Control 1 Status</t>
  </si>
  <si>
    <t>FIT1_CL</t>
  </si>
  <si>
    <t>Idle Fuel Balance/Contribution Control 1 Status</t>
  </si>
  <si>
    <t>IFB1_CL</t>
  </si>
  <si>
    <t>Fuel Pressure Control 2 Status</t>
  </si>
  <si>
    <t>FP2_CL</t>
  </si>
  <si>
    <t>Fuel Injection Quantity Control 2 Status</t>
  </si>
  <si>
    <t>FIQ2_CL</t>
  </si>
  <si>
    <t>Fuel Injection Timing Control 2 Status</t>
  </si>
  <si>
    <t>FIT2_CL</t>
  </si>
  <si>
    <t>Idle Fuel Balance/Contribution Control 2 Status</t>
  </si>
  <si>
    <t>IFB2_CL</t>
  </si>
  <si>
    <t>0x93</t>
  </si>
  <si>
    <t>Cumulative continuous MI counter supported</t>
  </si>
  <si>
    <t>MI_TIME_CUM_SUP</t>
  </si>
  <si>
    <t>A, bits 1-7</t>
  </si>
  <si>
    <t>Cumulative continuous MI counter</t>
  </si>
  <si>
    <t>MI_TIME_CUM</t>
  </si>
  <si>
    <t>0x94</t>
  </si>
  <si>
    <t>NOx warning system activation status supported</t>
  </si>
  <si>
    <t>NOX_WARN_ACT_SUP</t>
  </si>
  <si>
    <t>Reagent quality counter supported</t>
  </si>
  <si>
    <t>REAG_QUAL_TIME_SUP</t>
  </si>
  <si>
    <t>Reagent consumption counter supported</t>
  </si>
  <si>
    <t>REAG_CON_TIME_SUP</t>
  </si>
  <si>
    <t>Absence of reagent dosing counter supported</t>
  </si>
  <si>
    <t>REAG_DOSE_TIME_SUP</t>
  </si>
  <si>
    <t>EGR valve counter supported</t>
  </si>
  <si>
    <t>EGR_TIME_SUP</t>
  </si>
  <si>
    <t>Malfunction of NOx control monitoring system counter supported</t>
  </si>
  <si>
    <t>NOX_DTC_TIME_SUP</t>
  </si>
  <si>
    <t>A, bits 6-7</t>
  </si>
  <si>
    <t>NOx warning system activation status</t>
  </si>
  <si>
    <t>NOX_WARN_ACT</t>
  </si>
  <si>
    <t>Level one inducement status</t>
  </si>
  <si>
    <t>INDUC_L1</t>
  </si>
  <si>
    <t>B, bit 1,2</t>
  </si>
  <si>
    <t>Level two inducement status</t>
  </si>
  <si>
    <t>INDUC_L2</t>
  </si>
  <si>
    <t>B, bit 3,4</t>
  </si>
  <si>
    <t>Level three inducement status</t>
  </si>
  <si>
    <t>INDUC_L3</t>
  </si>
  <si>
    <t>B, bit 5,6</t>
  </si>
  <si>
    <t>reserved</t>
  </si>
  <si>
    <t>B, bits 7</t>
  </si>
  <si>
    <t>Reagent Quality Counter</t>
  </si>
  <si>
    <t>REAG_QUAL_TIME</t>
  </si>
  <si>
    <t>Reagent Consumption Counter</t>
  </si>
  <si>
    <t>REAG_CON_TIME</t>
  </si>
  <si>
    <t>E,F</t>
  </si>
  <si>
    <t>Dosing Activity Counter</t>
  </si>
  <si>
    <t>REAG_DOSE_TIME</t>
  </si>
  <si>
    <t>G,H</t>
  </si>
  <si>
    <t>EGR valve counter</t>
  </si>
  <si>
    <t>EGR_TIME</t>
  </si>
  <si>
    <t>I,J</t>
  </si>
  <si>
    <t>Monitoring System Counter</t>
  </si>
  <si>
    <t>NOX_DTC_TIME</t>
  </si>
  <si>
    <t>K,L</t>
  </si>
  <si>
    <t>0x95</t>
  </si>
  <si>
    <t>Target SCR Catalyst NH3 Storage "A"</t>
  </si>
  <si>
    <t>SCR_NH3_TGT_A_SUP</t>
  </si>
  <si>
    <t>Actual/Modelled SCR Catalyst NH3 Storage "A"</t>
  </si>
  <si>
    <t>SCR_NH3_ACT_A_SUP</t>
  </si>
  <si>
    <t>Target SCR Catalyst NH3 Storage "B"</t>
  </si>
  <si>
    <t>SCR_NH3_TGT_B_SUP</t>
  </si>
  <si>
    <t>Actual/Modelled SCR Catalyst NH3 Storage "B"</t>
  </si>
  <si>
    <t>SCR_NH3_ACT_B_SUP</t>
  </si>
  <si>
    <t>A, bit 4-7</t>
  </si>
  <si>
    <t>SCR_NH3_TGT_A</t>
  </si>
  <si>
    <t>g/l</t>
  </si>
  <si>
    <t>SCR_NH3_ACT_A</t>
  </si>
  <si>
    <t>SCR_NH3_TGT_B</t>
  </si>
  <si>
    <t>SCR_NH3_ACT_B</t>
  </si>
  <si>
    <t>0x96</t>
  </si>
  <si>
    <t>Hydrocarbon Doser Flow Rate</t>
  </si>
  <si>
    <t>HC_INJ_FL_SUP</t>
  </si>
  <si>
    <t>Hydrocarbon Doser Injector Duty Cycle</t>
  </si>
  <si>
    <t>HC_INJ_DC_SUP</t>
  </si>
  <si>
    <t>Aftertreatment Fuel Pressure</t>
  </si>
  <si>
    <t>AFT_FP_SUP</t>
  </si>
  <si>
    <t>A, bit 3-7</t>
  </si>
  <si>
    <t>HC_INJ_FL</t>
  </si>
  <si>
    <t>g/min</t>
  </si>
  <si>
    <t>HC_INJ_DC</t>
  </si>
  <si>
    <t>AFT_FP</t>
  </si>
  <si>
    <t>0x97</t>
  </si>
  <si>
    <t>NOx Mass Emission Rate - Engine Out</t>
  </si>
  <si>
    <t>NOx_EO_SUP</t>
  </si>
  <si>
    <t>NOx Mass Emission Rate - Tailpipe</t>
  </si>
  <si>
    <t>NOx_TP_SUP</t>
  </si>
  <si>
    <t>A, bit 2-7</t>
  </si>
  <si>
    <t>NOx_EO</t>
  </si>
  <si>
    <t>NOx_TP</t>
  </si>
  <si>
    <t>0x98</t>
  </si>
  <si>
    <t>EGT Bank 1, Sensor 5 supported</t>
  </si>
  <si>
    <t>EGT15_SUP</t>
  </si>
  <si>
    <t>EGT Bank 1, Sensor 6 supported</t>
  </si>
  <si>
    <t>EGT16_SUP</t>
  </si>
  <si>
    <t>EGT Bank 1, Sensor 7 supported</t>
  </si>
  <si>
    <t>EGT17_SUP</t>
  </si>
  <si>
    <t>EGT Bank 1, Sensor 8 supported</t>
  </si>
  <si>
    <t>EGT18_SUP</t>
  </si>
  <si>
    <t>Exhaust Gas Temperature Bank 1, Sensor 5</t>
  </si>
  <si>
    <t>EGT15</t>
  </si>
  <si>
    <t>Exhaust Gas Temperature Bank 1, Sensor 6</t>
  </si>
  <si>
    <t>EGT16</t>
  </si>
  <si>
    <t>Exhaust Gas Temperature Bank 1, Sensor 7</t>
  </si>
  <si>
    <t>EGT17</t>
  </si>
  <si>
    <t>Exhaust Gas Temperature Bank 1, Sensor 8</t>
  </si>
  <si>
    <t>EGT18</t>
  </si>
  <si>
    <t>0x99</t>
  </si>
  <si>
    <t>EGT Bank 2, Sensor 5 supported</t>
  </si>
  <si>
    <t>EGT25_SUP</t>
  </si>
  <si>
    <t>EGT Bank 2, Sensor 6 supported</t>
  </si>
  <si>
    <t>EGT26_SUP</t>
  </si>
  <si>
    <t>EGT Bank 2, Sensor 7 supported</t>
  </si>
  <si>
    <t>EGT27_SUP</t>
  </si>
  <si>
    <t>EGT Bank 2, Sensor 8 supported</t>
  </si>
  <si>
    <t>EGT28_SUP</t>
  </si>
  <si>
    <t>Exhaust Gas Temperature Bank 2, Sensor 5</t>
  </si>
  <si>
    <t>EGT25</t>
  </si>
  <si>
    <t>Exhaust Gas Temperature Bank 2, Sensor 6</t>
  </si>
  <si>
    <t>EGT26</t>
  </si>
  <si>
    <t>Exhaust Gas Temperature Bank 2, Sensor 7</t>
  </si>
  <si>
    <t>EGT27</t>
  </si>
  <si>
    <t>Exhaust Gas Temperature Bank 2, Sensor 8</t>
  </si>
  <si>
    <t>EGT28</t>
  </si>
  <si>
    <t>0x9A</t>
  </si>
  <si>
    <t>Hybrid/EV Vehicle Charging State supported</t>
  </si>
  <si>
    <t>HEV_CHRG_STA_SUP</t>
  </si>
  <si>
    <t>Hybrid/EV Battery Voltage supported</t>
  </si>
  <si>
    <t>HEV_BATT_V_SUP</t>
  </si>
  <si>
    <t>Hybrid/EV Battery Current supported</t>
  </si>
  <si>
    <t>HEV_BATT_A_SUP</t>
  </si>
  <si>
    <t>Enhanced Hybrid/EV Vehicle Charging State supported</t>
  </si>
  <si>
    <t>EHEV_CHRG_STA_SUP</t>
  </si>
  <si>
    <t>Hybrid/EV Vehicle Charging State</t>
  </si>
  <si>
    <t>HEV_CHRG_STA</t>
  </si>
  <si>
    <t>Enhanced Hybrid/EV Vehicle Charging State</t>
  </si>
  <si>
    <t>EHEV_CHRG_STA</t>
  </si>
  <si>
    <t>B, bits 1-2</t>
  </si>
  <si>
    <t>Hybrid/EV Battery System Voltage</t>
  </si>
  <si>
    <t>HEV_BATT_V</t>
  </si>
  <si>
    <t>Hybrid/EV Battery System Current</t>
  </si>
  <si>
    <t>HEV_BATT_A</t>
  </si>
  <si>
    <t>0x9B</t>
  </si>
  <si>
    <t>DEF Type supported</t>
  </si>
  <si>
    <t>DEF_TYPE_SUP</t>
  </si>
  <si>
    <t>DEF Concentration supported</t>
  </si>
  <si>
    <t>DEF_CON_SUP</t>
  </si>
  <si>
    <t>DEF Temperature supported</t>
  </si>
  <si>
    <t>DEF_T_SUP</t>
  </si>
  <si>
    <t>DEF Level supported</t>
  </si>
  <si>
    <t>DEF_LVL_SUP</t>
  </si>
  <si>
    <t>DEF Type</t>
  </si>
  <si>
    <t>DEF_TYPE</t>
  </si>
  <si>
    <t>DEF Concentration</t>
  </si>
  <si>
    <t>DEF_CON</t>
  </si>
  <si>
    <t>DEF Tank Temperature</t>
  </si>
  <si>
    <t>DEF_T</t>
  </si>
  <si>
    <t>DEF Tank Level</t>
  </si>
  <si>
    <t>DEF_LVL</t>
  </si>
  <si>
    <t>0x9C</t>
  </si>
  <si>
    <t>O2 Sensor Concentration Bank 1 Sensor 3 supported</t>
  </si>
  <si>
    <t>O2S13_PCT_SUP</t>
  </si>
  <si>
    <t>O2 Sensor Concentration Bank 1 Sensor 4 supported</t>
  </si>
  <si>
    <t>O2S14_PCT_SUP</t>
  </si>
  <si>
    <t>O2 Sensor Concentration Bank 2 Sensor 3 supported</t>
  </si>
  <si>
    <t>O2S23_PCT_SUP</t>
  </si>
  <si>
    <t>O2 Sensor Concentration Bank 2 Sensor 4 supported</t>
  </si>
  <si>
    <t>O2S24_PCT_SUP</t>
  </si>
  <si>
    <t>O2 Sensor Lambda Bank 1 Sensor 3 supported</t>
  </si>
  <si>
    <t>O2S13_PCT_LAMBDA_SUP</t>
  </si>
  <si>
    <t>O2 Sensor Lambda Bank 1 Sensor 4 supported</t>
  </si>
  <si>
    <t>O2S14_PCT_LAMBDA_SUP</t>
  </si>
  <si>
    <t>O2 Sensor Lambda Bank 2 Sensor 3 supported</t>
  </si>
  <si>
    <t>O2S23_PCT_LAMBDA_SUP</t>
  </si>
  <si>
    <t>O2 Sensor Lambda Bank 2 Sensor 4 supported</t>
  </si>
  <si>
    <t>O2S24_PCT_LAMBDA_SUP</t>
  </si>
  <si>
    <t>O2 Sensor Concentration Bank 1 Sensor 3</t>
  </si>
  <si>
    <t>O2S13_PCT</t>
  </si>
  <si>
    <t>O2 Sensor Concentration Bank 1 Sensor 4</t>
  </si>
  <si>
    <t>O2S14_PCT</t>
  </si>
  <si>
    <t>O2 Sensor Concentration Bank 2 Sensor 3</t>
  </si>
  <si>
    <t>O2S23_PCT</t>
  </si>
  <si>
    <t>O2 Sensor Concentration Bank 2 Sensor 4</t>
  </si>
  <si>
    <t>O2S24_PCT</t>
  </si>
  <si>
    <t>O2 Sensor Lambda Bank 1 Sensor 3</t>
  </si>
  <si>
    <t>O2S13_PCT_LAMBDA</t>
  </si>
  <si>
    <t>O2 Sensor Lambda Bank 1 Sensor 4</t>
  </si>
  <si>
    <t>O2S14_PCT_LAMBDA</t>
  </si>
  <si>
    <t>O2 Sensor Lambda Bank 2 Sensor 3</t>
  </si>
  <si>
    <t>O2S23_PCT_LAMBDA</t>
  </si>
  <si>
    <t>O2 Sensor Lambda Bank 2 Sensor 4</t>
  </si>
  <si>
    <t>O2S24_PCT_LAMBDA</t>
  </si>
  <si>
    <t>0x9D</t>
  </si>
  <si>
    <t>FUEL_RATE_GS</t>
  </si>
  <si>
    <t>A,B</t>
  </si>
  <si>
    <t>Vehicle Fuel Rate</t>
  </si>
  <si>
    <t>VFUEL_RATE</t>
  </si>
  <si>
    <t>0x9E</t>
  </si>
  <si>
    <t>Engine Exhaust Flow Rate</t>
  </si>
  <si>
    <t>EXH_RATE</t>
  </si>
  <si>
    <t xml:space="preserve">kg/h </t>
  </si>
  <si>
    <t>0x9F</t>
  </si>
  <si>
    <t>Fuel System A Use Percentage Bank 1 supported</t>
  </si>
  <si>
    <t>FUELSYSA_B1_SUP</t>
  </si>
  <si>
    <t>Fuel System B Use Percentage Bank 1 supported</t>
  </si>
  <si>
    <t>FUELSYSB_B1_SUP</t>
  </si>
  <si>
    <t>Fuel System A Use Percentage Bank 2 supported</t>
  </si>
  <si>
    <t>FUELSYSA_B2_SUP</t>
  </si>
  <si>
    <t>Fuel System B Use Percentage Bank 2 supported</t>
  </si>
  <si>
    <t>FUELSYSB_B2_SUP</t>
  </si>
  <si>
    <t>Fuel System A Use Percentage Bank 3 supported</t>
  </si>
  <si>
    <t>FUELSYSA_B3_SUP</t>
  </si>
  <si>
    <t>Fuel System B Use Percentage Bank 3 supported</t>
  </si>
  <si>
    <t>FUELSYSB_B3_SUP</t>
  </si>
  <si>
    <t>Fuel System A Use Percentage Bank 4 supported</t>
  </si>
  <si>
    <t>FUELSYSA_B4_SUP</t>
  </si>
  <si>
    <t>Fuel System B Use Percentage Bank 4 supported</t>
  </si>
  <si>
    <t>FUELSYSB_B4_SUP</t>
  </si>
  <si>
    <t>Fuel System A Use Percentage Bank 1</t>
  </si>
  <si>
    <t>FUELSYSA_B1</t>
  </si>
  <si>
    <t>Fuel System B Use Percentage Bank 1</t>
  </si>
  <si>
    <t>FUELSYSB_B1</t>
  </si>
  <si>
    <t>Fuel System A Use Percentage Bank 2</t>
  </si>
  <si>
    <t>FUELSYSA_B2</t>
  </si>
  <si>
    <t>Fuel System B Use Percentage Bank 2</t>
  </si>
  <si>
    <t>FUELSYSB_B2</t>
  </si>
  <si>
    <t>Fuel System A Use Percentage Bank 3</t>
  </si>
  <si>
    <t>FUELSYSA_B3</t>
  </si>
  <si>
    <t>Fuel System B Use Percentage Bank 3</t>
  </si>
  <si>
    <t>FUELSYSB_B3</t>
  </si>
  <si>
    <t>G</t>
  </si>
  <si>
    <t>Fuel System A Use Percentage Bank 4</t>
  </si>
  <si>
    <t>FUELSYSA_B4</t>
  </si>
  <si>
    <t>H</t>
  </si>
  <si>
    <t>Fuel System B Use Percentage Bank 4</t>
  </si>
  <si>
    <t>FUELSYSB_B4</t>
  </si>
  <si>
    <t>I</t>
  </si>
  <si>
    <t>0xA1</t>
  </si>
  <si>
    <t>NOx Sensor Corrected Concentration Bank 1 Sensor 1 supported</t>
  </si>
  <si>
    <t>NOXC11_SUP</t>
  </si>
  <si>
    <t>NOx Sensor Corrected Concentration Bank 1 Sensor 2 supported</t>
  </si>
  <si>
    <t>NOXC12_SUP</t>
  </si>
  <si>
    <t>NOx Sensor Corrected Concentration Bank 2 Sensor 1 supported</t>
  </si>
  <si>
    <t>NOXC21_SUP</t>
  </si>
  <si>
    <t>NOx Sensor Corrected Concentration Bank 2 Sensor 2 supported</t>
  </si>
  <si>
    <t>NOXC22_SUP</t>
  </si>
  <si>
    <t>NOx Sensor Corrected Concentration Bank 1 Sensor 1 data availability</t>
  </si>
  <si>
    <t>NOXC11_RDY</t>
  </si>
  <si>
    <t>NOx Sensor Corrected Concentration Bank 1 Sensor 2 data availability</t>
  </si>
  <si>
    <t>NOXC12_RDY</t>
  </si>
  <si>
    <t>NOx Sensor Corrected Concentration Bank 2 Sensor 1 data availability</t>
  </si>
  <si>
    <t>NOXC21_RDY</t>
  </si>
  <si>
    <t>NOx Sensor Corrected Concentration Bank 2 Sensor 2 data availability</t>
  </si>
  <si>
    <t>NOXC22_RDY</t>
  </si>
  <si>
    <t>NOx Sensor Corrected Concentration Bank 1 Sensor 1</t>
  </si>
  <si>
    <t>NOXC11</t>
  </si>
  <si>
    <t>NOx Sensor Corrected Concentration Bank 1 Sensor 2</t>
  </si>
  <si>
    <t>NOXC12</t>
  </si>
  <si>
    <t>NOx Sensor Corrected Concentration Bank 2 Sensor 1</t>
  </si>
  <si>
    <t>NOXC21</t>
  </si>
  <si>
    <t>NOx Sensor Corrected Concentration Bank 2 Sensor 2</t>
  </si>
  <si>
    <t>NOXC22</t>
  </si>
  <si>
    <t>0xA2</t>
  </si>
  <si>
    <t>Cylinder Fuel Rate</t>
  </si>
  <si>
    <t>CYL_RATE</t>
  </si>
  <si>
    <t>mg/stoke</t>
  </si>
  <si>
    <t>0xA3</t>
  </si>
  <si>
    <t>Evap System Vapor Pressure A supported</t>
  </si>
  <si>
    <t>EVAP_A_VP_SUP</t>
  </si>
  <si>
    <t>Evap System Vapor Pressure A (wide range) supported</t>
  </si>
  <si>
    <t>EVAP_A_VP_WR_SUP</t>
  </si>
  <si>
    <t>Evap System Vapor Pressure B supported</t>
  </si>
  <si>
    <t>EVAP_B_VP_SUP</t>
  </si>
  <si>
    <t>Evap System Vapor Pressure B (wide range) supported</t>
  </si>
  <si>
    <t>EVAP_B_VP_WR_SUP</t>
  </si>
  <si>
    <t>Evap System Sealing Status Supported</t>
  </si>
  <si>
    <t>EVAP_SEAL_SUP</t>
  </si>
  <si>
    <t>A. bit 4</t>
  </si>
  <si>
    <t>Evap System Sealing Status</t>
  </si>
  <si>
    <t>EVAP_SEAL</t>
  </si>
  <si>
    <r>
      <rPr>
        <sz val="8"/>
        <rFont val="Arial"/>
        <charset val="134"/>
      </rPr>
      <t xml:space="preserve">A, bits </t>
    </r>
    <r>
      <rPr>
        <sz val="8"/>
        <color rgb="FFFF0000"/>
        <rFont val="Arial"/>
        <charset val="134"/>
      </rPr>
      <t>6</t>
    </r>
    <r>
      <rPr>
        <sz val="8"/>
        <rFont val="Arial"/>
        <charset val="134"/>
      </rPr>
      <t xml:space="preserve"> - 7</t>
    </r>
  </si>
  <si>
    <t>Evap System Vapor Pressure A</t>
  </si>
  <si>
    <t>EVAP_A_VP</t>
  </si>
  <si>
    <t>Evap System Vapor Pressure A (wide range)</t>
  </si>
  <si>
    <t>EVAP_A_VP_WR</t>
  </si>
  <si>
    <t>Evap System Vapor Pressure B</t>
  </si>
  <si>
    <t>EVAP_B_VP</t>
  </si>
  <si>
    <t>Evap System Vapor Pressure B (wide range)</t>
  </si>
  <si>
    <t>EVAP_B_VP_WR</t>
  </si>
  <si>
    <t>0xA4</t>
  </si>
  <si>
    <t>Transmission Actual Gear  Status Supported</t>
  </si>
  <si>
    <t>GEAR_ACT_SUP</t>
  </si>
  <si>
    <t>Transmission Actual Gear Ratio Supported</t>
  </si>
  <si>
    <t>GEAR_RAT_SUP</t>
  </si>
  <si>
    <t>B, bits 0 - 3</t>
  </si>
  <si>
    <t>Transmission Actual Gear Status</t>
  </si>
  <si>
    <t>GEAR_ACT</t>
  </si>
  <si>
    <t>B, bits 4 - 7</t>
  </si>
  <si>
    <t>Transmission Actual Gear Ratio</t>
  </si>
  <si>
    <t>GEAR_RAT</t>
  </si>
  <si>
    <t>0xA5</t>
  </si>
  <si>
    <t>Commanded DEF Dosing Supported</t>
  </si>
  <si>
    <t>DEF_CMD_SUP</t>
  </si>
  <si>
    <t>DEF Usage for the Current Driving Cycle Supported</t>
  </si>
  <si>
    <t>DEF_UCDC_SUP</t>
  </si>
  <si>
    <t>Commanded DEF Dosing</t>
  </si>
  <si>
    <t>DEF_CMD</t>
  </si>
  <si>
    <t>DEF Usage for the Current Driving Cycle.</t>
  </si>
  <si>
    <t>DEF_UCDC</t>
  </si>
  <si>
    <t>L</t>
  </si>
  <si>
    <t>0xA6</t>
  </si>
  <si>
    <t>Vehicle Odometer Reading</t>
  </si>
  <si>
    <t>ODO</t>
  </si>
  <si>
    <t>A,B,C,D</t>
  </si>
  <si>
    <t>0xA7</t>
  </si>
  <si>
    <t>NOx Sensor Concentration Bank 1 Sensor 3 supported</t>
  </si>
  <si>
    <t>NOX13_SUP</t>
  </si>
  <si>
    <t>NOx Sensor Concentration Bank 1 Sensor 4 supported</t>
  </si>
  <si>
    <t>NOX14_SUP</t>
  </si>
  <si>
    <t>NOx Sensor Concentration Bank 2 Sensor 3 supported</t>
  </si>
  <si>
    <t>NOX23_SUP</t>
  </si>
  <si>
    <t>NOx Sensor Concentration Bank 2 Sensor 4 supported</t>
  </si>
  <si>
    <t>NOX24_SUP</t>
  </si>
  <si>
    <t>NOx Sensor Concentration Bank 1 Sensor 3 data availability</t>
  </si>
  <si>
    <t>NOX13_RDY</t>
  </si>
  <si>
    <t>NOx Sensor Concentration Bank 1 Sensor 4 data availability</t>
  </si>
  <si>
    <t>NOX14_RDY</t>
  </si>
  <si>
    <t>NOx Sensor Concentration Bank 2 Sensor 3 data availability</t>
  </si>
  <si>
    <t>NOX23_RDY</t>
  </si>
  <si>
    <t>NOx Sensor Concentration Bank 2 Sensor 4 data availability</t>
  </si>
  <si>
    <t>NOX24_RDY</t>
  </si>
  <si>
    <t>NOx Sensor Concentration Bank 1 Sensor 3</t>
  </si>
  <si>
    <t>NOX13</t>
  </si>
  <si>
    <t>NOx Sensor Concentration Bank 1 Sensor 4</t>
  </si>
  <si>
    <t>NOX14</t>
  </si>
  <si>
    <t>NOx Sensor Concentration Bank 2 Sensor 3</t>
  </si>
  <si>
    <t>NOX23</t>
  </si>
  <si>
    <t>NOx Sensor Concentration Bank 2 Sensor 4</t>
  </si>
  <si>
    <t>NOX24</t>
  </si>
  <si>
    <t>0xA8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</si>
  <si>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supported</t>
    </r>
  </si>
  <si>
    <t>NOXC13_SUP</t>
  </si>
  <si>
    <t>NOx Sensor Corrected Concentration Bank 1 Sensor 4 supported</t>
  </si>
  <si>
    <t>NOXC14_SUP</t>
  </si>
  <si>
    <t>NOx Sensor Corrected Concentration Bank 2 Sensor 3 supported</t>
  </si>
  <si>
    <t>NOXC23_SUP</t>
  </si>
  <si>
    <t>NOx Sensor Corrected Concentration Bank 2 Sensor 4 supported</t>
  </si>
  <si>
    <t>NOXC24_SUP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</si>
  <si>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data availability</t>
    </r>
  </si>
  <si>
    <t>NOXC13_RDY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</si>
  <si>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 data availability</t>
    </r>
  </si>
  <si>
    <t>NOXC14_RDY</t>
  </si>
  <si>
    <t>NOx Sensor Corrected Concentration Bank 2 Sensor 3 data availability</t>
  </si>
  <si>
    <t>NOXC23_RDY</t>
  </si>
  <si>
    <t>NOx Sensor Corrected Concentration Bank 2 Sensor 4 data availability</t>
  </si>
  <si>
    <t>NOXC24_RDY</t>
  </si>
  <si>
    <t>NOx Sensor Corrected Concentration Bank 1 Sensor 3</t>
  </si>
  <si>
    <t>NOXC13</t>
  </si>
  <si>
    <t>NOx Sensor Corrected Concentration Bank 1 Sensor 4</t>
  </si>
  <si>
    <t>NOXC14</t>
  </si>
  <si>
    <t>NOx Sensor Corrected Concentration Bank 2 Sensor 3</t>
  </si>
  <si>
    <t>NOXC23</t>
  </si>
  <si>
    <r>
      <rPr>
        <sz val="8"/>
        <rFont val="Arial"/>
        <charset val="134"/>
      </rPr>
      <t>NOx Sensor Corrected Concentration Bank 2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</t>
    </r>
  </si>
  <si>
    <t>NOXC24</t>
  </si>
  <si>
    <t>0xA9</t>
  </si>
  <si>
    <t>ABS Disable Switch Supported</t>
  </si>
  <si>
    <t>ABS_DISABLED_SUP</t>
  </si>
  <si>
    <t>A, bit 1-7</t>
  </si>
  <si>
    <t>ABS Disable Switch State</t>
  </si>
  <si>
    <t>ABS_DISABLED</t>
  </si>
  <si>
    <t>B, bit 1-7</t>
  </si>
  <si>
    <t>0xAA</t>
  </si>
  <si>
    <t>Maximum Current Vehicle Speed Limit</t>
  </si>
  <si>
    <t>V_SET</t>
  </si>
  <si>
    <t>0xAB</t>
  </si>
  <si>
    <t>Alternative Fuel Rail Pressure supported</t>
  </si>
  <si>
    <t>FRP_AF_SUP</t>
  </si>
  <si>
    <t>Alternative Fuel Rail Temperature supported</t>
  </si>
  <si>
    <t>FRT_AF_SUP</t>
  </si>
  <si>
    <t>Alternative Fuel Tank Pressure supported</t>
  </si>
  <si>
    <t>FTP_AF_SUP</t>
  </si>
  <si>
    <t>Alternative Fuel Tank Pressure (Wide Range) supported</t>
  </si>
  <si>
    <t>FTPW_AF_SUP</t>
  </si>
  <si>
    <t>Alternative Fuel Tank Temperature supported</t>
  </si>
  <si>
    <t>FTT_AF_SUP</t>
  </si>
  <si>
    <t>A, bit 5-7</t>
  </si>
  <si>
    <t>Alternative Fuel Rail Pressure</t>
  </si>
  <si>
    <t>FRP_AF</t>
  </si>
  <si>
    <t>Alternative Fuel Rail Temperature</t>
  </si>
  <si>
    <t>FRT_AF</t>
  </si>
  <si>
    <t>Alternative Fuel Tank Pressure</t>
  </si>
  <si>
    <t>FTP_AF</t>
  </si>
  <si>
    <t>Alternative Fuel Tank Pressure (Wide Range)</t>
  </si>
  <si>
    <t>FTPW_AF</t>
  </si>
  <si>
    <t>Alternative Fuel Tank Temperature</t>
  </si>
  <si>
    <t>FTT_AF</t>
  </si>
  <si>
    <t>0xAD</t>
  </si>
  <si>
    <t>Crankcase Pressure Sensor</t>
  </si>
  <si>
    <t>CKC_P_SUP</t>
  </si>
  <si>
    <t>Centrifugal Crankcase Oil Separator RPM</t>
  </si>
  <si>
    <t>CKC_OSEP_RPM_SUP</t>
  </si>
  <si>
    <t>CKC_P</t>
  </si>
  <si>
    <t>CKC_OSEP_RPM</t>
  </si>
  <si>
    <t>0xAE</t>
  </si>
  <si>
    <t>Evap System Purge Pressure supported</t>
  </si>
  <si>
    <t>EVAP_PP_SUP</t>
  </si>
  <si>
    <t>Evap System Purge Pressure (wide range) supported</t>
  </si>
  <si>
    <t>EVAP_PP_WR_SUP</t>
  </si>
  <si>
    <t>EVAP System Purge Pressure Sensor</t>
  </si>
  <si>
    <t>EVAP_PP</t>
  </si>
  <si>
    <t>EVAP System Purge Pressure Sensor (wide range)</t>
  </si>
  <si>
    <t>EVAP_PP_WR</t>
  </si>
  <si>
    <t>0xAF</t>
  </si>
  <si>
    <t>Commanded/Target Fresh Air Flow</t>
  </si>
  <si>
    <t>AIR_FL_TGT</t>
  </si>
  <si>
    <t xml:space="preserve">kg/hr </t>
  </si>
  <si>
    <t>0xB0</t>
  </si>
  <si>
    <t>EGR Mass Flow Rate A</t>
  </si>
  <si>
    <t>EGR_M_FL_A_SUP</t>
  </si>
  <si>
    <t>EGR Mass Flow Rate B</t>
  </si>
  <si>
    <t>EGR_M_FL_B_SUP</t>
  </si>
  <si>
    <t>EGR_M_FL_A</t>
  </si>
  <si>
    <t>EGR_M_FL_B</t>
  </si>
  <si>
    <t>0xB1</t>
  </si>
  <si>
    <t>Fuel system status Bank 1 supported</t>
  </si>
  <si>
    <t>CIFSI1_SUP</t>
  </si>
  <si>
    <t>Fuel system status Bank 2 supported</t>
  </si>
  <si>
    <t>CIFSI2_SUP</t>
  </si>
  <si>
    <t>Short term fuel trim Bank 1 supported</t>
  </si>
  <si>
    <t>CIFSI1_SHRTFT_SUP</t>
  </si>
  <si>
    <t>Long term fuel trim Bank 1 supported</t>
  </si>
  <si>
    <t>CIFSI1_LONGFT_SUP</t>
  </si>
  <si>
    <t>Short term fuel trim Bank 2 supported</t>
  </si>
  <si>
    <t>CIFSI2_SHRTFT_SUP</t>
  </si>
  <si>
    <t>Long term fuel trim Bank 2 supported</t>
  </si>
  <si>
    <t>CIFSI2_LONGFT_SUP</t>
  </si>
  <si>
    <t>A, bit 6-7</t>
  </si>
  <si>
    <t>Fuel System Status Bank 1</t>
  </si>
  <si>
    <t>CIFSI1_OL</t>
  </si>
  <si>
    <t>CIFSI1_CL</t>
  </si>
  <si>
    <t>CIFSI1_OL_Fault</t>
  </si>
  <si>
    <t>Fuel System Status Bank 2</t>
  </si>
  <si>
    <t>CIFSI2_OL</t>
  </si>
  <si>
    <t>CIFSI2_CL</t>
  </si>
  <si>
    <t>CIFSI2_OL_Fault</t>
  </si>
  <si>
    <t>Short Term Fuel Trim Bank 1</t>
  </si>
  <si>
    <t>CIFSI1_SHRTFT</t>
  </si>
  <si>
    <t>Long Term Fuel Trim Bank 1</t>
  </si>
  <si>
    <t>CIFSI1_LONGFT</t>
  </si>
  <si>
    <t>Short Term Fuel Trim Bank 2</t>
  </si>
  <si>
    <t>CIFSI2_SHRTFT</t>
  </si>
  <si>
    <t>Long Term Fuel Trim Bank 2</t>
  </si>
  <si>
    <t>CIFSI2_LONGFT</t>
  </si>
  <si>
    <t>0xB2</t>
  </si>
  <si>
    <t>Traction Battery Pack Performance Retention Rate</t>
  </si>
  <si>
    <t>BAT_RET</t>
  </si>
  <si>
    <t>0xB3</t>
  </si>
  <si>
    <t>HVESPA Actual charge rate supported</t>
  </si>
  <si>
    <t>HVESPA_ACR_SUP</t>
  </si>
  <si>
    <t>HVESPB Actual charge rate supported</t>
  </si>
  <si>
    <t>HVESPB_ACR_SUP</t>
  </si>
  <si>
    <t>HVESPC Actual charge rate supported</t>
  </si>
  <si>
    <t>HVESPC_ACR_SUP</t>
  </si>
  <si>
    <t>HVESPD Actual charge rate supported</t>
  </si>
  <si>
    <t>HVESPD_ACR_SUP</t>
  </si>
  <si>
    <t>HVESPE Actual charge rate supported</t>
  </si>
  <si>
    <t>HVESPE_ACR_SUP</t>
  </si>
  <si>
    <t>HVESPF Actual charge rate supported</t>
  </si>
  <si>
    <t>HVESPF_ACR_SUP</t>
  </si>
  <si>
    <t>HVESPG Actual charge rate supported</t>
  </si>
  <si>
    <t>HVESPG_ACR_SUP</t>
  </si>
  <si>
    <t>HVESPH Actual charge rate supported</t>
  </si>
  <si>
    <t>HVESPH_ACR_SUP</t>
  </si>
  <si>
    <t>HVESS Actual charge rate</t>
  </si>
  <si>
    <t>HVESS_ACR</t>
  </si>
  <si>
    <t>kW</t>
  </si>
  <si>
    <t>HVESPA Actual charge rate</t>
  </si>
  <si>
    <t>HVESPA_ACR</t>
  </si>
  <si>
    <t>HVESPB Actual charge rate</t>
  </si>
  <si>
    <t>HVESPB_ACR</t>
  </si>
  <si>
    <t>HVESPC Actual charge rate</t>
  </si>
  <si>
    <t>HVESPC_ACR</t>
  </si>
  <si>
    <t>HVESPD Actual charge rate</t>
  </si>
  <si>
    <t>HVESPD_ACR</t>
  </si>
  <si>
    <t>HVESPE Actual charge rate</t>
  </si>
  <si>
    <t>HVESPE_ACR</t>
  </si>
  <si>
    <t>HVESPF Actual charge rate</t>
  </si>
  <si>
    <t>HVESPF_ACR</t>
  </si>
  <si>
    <t>HVESPG Actual charge rate</t>
  </si>
  <si>
    <t>HVESPG_ACR</t>
  </si>
  <si>
    <t>HVESPH Actual charge rate</t>
  </si>
  <si>
    <t>HVESPH_ACR</t>
  </si>
  <si>
    <t>R,S</t>
  </si>
  <si>
    <t>0xB4</t>
  </si>
  <si>
    <t>HVESPA Temperature supported</t>
  </si>
  <si>
    <t>HVESPA_Temp_SUP</t>
  </si>
  <si>
    <t>HVESPB Temperature supported</t>
  </si>
  <si>
    <t>HVESPB_Temp_SUP</t>
  </si>
  <si>
    <t>HVESPC Temperature supported</t>
  </si>
  <si>
    <t>HVESPC_Temp_SUP</t>
  </si>
  <si>
    <t>HVESPD Temperature supported</t>
  </si>
  <si>
    <t>HVESPD_Temp_SUP</t>
  </si>
  <si>
    <t>HVESPE Temperature supported</t>
  </si>
  <si>
    <t>HVESPE_Temp_SUP</t>
  </si>
  <si>
    <t>HVESPF Temperature supported</t>
  </si>
  <si>
    <t>HVESPF_Temp_SUP</t>
  </si>
  <si>
    <t>HVESPG Temperature supported</t>
  </si>
  <si>
    <t>HVESPG_Temp_SUP</t>
  </si>
  <si>
    <t>HVESPH Temperature supported</t>
  </si>
  <si>
    <t>HVESPH_Temp_SUP</t>
  </si>
  <si>
    <t>HVESS Temperature</t>
  </si>
  <si>
    <t>HVESS_Temp</t>
  </si>
  <si>
    <t>HVESPA Temperature</t>
  </si>
  <si>
    <t>HVESPA_Temp</t>
  </si>
  <si>
    <t>HVESPB Temperature</t>
  </si>
  <si>
    <t>HVESPB_Temp</t>
  </si>
  <si>
    <t>HVESPC Temperature</t>
  </si>
  <si>
    <t>HVESPC_Temp</t>
  </si>
  <si>
    <t>HVESPD Temperature</t>
  </si>
  <si>
    <t>HVESPD_Temp</t>
  </si>
  <si>
    <t>HVESPE Temperature</t>
  </si>
  <si>
    <t>HVESPE_Temp</t>
  </si>
  <si>
    <t>HVESPF Temperature</t>
  </si>
  <si>
    <t>HVESPF_Temp</t>
  </si>
  <si>
    <t>HVESPG Temperature</t>
  </si>
  <si>
    <t>HVESPG_Temp</t>
  </si>
  <si>
    <t>HVESPH Temperature</t>
  </si>
  <si>
    <t>HVESPH_Temp</t>
  </si>
  <si>
    <t>J</t>
  </si>
  <si>
    <t>0xB5</t>
  </si>
  <si>
    <t>HVESPA Current Supported</t>
  </si>
  <si>
    <t>HVESPA_Cur_SUP</t>
  </si>
  <si>
    <t>HVESPB Current Supported</t>
  </si>
  <si>
    <t>HVESPB_Cur_SUP</t>
  </si>
  <si>
    <t>HVESPC Current Supported</t>
  </si>
  <si>
    <t>HVESPC_Cur_SUP</t>
  </si>
  <si>
    <t>HVESPD Current Supported</t>
  </si>
  <si>
    <t>HVESPD_Cur_SUP</t>
  </si>
  <si>
    <t>HVESPE Current Supported</t>
  </si>
  <si>
    <t>HVESPE_Cur_SUP</t>
  </si>
  <si>
    <t>HVESPF Current Supported</t>
  </si>
  <si>
    <t>HVESPF_Cur_SUP</t>
  </si>
  <si>
    <t>HVESPG Current Supported</t>
  </si>
  <si>
    <t>HVESPG_Cur_SUP</t>
  </si>
  <si>
    <t>HVESPH Current Supported</t>
  </si>
  <si>
    <t>HVESPH_Cur_SUP</t>
  </si>
  <si>
    <t>HVESS Current</t>
  </si>
  <si>
    <t>HVESS_Cur</t>
  </si>
  <si>
    <t>HVESPA Current</t>
  </si>
  <si>
    <t>HVESPA_Cur</t>
  </si>
  <si>
    <t>HVESPB Current</t>
  </si>
  <si>
    <t>HVESPB_Cur</t>
  </si>
  <si>
    <t>HVESPC Current</t>
  </si>
  <si>
    <t>HVESPC_Cur</t>
  </si>
  <si>
    <t>HVESPD Current</t>
  </si>
  <si>
    <t>HVESPD_Cur</t>
  </si>
  <si>
    <t>HVESPE Current</t>
  </si>
  <si>
    <t>HVESPE_Cur</t>
  </si>
  <si>
    <t>HVESPF Current</t>
  </si>
  <si>
    <t>HVESPF_Cur</t>
  </si>
  <si>
    <t>HVESPG Current</t>
  </si>
  <si>
    <t>HVESPG_Cur</t>
  </si>
  <si>
    <t>HVESPH Current</t>
  </si>
  <si>
    <t>HVESPH_Cur</t>
  </si>
  <si>
    <t>0xB6</t>
  </si>
  <si>
    <t>HVESPA Voltage Level Supported</t>
  </si>
  <si>
    <t>HVESPA_Volt_SUP</t>
  </si>
  <si>
    <t>HVESPB Voltage Level Supported</t>
  </si>
  <si>
    <t>HVESPB_Volt_SUP</t>
  </si>
  <si>
    <t>HVESPC Voltage Level Supported</t>
  </si>
  <si>
    <t>HVESPC_Volt_SUP</t>
  </si>
  <si>
    <t>HVESPD Voltage Level Supported</t>
  </si>
  <si>
    <t>HVESPD_Volt_SUP</t>
  </si>
  <si>
    <t>HVESPE Voltage Level Supported</t>
  </si>
  <si>
    <t>HVESPE_Volt_SUP</t>
  </si>
  <si>
    <t>HVESPF Voltage Level Supported</t>
  </si>
  <si>
    <t>HVESPF_Volt_SUP</t>
  </si>
  <si>
    <t>HVESPG Voltage Level Supported</t>
  </si>
  <si>
    <t>HVESPG_Volt_SUP</t>
  </si>
  <si>
    <t>HVESPH Voltage Level Supported</t>
  </si>
  <si>
    <t>HVESPH_Volt_SUP</t>
  </si>
  <si>
    <t>HVESS Voltage Level</t>
  </si>
  <si>
    <t>HVESS_Volt</t>
  </si>
  <si>
    <t>HVESPA Voltage Level</t>
  </si>
  <si>
    <t>HVESPA_Volt</t>
  </si>
  <si>
    <t>HVESPB Voltage Level</t>
  </si>
  <si>
    <t>HVESPB_Volt</t>
  </si>
  <si>
    <t>HVESPC Voltage Level</t>
  </si>
  <si>
    <t>HVESPC_Volt</t>
  </si>
  <si>
    <t>HVESPD Voltage Level</t>
  </si>
  <si>
    <t>HVESPD_Volt</t>
  </si>
  <si>
    <t>HVESPE Voltage Level</t>
  </si>
  <si>
    <t>HVESPE_Volt</t>
  </si>
  <si>
    <t>HVESPF Voltage Level</t>
  </si>
  <si>
    <t>HVESPF_Volt</t>
  </si>
  <si>
    <t>HVESPG Voltage Level</t>
  </si>
  <si>
    <t>HVESPG_Volt</t>
  </si>
  <si>
    <t>HVESPH Voltage Level</t>
  </si>
  <si>
    <t>HVESPH_Volt</t>
  </si>
  <si>
    <t>0xB7</t>
  </si>
  <si>
    <t>Hybrid/EV Battery Min Cell Temperature supported</t>
  </si>
  <si>
    <t>HEV_Batt_Min_Cell_Temp_SUP</t>
  </si>
  <si>
    <t>Hybrid/EV Battery Max Cell Temperature supported</t>
  </si>
  <si>
    <t>HEV_Batt_Max_Cell_Temp_SUP</t>
  </si>
  <si>
    <t>Hybrid/EV Battery Temperature (average cell temperature) supported</t>
  </si>
  <si>
    <t>HEV_Batt_Ave_Cell_Temp_SUP</t>
  </si>
  <si>
    <t>Hybrid/EV Battery Bus Bar Temperature supported</t>
  </si>
  <si>
    <t>HEV_Batt_Bus_Bar_Temp_SUP</t>
  </si>
  <si>
    <t>Hybrid/EV Battery Coolant Temperature supported</t>
  </si>
  <si>
    <t>HEV_Batt_Coolant_Temp_SUP</t>
  </si>
  <si>
    <t xml:space="preserve"> Hybrid/EV Battery Cooling State supported</t>
  </si>
  <si>
    <t>HEV_Batt_Therm_Mode_SUP</t>
  </si>
  <si>
    <t>Hybrid/EV Battery Min Cell Temperature</t>
  </si>
  <si>
    <t>HEV_Batt_Min_Cell_Temp</t>
  </si>
  <si>
    <t>Hybrid/EV Battery Max Cell Temperature</t>
  </si>
  <si>
    <t>HEV_Batt_Max_Cell_Temp</t>
  </si>
  <si>
    <t>Hybrid/EV Battery Temperature (average cell temperature)</t>
  </si>
  <si>
    <t>HEV_Batt_Ave_Cell_Temp</t>
  </si>
  <si>
    <t>Hybrid/EV Battery Bus Bar Temperature</t>
  </si>
  <si>
    <t>HEV_Batt_Bus_Bar_Temp</t>
  </si>
  <si>
    <t>Hybrid/EV Battery Coolant Temperature</t>
  </si>
  <si>
    <t>HEV_Batt_Coolant_Temp</t>
  </si>
  <si>
    <t xml:space="preserve"> Hybrid/EV Battery ESS Thermal State - (Active/Passive/Off)</t>
  </si>
  <si>
    <t>HEV_Batt_Therm_Mode</t>
  </si>
  <si>
    <t>0xB8</t>
  </si>
  <si>
    <t>Hybrid/EV Battery High Voltage System Active Time Since Last Cell Balancing Complete</t>
  </si>
  <si>
    <t>HEV_Batt_Time_Since_Last_Balance</t>
  </si>
  <si>
    <t>0xB9</t>
  </si>
  <si>
    <t xml:space="preserve"> Hybrid/EV Battery Min Cell Voltage</t>
  </si>
  <si>
    <t>HEV_Batt_Min_Cell_Voltage</t>
  </si>
  <si>
    <t xml:space="preserve"> Hybrid/EV Battery Max Cell Voltage</t>
  </si>
  <si>
    <t>HEV_Batt_Max_Cell_Voltage</t>
  </si>
  <si>
    <t>0xBA</t>
  </si>
  <si>
    <t xml:space="preserve"> Hybrid/EV Battery Continuous Rated Power Available </t>
  </si>
  <si>
    <t>HEV_Batt_PWR_Available</t>
  </si>
  <si>
    <t xml:space="preserve"> Hybrid/EV Battery Continuous Charge Current Limit</t>
  </si>
  <si>
    <t>HEV_Batt_Charge_Current_Limit</t>
  </si>
  <si>
    <t xml:space="preserve"> Hybrid/EV Battery Continuous Discharge Current Limit</t>
  </si>
  <si>
    <t>HEV_Batt_Discharge_Current_Limit</t>
  </si>
  <si>
    <t>0xBB</t>
  </si>
  <si>
    <t>Cumulative energy into High Voltage Energy Storage Pack A Supported</t>
  </si>
  <si>
    <t>HVESPA_Enrg_In_SUP</t>
  </si>
  <si>
    <t>Cumulative energy into High Voltage Energy Storage Pack B Supported</t>
  </si>
  <si>
    <t>HVESPB_Enrg_In_SUP</t>
  </si>
  <si>
    <t>Cumulative energy into High Voltage Energy Storage Pack C Supported</t>
  </si>
  <si>
    <t>HVESPC_Enrg_In_SUP</t>
  </si>
  <si>
    <t>Cumulative energy into High Voltage Energy Storage Pack D Supported</t>
  </si>
  <si>
    <t>HVESPD_Enrg_In_SUP</t>
  </si>
  <si>
    <t>Cumulative energy into High Voltage Energy Storage Pack E Supported</t>
  </si>
  <si>
    <t>HVESPE_Enrg_In_SUP</t>
  </si>
  <si>
    <t>Cumulative energy into High Voltage Energy Storage Pack F Supported</t>
  </si>
  <si>
    <t>HVESPF_Enrg_In_SUP</t>
  </si>
  <si>
    <t>Cumulative energy into High Voltage Energy Storage Pack G Supported</t>
  </si>
  <si>
    <t>HVESPG_Enrg_In_SUP</t>
  </si>
  <si>
    <t>Cumulative energy into High Voltage Energy Storage Pack H Supported</t>
  </si>
  <si>
    <t>HVESPH_Enrg_In_SUP</t>
  </si>
  <si>
    <t>Cumulative energy into High Voltage Energy Storage system</t>
  </si>
  <si>
    <t>HVESS_Enrg_In</t>
  </si>
  <si>
    <t>kWh</t>
  </si>
  <si>
    <t>Cumulative energy into High Voltage Energy Storage Pack A</t>
  </si>
  <si>
    <t>HVESPA_Enrg_In</t>
  </si>
  <si>
    <t>Cumulative energy into High Voltage Energy Storage Pack B</t>
  </si>
  <si>
    <t>HVESPB_Enrg_In</t>
  </si>
  <si>
    <t>Cumulative energy into High Voltage Energy Storage Pack C</t>
  </si>
  <si>
    <t>HVESPC_Enrg_In</t>
  </si>
  <si>
    <t>Cumulative energy into High Voltage Energy Storage Pack D</t>
  </si>
  <si>
    <t>HVESPD_Enrg_In</t>
  </si>
  <si>
    <t>Cumulative energy into High Voltage Energy Storage Pack E</t>
  </si>
  <si>
    <t>HVESPE_Enrg_In</t>
  </si>
  <si>
    <t>Cumulative energy into High Voltage Energy Storage Pack F</t>
  </si>
  <si>
    <t>HVESPF_Enrg_In</t>
  </si>
  <si>
    <t>Cumulative energy into High Voltage Energy Storage Pack G</t>
  </si>
  <si>
    <t>HVESPG_Enrg_In</t>
  </si>
  <si>
    <t>D1,E1,F1,G1</t>
  </si>
  <si>
    <t>Cumulative energy into High Voltage Energy Storage Pack H</t>
  </si>
  <si>
    <t>HVESPH_Enrg_In</t>
  </si>
  <si>
    <t>0xBC</t>
  </si>
  <si>
    <t>Cumulative energy from High Voltage Energy Storage Pack A Supported</t>
  </si>
  <si>
    <t>HVESPA_Enrg_Out_SUP</t>
  </si>
  <si>
    <t>Cumulative energy from High Voltage Energy Storage Pack B Supported</t>
  </si>
  <si>
    <t>HVESPB_Enrg_Out_SUP</t>
  </si>
  <si>
    <t>Cumulative energy from High Voltage Energy Storage Pack C Supported</t>
  </si>
  <si>
    <t>HVESPC_Enrg_Out_SUP</t>
  </si>
  <si>
    <t>Cumulative energy from High Voltage Energy Storage Pack D Supported</t>
  </si>
  <si>
    <t>HVESPD_Enrg_Out_SUP</t>
  </si>
  <si>
    <t>Cumulative energy from High Voltage Energy Storage Pack E Supported</t>
  </si>
  <si>
    <t>HVESPE_Enrg_Out_SUP</t>
  </si>
  <si>
    <t>Cumulative energy from High Voltage Energy Storage Pack F Supported</t>
  </si>
  <si>
    <t>HVESPF_Enrg_Out_SUP</t>
  </si>
  <si>
    <t>Cumulative energy from High Voltage Energy Storage Pack G Supported</t>
  </si>
  <si>
    <t>HVESPG_Enrg_Out_SUP</t>
  </si>
  <si>
    <t>Cumulative energy from High Voltage Energy Storage Pack H Supported</t>
  </si>
  <si>
    <t>HVESPH_Enrg_Out_SUP</t>
  </si>
  <si>
    <t>Cumulative energy from High Voltage Energy Storage system</t>
  </si>
  <si>
    <t>HVESS_Enrg_Out</t>
  </si>
  <si>
    <t>Cumulative energy from High Voltage Energy Storage Pack A</t>
  </si>
  <si>
    <t>HVESPA_Enrg_Out</t>
  </si>
  <si>
    <t>Cumulative energy from High Voltage Energy Storage Pack B</t>
  </si>
  <si>
    <t>HVESPB_Enrg_Out</t>
  </si>
  <si>
    <t>Cumulative energy from High Voltage Energy Storage Pack C</t>
  </si>
  <si>
    <t>HVESPC_Enrg_Out</t>
  </si>
  <si>
    <t>Cumulative energy from High Voltage Energy Storage Pack D</t>
  </si>
  <si>
    <t>HVESPD_Enrg_Out</t>
  </si>
  <si>
    <t>Cumulative energy from High Voltage Energy Storage Pack E</t>
  </si>
  <si>
    <t>HVESPE_Enrg_Out</t>
  </si>
  <si>
    <t>Cumulative energy from High Voltage Energy Storage Pack F</t>
  </si>
  <si>
    <t>HVESPF_Enrg_Out</t>
  </si>
  <si>
    <t>Cumulative energy from High Voltage Energy Storage Pack G</t>
  </si>
  <si>
    <t>HVESPG_Enrg_Out</t>
  </si>
  <si>
    <t>Cumulative energy from High Voltage Energy Storage Pack H</t>
  </si>
  <si>
    <t>HVESPH_Enrg_Out</t>
  </si>
  <si>
    <t>0xBD</t>
  </si>
  <si>
    <t>HVESPA Total Energy Throughput Supported</t>
  </si>
  <si>
    <t>HVESPA_Enrg_Tput_SUP</t>
  </si>
  <si>
    <t>HVESPB Total Energy Throughput Supported</t>
  </si>
  <si>
    <t>HVESPB_Enrg_Tput_SUP</t>
  </si>
  <si>
    <t>HVESPC Total Energy Throughput Supported</t>
  </si>
  <si>
    <t>HVESPC_Enrg_Tput_SUP</t>
  </si>
  <si>
    <t>HVESPD Total Energy Throughput Supported</t>
  </si>
  <si>
    <t>HVESPD_Enrg_Tput_SUP</t>
  </si>
  <si>
    <t>HVESPE Total Energy Throughput Supported</t>
  </si>
  <si>
    <t>HVESPE_Enrg_Tput_SUP</t>
  </si>
  <si>
    <t>HVESPF Total Energy Throughput Supported</t>
  </si>
  <si>
    <t>HVESPF_Enrg_Tput_SUP</t>
  </si>
  <si>
    <t>HVESPG Total Energy Throughput Supported</t>
  </si>
  <si>
    <t>HVESPG_Enrg_Tput_SUP</t>
  </si>
  <si>
    <t>HVESPH Total Energy Throughput Supported</t>
  </si>
  <si>
    <t>HVESPH_Enrg_Tput_SUP</t>
  </si>
  <si>
    <t>HVESS Total Energy Throughput</t>
  </si>
  <si>
    <t>HVESS_Enrg_Tput</t>
  </si>
  <si>
    <t>Wh</t>
  </si>
  <si>
    <t>HVESPA Total Energy Throughput</t>
  </si>
  <si>
    <t>HVESPA_Enrg_Tput</t>
  </si>
  <si>
    <t>HVESPB Total Energy Throughput</t>
  </si>
  <si>
    <t>HVESPB_Enrg_Tput</t>
  </si>
  <si>
    <t>HVESPC Total Energy Throughput</t>
  </si>
  <si>
    <t>HVESPC_Enrg_Tput</t>
  </si>
  <si>
    <t>HVESPD Total Energy Throughput</t>
  </si>
  <si>
    <t>HVESPD_Enrg_Tput</t>
  </si>
  <si>
    <t>HVESPE Total Energy Throughput</t>
  </si>
  <si>
    <t>HVESPE_Enrg_Tput</t>
  </si>
  <si>
    <t>HVESPF Total Energy Throughput</t>
  </si>
  <si>
    <t>HVESPF_Enrg_Tput</t>
  </si>
  <si>
    <t>HVESPG Total Energy Throughput</t>
  </si>
  <si>
    <t>HVESPG_Enrg_Tput</t>
  </si>
  <si>
    <t>HVESPH Total Energy Throughput</t>
  </si>
  <si>
    <t>HVESPH_Enrg_Tput</t>
  </si>
  <si>
    <t>0xBE</t>
  </si>
  <si>
    <t>HVESPA State of Health Supported</t>
  </si>
  <si>
    <t>HVESPA_SOH_SUP</t>
  </si>
  <si>
    <t>HVESPB State of Health Supported</t>
  </si>
  <si>
    <t>HVESPB_SOH_SUP</t>
  </si>
  <si>
    <t>HVESPC State of Health Supported</t>
  </si>
  <si>
    <t>HVESPC_SOH_SUP</t>
  </si>
  <si>
    <t>HVESPD State of Health Supported</t>
  </si>
  <si>
    <t>HVESPD_SOH_SUP</t>
  </si>
  <si>
    <t>HVESPE State of Health Supported</t>
  </si>
  <si>
    <t>HVESPE_SOH_SUP</t>
  </si>
  <si>
    <t>HVESPF State of Health Supported</t>
  </si>
  <si>
    <t>HVESPF_SOH_SUP</t>
  </si>
  <si>
    <t>HVESPG State of Health Supported</t>
  </si>
  <si>
    <t>HVESPG_SOH_SUP</t>
  </si>
  <si>
    <t>HVESPH State of Health Supported</t>
  </si>
  <si>
    <t>HVESPH_SOH_SUP</t>
  </si>
  <si>
    <t>HVESS State of Health</t>
  </si>
  <si>
    <t>HVESS_SOH</t>
  </si>
  <si>
    <t>HVESPA State of Health</t>
  </si>
  <si>
    <t>HVESPA_SOH</t>
  </si>
  <si>
    <t>HVESPB State of Health</t>
  </si>
  <si>
    <t>HVESPB_SOH</t>
  </si>
  <si>
    <t>HVESPC State of Health</t>
  </si>
  <si>
    <t>HVESPC_SOH</t>
  </si>
  <si>
    <t>HVESPD State of Health</t>
  </si>
  <si>
    <t>HVESPD_SOH</t>
  </si>
  <si>
    <t>HVESPE State of Health</t>
  </si>
  <si>
    <t>HVESPE_SOH</t>
  </si>
  <si>
    <t>HVESPF State of Health</t>
  </si>
  <si>
    <t>HVESPF_SOH</t>
  </si>
  <si>
    <t>HVESPG State of Health</t>
  </si>
  <si>
    <t>HVESPG_SOH</t>
  </si>
  <si>
    <t>HVESPH State of Health</t>
  </si>
  <si>
    <t>HVESPH_SOH</t>
  </si>
  <si>
    <t>0xBF</t>
  </si>
  <si>
    <t>HVESPA Recommended Minimum State Of Charge Supported</t>
  </si>
  <si>
    <t>HVESPA_MIN_SOC_SUP</t>
  </si>
  <si>
    <t>HVESPB Recommended Minimum State Of Charge Supported</t>
  </si>
  <si>
    <t>HVESPB_MIN_SOC_SUP</t>
  </si>
  <si>
    <t>HVESPC Recommended Minimum State Of Charge Supported</t>
  </si>
  <si>
    <t>HVESPC_MIN_SOC_SUP</t>
  </si>
  <si>
    <t>HVESPD Recommended Minimum State Of Charge Supported</t>
  </si>
  <si>
    <t>HVESPD_MIN_SOC_SUP</t>
  </si>
  <si>
    <t>HVESPE Recommended Minimum State Of Charge Supported</t>
  </si>
  <si>
    <t>HVESPE_MIN_SOC_SUP</t>
  </si>
  <si>
    <t>HVESPF Recommended Minimum State Of Charge Supported</t>
  </si>
  <si>
    <t>HVESPF_MIN_SOC_SUP</t>
  </si>
  <si>
    <t>HVESPG Recommended Minimum State Of Charge Supported</t>
  </si>
  <si>
    <t>HVESPG_MIN_SOC_SUP</t>
  </si>
  <si>
    <t>HVESPH Recommended Minimum State Of Charge Supported</t>
  </si>
  <si>
    <t>HVESPH_MIN_SOC_SUP</t>
  </si>
  <si>
    <t>HVESS Recommended Minimum State Of Charge</t>
  </si>
  <si>
    <t>HVESS_MIN_SOC</t>
  </si>
  <si>
    <t>HVESPA Recommended Minimum State Of Charge</t>
  </si>
  <si>
    <t>HVESPA_MIN_SOC</t>
  </si>
  <si>
    <t>HVESPB Recommended Minimum State Of Charge</t>
  </si>
  <si>
    <t>HVESPB_MIN_SOC</t>
  </si>
  <si>
    <t>HVESPC Recommended Minimum State Of Charge</t>
  </si>
  <si>
    <t>HVESPC_MIN_SOC</t>
  </si>
  <si>
    <t>HVESPD Recommended Minimum State Of Charge</t>
  </si>
  <si>
    <t>HVESPD_MIN_SOC</t>
  </si>
  <si>
    <t>HVESPE Recommended Minimum State Of Charge</t>
  </si>
  <si>
    <t>HVESPE_MIN_SOC</t>
  </si>
  <si>
    <t>HVESPF Recommended Minimum State Of Charge</t>
  </si>
  <si>
    <t>HVESPF_MIN_SOC</t>
  </si>
  <si>
    <t>HVESPG Recommended Minimum State Of Charge</t>
  </si>
  <si>
    <t>HVESPG_MIN_SOC</t>
  </si>
  <si>
    <t>HVESPH Recommended Minimum State Of Charge</t>
  </si>
  <si>
    <t>HVESPH_MIN_SOC</t>
  </si>
  <si>
    <t>0xC1</t>
  </si>
  <si>
    <t>HVESPA Recommended Maximum State Of Charge Supported</t>
  </si>
  <si>
    <t>HVESPA_MAX_SOC_SUP</t>
  </si>
  <si>
    <t>HVESPB Recommended Maximum State Of Charge Supported</t>
  </si>
  <si>
    <t>HVESPB_MAX_SOC_SUP</t>
  </si>
  <si>
    <t>HVESPC Recommended Maximum State Of Charge Supported</t>
  </si>
  <si>
    <t>HVESPC_MAX_SOC_SUP</t>
  </si>
  <si>
    <t>HVESPD Recommended Maximum State Of Charge Supported</t>
  </si>
  <si>
    <t>HVESPD_MAX_SOC_SUP</t>
  </si>
  <si>
    <t>HVESPE Recommended Maximum State Of Charge Supported</t>
  </si>
  <si>
    <t>HVESPE_MAX_SOC_SUP</t>
  </si>
  <si>
    <t>HVESPF Recommended Maximum State Of Charge Supported</t>
  </si>
  <si>
    <t>HVESPF_MAX_SOC_SUP</t>
  </si>
  <si>
    <t>HVESPG Recommended Maximum State Of Charge Supported</t>
  </si>
  <si>
    <t>HVESPG_MAX_SOC_SUP</t>
  </si>
  <si>
    <t>HVESPH Recommended Maximum State Of Charge Supported</t>
  </si>
  <si>
    <t>HVESPH_MAX_SOC_SUP</t>
  </si>
  <si>
    <t>HVESS Recommended Maximum State Of Charge</t>
  </si>
  <si>
    <t>HVESS_MAX_SOC</t>
  </si>
  <si>
    <t>HVESPA Recommended Maximum State Of Charge</t>
  </si>
  <si>
    <t>HVESPA_MAX_SOC</t>
  </si>
  <si>
    <t>HVESPB Recommended Maximum State Of Charge</t>
  </si>
  <si>
    <t>HVESPB_MAX_SOC</t>
  </si>
  <si>
    <t>HVESPC Recommended Maximum State Of Charge</t>
  </si>
  <si>
    <t>HVESPC_MAX_SOC</t>
  </si>
  <si>
    <t>HVESPD Recommended Maximum State Of Charge</t>
  </si>
  <si>
    <t>HVESPD_MAX_SOC</t>
  </si>
  <si>
    <t>HVESPE Recommended Maximum State Of Charge</t>
  </si>
  <si>
    <t>HVESPE_MAX_SOC</t>
  </si>
  <si>
    <t>HVESPF Recommended Maximum State Of Charge</t>
  </si>
  <si>
    <t>HVESPF_MAX_SOC</t>
  </si>
  <si>
    <t>HVESPG Recommended Maximum State Of Charge</t>
  </si>
  <si>
    <t>HVESPG_MAX_SOC</t>
  </si>
  <si>
    <t>HVESPH Recommended Maximum State Of Charge</t>
  </si>
  <si>
    <t>HVESPH_MAX_SOC</t>
  </si>
  <si>
    <t>0xC2</t>
  </si>
  <si>
    <t>HVESPA Discharge Energy Capacity Supported</t>
  </si>
  <si>
    <t>HVESPA_DEnrg_CAP_SUP</t>
  </si>
  <si>
    <t>HVESPB Discharge Energy Capacity Supported</t>
  </si>
  <si>
    <t>HVESPB_DEnrg_CAP_SUP</t>
  </si>
  <si>
    <t>HVESPC Discharge Energy Capacity Supported</t>
  </si>
  <si>
    <t>HVESPC_DEnrg_CAP_SUP</t>
  </si>
  <si>
    <t>HVESPD Discharge Energy Capacity Supported</t>
  </si>
  <si>
    <t>HVESPD_DEnrg_CAP_SUP</t>
  </si>
  <si>
    <t>HVESPE Discharge Energy Capacity Supported</t>
  </si>
  <si>
    <t>HVESPE_DEnrg_CAP_SUP</t>
  </si>
  <si>
    <t>HVESPF Discharge Energy Capacity Supported</t>
  </si>
  <si>
    <t>HVESPF_DEnrg_CAP_SUP</t>
  </si>
  <si>
    <t>HVESPG Discharge Energy Capacity Supported</t>
  </si>
  <si>
    <t>HVESPG_DEnrg_CAP_SUP</t>
  </si>
  <si>
    <t>HVESPH Discharge Energy Capacity Supported</t>
  </si>
  <si>
    <t>HVESPH_DEnrg_CAP_SUP</t>
  </si>
  <si>
    <t>HVESS Discharge Energy Capacity</t>
  </si>
  <si>
    <t>HVESS_DEnrg_CAP</t>
  </si>
  <si>
    <t>B,C,D</t>
  </si>
  <si>
    <t>HVESPA Discharge Energy Capacity</t>
  </si>
  <si>
    <t>HVESPA_DEnrg_CAP</t>
  </si>
  <si>
    <t>E,F,G</t>
  </si>
  <si>
    <t>HVESPB Discharge Energy Capacity</t>
  </si>
  <si>
    <t>HVESPB_DEnrg_CAP</t>
  </si>
  <si>
    <t>H,I,J</t>
  </si>
  <si>
    <t>HVESPC Discharge Energy Capacity</t>
  </si>
  <si>
    <t>HVESPC_DEnrg_CAP</t>
  </si>
  <si>
    <t>K,L,M</t>
  </si>
  <si>
    <t>HVESPD Discharge Energy Capacity</t>
  </si>
  <si>
    <t>HVESPD_DEnrg_CAP</t>
  </si>
  <si>
    <t>N,O,P</t>
  </si>
  <si>
    <t>HVESPE Discharge Energy Capacity</t>
  </si>
  <si>
    <t>HVESPE_DEnrg_CAP</t>
  </si>
  <si>
    <t>Q,R,S</t>
  </si>
  <si>
    <t>HVESPF Discharge Energy Capacity</t>
  </si>
  <si>
    <t>HVESPF_DEnrg_CAP</t>
  </si>
  <si>
    <t>T,U,V</t>
  </si>
  <si>
    <t>HVESPG Discharge Energy Capacity</t>
  </si>
  <si>
    <t>HVESPG_DEnrg_CAP</t>
  </si>
  <si>
    <t>W,X,Y</t>
  </si>
  <si>
    <t>HVESPH Discharge Energy Capacity</t>
  </si>
  <si>
    <t>HVESPH_DEnrg_CAP</t>
  </si>
  <si>
    <t>Z,A1,B1</t>
  </si>
  <si>
    <t>0xC3</t>
  </si>
  <si>
    <t>Fuel Level Input A</t>
  </si>
  <si>
    <t>FLI_A_SUP</t>
  </si>
  <si>
    <t>Fuel Level Input B</t>
  </si>
  <si>
    <t>FLI_B_SUP</t>
  </si>
  <si>
    <t>FLI_A</t>
  </si>
  <si>
    <t>FLI_B</t>
  </si>
  <si>
    <t>0xC4</t>
  </si>
  <si>
    <t>Exhaust Particulate Control System Diagnostic Time</t>
  </si>
  <si>
    <t>EXH_PM_TIME</t>
  </si>
  <si>
    <t>Exhaust Particulate Control System Diagnostic Count</t>
  </si>
  <si>
    <t>EXH_PM_OCC_CNT</t>
  </si>
  <si>
    <t>E,F,G,H</t>
  </si>
  <si>
    <t>count</t>
  </si>
  <si>
    <t>0xC5</t>
  </si>
  <si>
    <t>Fuel Pressure A supported</t>
  </si>
  <si>
    <t>LFP_A_SUP</t>
  </si>
  <si>
    <t>Fuel Pressure B supported</t>
  </si>
  <si>
    <t>LFP_B_SUP</t>
  </si>
  <si>
    <t>Fuel Pressure A</t>
  </si>
  <si>
    <t>LFP_A</t>
  </si>
  <si>
    <t>Fuel Pressure B</t>
  </si>
  <si>
    <t>LFP_B</t>
  </si>
  <si>
    <t>0xC6</t>
  </si>
  <si>
    <t>Particulate warning system activation status supported</t>
  </si>
  <si>
    <t>PM_WARN_ACT_SUP</t>
  </si>
  <si>
    <t>Removal or block of the particulate aftertreatment system counter supported</t>
  </si>
  <si>
    <t>DPF_REMOVAL_BLOCKED_TIME_SUP</t>
  </si>
  <si>
    <t>Liquid reagent injection system (e.g. fuel-borne catalyst) failure counter supported</t>
  </si>
  <si>
    <t>LRIS_FAILURE_TIME_SUP</t>
  </si>
  <si>
    <t>Malfunction of Particulate control monitoring system counter supported</t>
  </si>
  <si>
    <t>PCD_FAILURE_TIME_SUP</t>
  </si>
  <si>
    <t>Particulate warning system activation status</t>
  </si>
  <si>
    <t>PM_WARN_ACT</t>
  </si>
  <si>
    <t>PCL_INDUC_L1</t>
  </si>
  <si>
    <t>PCL_INDUC_L2</t>
  </si>
  <si>
    <t>PCL_INDUC_L3</t>
  </si>
  <si>
    <t xml:space="preserve">Removal or block of the particulate aftertreatment system counter </t>
  </si>
  <si>
    <t>DPF_REMOVAL_BLOCKED_TIME</t>
  </si>
  <si>
    <t xml:space="preserve">Liquid reagent injection system (e.g. fuel-borne catalyst) failure counter </t>
  </si>
  <si>
    <t>LRIS_FAILURE_TIME</t>
  </si>
  <si>
    <t>Malfunction of Particulate control monitoring system counter</t>
  </si>
  <si>
    <t>PCD_FAILURE_TIME</t>
  </si>
  <si>
    <t>0xC7</t>
  </si>
  <si>
    <t>Distance Since Reflash or Module Replacement</t>
  </si>
  <si>
    <t>REFLASH_DIST</t>
  </si>
  <si>
    <t>0xC8</t>
  </si>
  <si>
    <t>Warning Lamp status for NCD and PCD</t>
  </si>
  <si>
    <t>NCD_PCD_WL</t>
  </si>
  <si>
    <t>A, bit 0,1</t>
  </si>
  <si>
    <t>NCD Warning Lamp status</t>
  </si>
  <si>
    <t>NCD_WL</t>
  </si>
  <si>
    <t>A, bit 2,3</t>
  </si>
  <si>
    <t>PCD Warning Lamp status</t>
  </si>
  <si>
    <t>PCD_WL</t>
  </si>
  <si>
    <t>A, bit 4,5</t>
  </si>
  <si>
    <t>0xC9</t>
  </si>
  <si>
    <t>O2 Sensor Concentration Bank 1 Sensor 5 supported</t>
  </si>
  <si>
    <t>O2S15_PCT_SUP</t>
  </si>
  <si>
    <t>O2 Sensor Concentration Bank 1 Sensor 6 supported</t>
  </si>
  <si>
    <t>O2S16_PCT_SUP</t>
  </si>
  <si>
    <t>O2 Sensor Concentration Bank 2 Sensor 5 supported</t>
  </si>
  <si>
    <t>O2S25_PCT_SUP</t>
  </si>
  <si>
    <t>O2 Sensor Concentration Bank 2 Sensor 6 supported</t>
  </si>
  <si>
    <t>O2S26_PCT_SUP</t>
  </si>
  <si>
    <t>O2 Sensor Lambda Bank 1 Sensor 5 supported</t>
  </si>
  <si>
    <t>O2S15_PCT_LAMBDA_SUP</t>
  </si>
  <si>
    <t>O2 Sensor Lambda Bank 1 Sensor 6 supported</t>
  </si>
  <si>
    <t>O2S16_PCT_LAMBDA_SUP</t>
  </si>
  <si>
    <t>O2 Sensor Lambda Bank 2 Sensor 5 supported</t>
  </si>
  <si>
    <t>O2S25_PCT_LAMBDA_SUP</t>
  </si>
  <si>
    <t>O2 Sensor Lambda Bank 2 Sensor 6 supported</t>
  </si>
  <si>
    <t>O2S26_PCT_LAMBDA_SUP</t>
  </si>
  <si>
    <t>O2 Sensor Concentration Bank 1 Sensor 5</t>
  </si>
  <si>
    <t>O2S15_PCT</t>
  </si>
  <si>
    <t>O2 Sensor Concentration Bank 1 Sensor 6</t>
  </si>
  <si>
    <t>O2S16_PCT</t>
  </si>
  <si>
    <t>O2 Sensor Concentration Bank 2 Sensor 5</t>
  </si>
  <si>
    <t>O2S25_PCT</t>
  </si>
  <si>
    <t>O2 Sensor Concentration Bank 2 Sensor 6</t>
  </si>
  <si>
    <t>O2S26_PCT</t>
  </si>
  <si>
    <t>O2 Sensor Lambda Bank 1 Sensor 5</t>
  </si>
  <si>
    <t>O2S15_PCT_LAMBDA</t>
  </si>
  <si>
    <t>O2 Sensor Lambda Bank 1 Sensor 6</t>
  </si>
  <si>
    <t>O2S16_PCT_LAMBDA</t>
  </si>
  <si>
    <t>O2 Sensor Lambda Bank 2 Sensor 5</t>
  </si>
  <si>
    <t>O2S25_PCT_LAMBDA</t>
  </si>
  <si>
    <t>O2 Sensor Lambda Bank 2 Sensor 6</t>
  </si>
  <si>
    <t>O2S26_PCT_LAMBDA</t>
  </si>
  <si>
    <t>0xCA</t>
  </si>
  <si>
    <t>Time to level one inducement support</t>
  </si>
  <si>
    <t>TIME_TO_INDUC_L1_SUP</t>
  </si>
  <si>
    <t>Time to level two inducement support</t>
  </si>
  <si>
    <t>TIME_TO_INDUC_L2_SUP</t>
  </si>
  <si>
    <t>Time to level three inducement support</t>
  </si>
  <si>
    <t>TIME_TO_INDUC_L3_SUP</t>
  </si>
  <si>
    <t>A, bits 3-7</t>
  </si>
  <si>
    <t>Time to level one inducement system</t>
  </si>
  <si>
    <t>TIME_TO_INDUC_L1</t>
  </si>
  <si>
    <t>Time to level two inducement system</t>
  </si>
  <si>
    <t>TIME_TO_INDUC_L2</t>
  </si>
  <si>
    <t>Time to level three inducement system</t>
  </si>
  <si>
    <t>TIME_TO_INDUC_L3</t>
  </si>
  <si>
    <t>0xCB</t>
  </si>
  <si>
    <t>Exhaust Pressure Sensor Bank 1 Sensor 2 supported</t>
  </si>
  <si>
    <t>EP_12_SUP</t>
  </si>
  <si>
    <t>Exhaust Pressure Sensor Bank 2 Sensor 2 supported</t>
  </si>
  <si>
    <t>EP_22_SUP</t>
  </si>
  <si>
    <t>Exhaust Pressure Sensor Bank 1 Sensor 2</t>
  </si>
  <si>
    <t>EP_12</t>
  </si>
  <si>
    <t>Exhaust Pressure Sensor Bank 2 Sensor 2</t>
  </si>
  <si>
    <t>EP_22</t>
  </si>
  <si>
    <t>0xCC</t>
  </si>
  <si>
    <t>EMR Motor A Supported</t>
  </si>
  <si>
    <t>EM_A_RPM_SUP</t>
  </si>
  <si>
    <t>EMR Motor B Supported</t>
  </si>
  <si>
    <t>EM_B_RPM_SUP</t>
  </si>
  <si>
    <t>EMR Motor C Supported</t>
  </si>
  <si>
    <t>EM_C_RPM_SUP</t>
  </si>
  <si>
    <t>EMR Motor D Supported</t>
  </si>
  <si>
    <t>EM_D_RPM_SUP</t>
  </si>
  <si>
    <t>EMR Motor E Supported</t>
  </si>
  <si>
    <t>EM_E_RPM_SUP</t>
  </si>
  <si>
    <t>EMR Motor F Supported</t>
  </si>
  <si>
    <t>EM_F_RPM_SUP</t>
  </si>
  <si>
    <t>EMR Motor G Supported</t>
  </si>
  <si>
    <t>EM_G_RPM_SUP</t>
  </si>
  <si>
    <t>EMR Motor H Supported</t>
  </si>
  <si>
    <t>EM_H_RPM_SUP</t>
  </si>
  <si>
    <t>EMR Motor A motor rpm</t>
  </si>
  <si>
    <t>EM_A_RPM</t>
  </si>
  <si>
    <t>EMR Motor B motor rpm</t>
  </si>
  <si>
    <t>EM_B_RPM</t>
  </si>
  <si>
    <t>EMR Motor C motor rpm</t>
  </si>
  <si>
    <t>EM_C_RPM</t>
  </si>
  <si>
    <t>F.G</t>
  </si>
  <si>
    <t>EMR Motor D motor rpm</t>
  </si>
  <si>
    <t>EM_D_RPM</t>
  </si>
  <si>
    <t>H,J</t>
  </si>
  <si>
    <t>EMR Motor E motor rpm</t>
  </si>
  <si>
    <t>EM_E_RPM</t>
  </si>
  <si>
    <t>EMR Motor F motor rpm</t>
  </si>
  <si>
    <t>EM_F_RPM</t>
  </si>
  <si>
    <t>M,N</t>
  </si>
  <si>
    <t>EMR Motor G motor rpm</t>
  </si>
  <si>
    <t>EM_G_RPM</t>
  </si>
  <si>
    <t>EMR Motor H motor rpm</t>
  </si>
  <si>
    <t>EM_H_RPM</t>
  </si>
  <si>
    <t>0xCD</t>
  </si>
  <si>
    <t>Electric motor A Supported</t>
  </si>
  <si>
    <t>EM_A_TQ_SUP</t>
  </si>
  <si>
    <t>Electric motor B Supported</t>
  </si>
  <si>
    <t>EM_B_TQ_SUP</t>
  </si>
  <si>
    <t>Electric motor C Supported</t>
  </si>
  <si>
    <t>EM_C_TQ_SUP</t>
  </si>
  <si>
    <t>Electric motor D Supported</t>
  </si>
  <si>
    <t>EM_D_TQ_SUP</t>
  </si>
  <si>
    <t>Electric motor E Supported</t>
  </si>
  <si>
    <t>EM_E_TQ_SUP</t>
  </si>
  <si>
    <t>Electric motor F Supported</t>
  </si>
  <si>
    <t>EM_F_TQ_SUP</t>
  </si>
  <si>
    <t>Electric motor G Supported</t>
  </si>
  <si>
    <t>EM_G_TQ_SUP</t>
  </si>
  <si>
    <t>Electric motor H Supported</t>
  </si>
  <si>
    <t>EM_H_TQ_SUP</t>
  </si>
  <si>
    <t>Electric motor A torque</t>
  </si>
  <si>
    <t>EM_A_TQ</t>
  </si>
  <si>
    <t>Electric motor B torque</t>
  </si>
  <si>
    <t>EM_B_TQ</t>
  </si>
  <si>
    <t>Electric motor C torque</t>
  </si>
  <si>
    <t>EM_C_TQ</t>
  </si>
  <si>
    <t>Electric motor D torque</t>
  </si>
  <si>
    <t>EM_D_TQ</t>
  </si>
  <si>
    <t>Electric motor E torque</t>
  </si>
  <si>
    <t>EM_E_TQ</t>
  </si>
  <si>
    <t>Electric motor F torque</t>
  </si>
  <si>
    <t>EM_F_TQ</t>
  </si>
  <si>
    <t>Electric motor G torque</t>
  </si>
  <si>
    <t>EM_G_TQ</t>
  </si>
  <si>
    <t>O,R</t>
  </si>
  <si>
    <t>Electric motor H torque</t>
  </si>
  <si>
    <t>EM_H_TQ</t>
  </si>
  <si>
    <t>S,T</t>
  </si>
  <si>
    <t>VIN</t>
  </si>
  <si>
    <t>VAL_</t>
  </si>
  <si>
    <t>OBD II</t>
  </si>
  <si>
    <t>$00</t>
  </si>
  <si>
    <t>NONE</t>
  </si>
  <si>
    <t>Not available</t>
  </si>
  <si>
    <t>STATE ENCODED VARIABLE</t>
  </si>
  <si>
    <t>EMIS_SUP:</t>
  </si>
  <si>
    <t>Emission requirements to which vehicle is designed. Note: This data was previously contained in PID $1C.</t>
  </si>
  <si>
    <t>OBD</t>
  </si>
  <si>
    <t>$01</t>
  </si>
  <si>
    <t>GAS</t>
  </si>
  <si>
    <t>Gasoline/petrol</t>
  </si>
  <si>
    <t>00 - 0D</t>
  </si>
  <si>
    <t>ISO/SAE reserved</t>
  </si>
  <si>
    <t>OBD and OBD II</t>
  </si>
  <si>
    <t>$02</t>
  </si>
  <si>
    <t>METH</t>
  </si>
  <si>
    <t>Methanol</t>
  </si>
  <si>
    <t>0E</t>
  </si>
  <si>
    <t>EURO IV B1</t>
  </si>
  <si>
    <t>Heavy Duty Vehicles (EURO IV) B1</t>
  </si>
  <si>
    <t>OBD I</t>
  </si>
  <si>
    <t>$03</t>
  </si>
  <si>
    <t>ETH</t>
  </si>
  <si>
    <t>Ethanol</t>
  </si>
  <si>
    <t>0F</t>
  </si>
  <si>
    <t>EURO V B2</t>
  </si>
  <si>
    <t>Heavy Duty Vehicles (EURO V) B2</t>
  </si>
  <si>
    <t>NO OBD</t>
  </si>
  <si>
    <t>$04</t>
  </si>
  <si>
    <t>DSL</t>
  </si>
  <si>
    <t>Diesel</t>
  </si>
  <si>
    <t>EURO C</t>
  </si>
  <si>
    <t>Heavy Duty Vehicles (EURO EEV) C</t>
  </si>
  <si>
    <t>EOBD</t>
  </si>
  <si>
    <t>$05</t>
  </si>
  <si>
    <t>LPG</t>
  </si>
  <si>
    <t>Liquefied Petroleum Gas (LPG)</t>
  </si>
  <si>
    <t>EURO VI</t>
  </si>
  <si>
    <t>Heavy Duty Vehicles (EURO VI)</t>
  </si>
  <si>
    <t>EOBD and OBD II</t>
  </si>
  <si>
    <t>$06</t>
  </si>
  <si>
    <t>CNG</t>
  </si>
  <si>
    <t>Compressed Natural Gas (CNG)</t>
  </si>
  <si>
    <t>12 - FF</t>
  </si>
  <si>
    <t>EOBD and OBD</t>
  </si>
  <si>
    <t>$07</t>
  </si>
  <si>
    <t>PROP</t>
  </si>
  <si>
    <t>Propane</t>
  </si>
  <si>
    <t>EOBD, OBD and OBD II</t>
  </si>
  <si>
    <t>$08</t>
  </si>
  <si>
    <t>ELEC</t>
  </si>
  <si>
    <t>Battery/electric</t>
  </si>
  <si>
    <t>0A</t>
  </si>
  <si>
    <t xml:space="preserve">JOBD </t>
  </si>
  <si>
    <t>$09</t>
  </si>
  <si>
    <t>BI_GAS</t>
  </si>
  <si>
    <t>Bi-fuel vehicle using gasoline</t>
  </si>
  <si>
    <t>0B</t>
  </si>
  <si>
    <t>JOBD and OBD II</t>
  </si>
  <si>
    <t>$0A</t>
  </si>
  <si>
    <t>BI_METH</t>
  </si>
  <si>
    <t>Bi-fuel vehicle using methanol</t>
  </si>
  <si>
    <t>0C</t>
  </si>
  <si>
    <t>JOBD and EOBD</t>
  </si>
  <si>
    <t>$0B</t>
  </si>
  <si>
    <t>BI_ETH</t>
  </si>
  <si>
    <t>Bi-fuel vehicle using ethanol</t>
  </si>
  <si>
    <t>0D</t>
  </si>
  <si>
    <t>JOBD, EOBD, and OBD II</t>
  </si>
  <si>
    <t>$0C</t>
  </si>
  <si>
    <t>BI_LPG</t>
  </si>
  <si>
    <t>Bi-fuel vehicle using LPG</t>
  </si>
  <si>
    <t>OBD, EOBD and KOBD</t>
  </si>
  <si>
    <t>$0D</t>
  </si>
  <si>
    <t>BI_CNG</t>
  </si>
  <si>
    <t>Bi-fuel vehicle using CNG</t>
  </si>
  <si>
    <t>OBD, OBD II, EOBD and KOBD</t>
  </si>
  <si>
    <t>$0E</t>
  </si>
  <si>
    <t>BI_PROP</t>
  </si>
  <si>
    <t>Bi-fuel vehicle using propane</t>
  </si>
  <si>
    <t>SAE/ISO reserved</t>
  </si>
  <si>
    <t>$0F</t>
  </si>
  <si>
    <t>BI_ELEC</t>
  </si>
  <si>
    <t>Bi-fuel vehicle using battery [Not to be used]</t>
  </si>
  <si>
    <t>EMD</t>
  </si>
  <si>
    <t>$10</t>
  </si>
  <si>
    <t>BI_MIX</t>
  </si>
  <si>
    <t>Bi-fuel vehicle using battery and combustion engine [Not to be used]</t>
  </si>
  <si>
    <t>EMD+</t>
  </si>
  <si>
    <t>$11</t>
  </si>
  <si>
    <t>HYB_GAS</t>
  </si>
  <si>
    <t>Hybrid vehicle using gasoline engine [Not to be used]</t>
  </si>
  <si>
    <t>HD OBD-C</t>
  </si>
  <si>
    <t>$12</t>
  </si>
  <si>
    <t>HYB_ETH</t>
  </si>
  <si>
    <t>Hybrid vehicle using gasoline engine on ethanol [Not to be used]</t>
  </si>
  <si>
    <t>HD OBD</t>
  </si>
  <si>
    <t>$13</t>
  </si>
  <si>
    <t>HYB_DSL</t>
  </si>
  <si>
    <t>Hybrid vehicle using diesel engine [Not to be used]</t>
  </si>
  <si>
    <t>WWH OBD</t>
  </si>
  <si>
    <t>$14</t>
  </si>
  <si>
    <t>HYB_ELEC</t>
  </si>
  <si>
    <t>Hybrid vehicle using battery [Not to be used]</t>
  </si>
  <si>
    <t>$15</t>
  </si>
  <si>
    <t>HYB_MIX</t>
  </si>
  <si>
    <t>Hybrid vehicle using battery and combustion engine [Not to be used]</t>
  </si>
  <si>
    <t>HD EOBD-I</t>
  </si>
  <si>
    <t>$16</t>
  </si>
  <si>
    <t>HYB_REG</t>
  </si>
  <si>
    <t>Hybrid vehicle in regeneration mode [Not to be used]</t>
  </si>
  <si>
    <t>HD EOBD-I N</t>
  </si>
  <si>
    <t>$17</t>
  </si>
  <si>
    <t>BI_DSL</t>
  </si>
  <si>
    <t>Bi-fuel vehicle using diesel (as defined in J1979) [Not to be used]</t>
  </si>
  <si>
    <t>HD EOBD-II</t>
  </si>
  <si>
    <t>NG</t>
  </si>
  <si>
    <t>Natural Gas (as defined in SAE J1939) [Not to be used]</t>
  </si>
  <si>
    <t>1A</t>
  </si>
  <si>
    <t>HD EOBD-II N</t>
  </si>
  <si>
    <t>$18</t>
  </si>
  <si>
    <t>BI_NG</t>
  </si>
  <si>
    <t>Bi-fuel vehicle using Natural Gas</t>
  </si>
  <si>
    <t>1B</t>
  </si>
  <si>
    <t>HD-ZEV</t>
  </si>
  <si>
    <t>$19</t>
  </si>
  <si>
    <t>Bi-fuel vehicle using diesel</t>
  </si>
  <si>
    <t>1C</t>
  </si>
  <si>
    <t>OBDBr-1</t>
  </si>
  <si>
    <t>$1A</t>
  </si>
  <si>
    <t>Natural Gas (Compressed or Liquefied Natural Gas)</t>
  </si>
  <si>
    <t>1D</t>
  </si>
  <si>
    <t>OBDBr-2</t>
  </si>
  <si>
    <t>$1B</t>
  </si>
  <si>
    <t>DSL_CNG</t>
  </si>
  <si>
    <t>Dual Fuel – Diesel and CNG</t>
  </si>
  <si>
    <t>1E</t>
  </si>
  <si>
    <t>KOBD</t>
  </si>
  <si>
    <t>$1C</t>
  </si>
  <si>
    <t>DSL_LNG</t>
  </si>
  <si>
    <t>Dual Fuel – Diesel and LNG</t>
  </si>
  <si>
    <t>1F</t>
  </si>
  <si>
    <t>IOBD-I-BS4</t>
  </si>
  <si>
    <t>$1D</t>
  </si>
  <si>
    <t>FC_H2</t>
  </si>
  <si>
    <t>Fuel cell utilizing hydrogen</t>
  </si>
  <si>
    <t>IOBD-II-BS4</t>
  </si>
  <si>
    <t>$1E</t>
  </si>
  <si>
    <t>HICE_HHO</t>
  </si>
  <si>
    <t>Hydrogen Internal Combustion Engine</t>
  </si>
  <si>
    <t>HD EOBD-VI</t>
  </si>
  <si>
    <t>$1F</t>
  </si>
  <si>
    <t>KERO</t>
  </si>
  <si>
    <t>Kerosene</t>
  </si>
  <si>
    <t>OBD, OBD II and HD OBD</t>
  </si>
  <si>
    <t>$20</t>
  </si>
  <si>
    <t>HFO</t>
  </si>
  <si>
    <t>Heavy Fuel Oil</t>
  </si>
  <si>
    <t>OBDBr-3</t>
  </si>
  <si>
    <t>MC EOBD-I</t>
  </si>
  <si>
    <t>MC EOBD-II</t>
  </si>
  <si>
    <t>MC COBD-I</t>
  </si>
  <si>
    <t>MC TOBD-I</t>
  </si>
  <si>
    <t>MC JOBD-I</t>
  </si>
  <si>
    <t>CN-OBD-6</t>
  </si>
  <si>
    <t>2A</t>
  </si>
  <si>
    <t>OBDBr-P7</t>
  </si>
  <si>
    <t>2B</t>
  </si>
  <si>
    <t>CN-HDOBD-VI</t>
  </si>
  <si>
    <t>2C</t>
  </si>
  <si>
    <t>IOBD-I-BS6</t>
  </si>
  <si>
    <t>2D</t>
  </si>
  <si>
    <t>IOBD-II-BS6</t>
  </si>
  <si>
    <t>2E</t>
  </si>
  <si>
    <t>IHDOBD-BSVI</t>
  </si>
  <si>
    <t>2F</t>
  </si>
  <si>
    <t>OBDBr-P8</t>
  </si>
  <si>
    <t>HD-JOBD-II</t>
  </si>
  <si>
    <t>HD-KOBD-II</t>
  </si>
  <si>
    <t>CN-OROBD-IV</t>
  </si>
  <si>
    <t>ZEV Placeholder</t>
  </si>
  <si>
    <t>MC JOBD-II</t>
  </si>
  <si>
    <t>SCR_INDUCE_SYSTEM</t>
  </si>
  <si>
    <t>LEVEL_LOW</t>
  </si>
  <si>
    <t>INCORR_REAG</t>
  </si>
  <si>
    <t>CONSUMP_DEVIATION</t>
  </si>
  <si>
    <t>NOx_LEVEL</t>
  </si>
  <si>
    <t>ACTIVE</t>
  </si>
  <si>
    <t>SCR_INDUCE_SYSTEM_HIST1</t>
  </si>
  <si>
    <t>B (bit)</t>
  </si>
  <si>
    <t>LEVEL_LOW1</t>
  </si>
  <si>
    <t>INCORR_REAG1</t>
  </si>
  <si>
    <t>CONSUMP_DEVIATION1</t>
  </si>
  <si>
    <t>NOx_LEVEL1</t>
  </si>
  <si>
    <t>SCR_INDUCE_SYSTEM_HIST2</t>
  </si>
  <si>
    <t/>
  </si>
  <si>
    <t>LEVEL_LOW2</t>
  </si>
  <si>
    <t>INCORR_REAG2</t>
  </si>
  <si>
    <t>CONSUMP_DEVIATION2</t>
  </si>
  <si>
    <t>NOx_LEVEL2</t>
  </si>
  <si>
    <t>SCR_INDUCE_SYSTEM_HIST3</t>
  </si>
  <si>
    <t>C (bit)</t>
  </si>
  <si>
    <t>LEVEL_LOW3</t>
  </si>
  <si>
    <t>INCORR_REAG3</t>
  </si>
  <si>
    <t>CONSUMP_DEVIATION3</t>
  </si>
  <si>
    <t>NOx_LEVEL3</t>
  </si>
  <si>
    <t>SCR_INDUCE_SYSTEM_HIST4</t>
  </si>
  <si>
    <t>LEVEL_LOW4</t>
  </si>
  <si>
    <t>INCORR_REAG4</t>
  </si>
  <si>
    <t>CONSUMP_DEVIATION4</t>
  </si>
  <si>
    <t>NOx_LEVEL4</t>
  </si>
  <si>
    <t>LAMBDA15</t>
  </si>
  <si>
    <t>LAMBDA16</t>
  </si>
  <si>
    <t>LAMBDA25</t>
  </si>
  <si>
    <t>LAMBDA26</t>
  </si>
  <si>
    <t>Compression Ignition Fuel System Information</t>
  </si>
  <si>
    <t>CIFSI1_</t>
  </si>
  <si>
    <t>Compression Ignition Fuel System Data</t>
  </si>
  <si>
    <t>FUELSYS1</t>
  </si>
  <si>
    <t>FUELSYS2</t>
  </si>
  <si>
    <t>CIFSI2_SHRTFT2</t>
  </si>
  <si>
    <t>CIFSI2_LONGFT2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</si>
</sst>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strike/>
      <sz val="8"/>
      <color rgb="FFFF0000"/>
      <name val="Arial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sz val="10.5"/>
      <color rgb="FF000000"/>
      <name val="Droid Sans Mono"/>
      <charset val="134"/>
    </font>
    <font>
      <b/>
      <sz val="11"/>
      <color theme="1"/>
      <name val="FreeMon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trike/>
      <sz val="8"/>
      <name val="Arial"/>
      <charset val="134"/>
    </font>
  </fonts>
  <fills count="43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4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27" fillId="34" borderId="1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4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3" borderId="1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justify" wrapText="1"/>
    </xf>
    <xf numFmtId="0" fontId="3" fillId="0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49" fontId="1" fillId="0" borderId="2" xfId="0" applyNumberFormat="1" applyFont="1" applyFill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justify" wrapText="1"/>
    </xf>
    <xf numFmtId="0" fontId="4" fillId="3" borderId="3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justify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justify" vertical="center" wrapText="1"/>
    </xf>
    <xf numFmtId="49" fontId="1" fillId="0" borderId="2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49" fontId="2" fillId="0" borderId="7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0" fontId="5" fillId="4" borderId="2" xfId="0" applyFont="1" applyFill="1" applyBorder="1" applyAlignment="1">
      <alignment horizontal="left"/>
    </xf>
    <xf numFmtId="0" fontId="0" fillId="4" borderId="0" xfId="0" applyFill="1" applyAlignment="1">
      <alignment vertical="center"/>
    </xf>
    <xf numFmtId="0" fontId="5" fillId="4" borderId="2" xfId="0" applyFont="1" applyFill="1" applyBorder="1" applyAlignment="1">
      <alignment horizontal="justify"/>
    </xf>
    <xf numFmtId="0" fontId="5" fillId="4" borderId="2" xfId="0" applyFont="1" applyFill="1" applyBorder="1" applyAlignment="1"/>
    <xf numFmtId="0" fontId="6" fillId="4" borderId="2" xfId="0" applyFont="1" applyFill="1" applyBorder="1" applyAlignment="1">
      <alignment horizontal="left"/>
    </xf>
    <xf numFmtId="0" fontId="6" fillId="4" borderId="2" xfId="0" applyFont="1" applyFill="1" applyBorder="1" applyAlignment="1"/>
    <xf numFmtId="0" fontId="6" fillId="4" borderId="2" xfId="0" applyFont="1" applyFill="1" applyBorder="1" applyAlignment="1">
      <alignment horizontal="justify"/>
    </xf>
    <xf numFmtId="6" fontId="1" fillId="5" borderId="2" xfId="0" applyNumberFormat="1" applyFont="1" applyFill="1" applyBorder="1" applyAlignment="1">
      <alignment horizontal="left"/>
    </xf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justify"/>
    </xf>
    <xf numFmtId="0" fontId="1" fillId="0" borderId="2" xfId="0" applyFont="1" applyFill="1" applyBorder="1" applyAlignment="1">
      <alignment horizontal="justify"/>
    </xf>
    <xf numFmtId="49" fontId="1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right" vertical="center"/>
    </xf>
    <xf numFmtId="0" fontId="3" fillId="0" borderId="8" xfId="0" applyFont="1" applyFill="1" applyBorder="1" applyAlignment="1">
      <alignment horizontal="center"/>
    </xf>
    <xf numFmtId="0" fontId="0" fillId="9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0" xfId="0" applyFont="1" applyFill="1" applyAlignment="1">
      <alignment horizontal="justify"/>
    </xf>
    <xf numFmtId="0" fontId="1" fillId="0" borderId="0" xfId="0" applyFont="1" applyFill="1" applyAlignment="1"/>
    <xf numFmtId="0" fontId="8" fillId="0" borderId="0" xfId="0" applyFont="1" applyAlignment="1">
      <alignment vertical="center"/>
    </xf>
    <xf numFmtId="0" fontId="1" fillId="0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0" fillId="0" borderId="0" xfId="0" applyNumberFormat="1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wrapText="1"/>
    </xf>
    <xf numFmtId="10" fontId="1" fillId="0" borderId="2" xfId="0" applyNumberFormat="1" applyFont="1" applyFill="1" applyBorder="1" applyAlignment="1">
      <alignment horizontal="center" wrapText="1"/>
    </xf>
    <xf numFmtId="16" fontId="1" fillId="0" borderId="2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1" fillId="0" borderId="9" xfId="0" applyNumberFormat="1" applyFont="1" applyFill="1" applyBorder="1" applyAlignment="1">
      <alignment horizontal="center" wrapText="1"/>
    </xf>
    <xf numFmtId="49" fontId="2" fillId="0" borderId="2" xfId="0" applyNumberFormat="1" applyFont="1" applyFill="1" applyBorder="1" applyAlignment="1">
      <alignment horizontal="center" wrapText="1"/>
    </xf>
    <xf numFmtId="49" fontId="2" fillId="0" borderId="3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10" borderId="0" xfId="0" applyFont="1" applyFill="1">
      <alignment vertical="center"/>
    </xf>
    <xf numFmtId="0" fontId="9" fillId="11" borderId="0" xfId="0" applyFont="1" applyFill="1" applyAlignment="1">
      <alignment horizontal="right" vertical="center"/>
    </xf>
    <xf numFmtId="0" fontId="9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6" fontId="1" fillId="5" borderId="2" xfId="0" applyNumberFormat="1" applyFont="1" applyFill="1" applyBorder="1" applyAlignment="1" quotePrefix="1">
      <alignment horizontal="left"/>
    </xf>
    <xf numFmtId="0" fontId="1" fillId="5" borderId="2" xfId="0" applyFont="1" applyFill="1" applyBorder="1" applyAlignment="1" quotePrefix="1">
      <alignment horizontal="left"/>
    </xf>
    <xf numFmtId="0" fontId="0" fillId="0" borderId="0" xfId="0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N6"/>
  <sheetViews>
    <sheetView zoomScale="70" zoomScaleNormal="70" workbookViewId="0">
      <selection activeCell="Z6" sqref="Z6"/>
    </sheetView>
  </sheetViews>
  <sheetFormatPr defaultColWidth="8.8" defaultRowHeight="15.75" outlineLevelRow="5"/>
  <cols>
    <col min="1" max="1" width="12" customWidth="1"/>
    <col min="2" max="65" width="2.85333333333333" customWidth="1"/>
  </cols>
  <sheetData>
    <row r="2" spans="1:65">
      <c r="A2" t="s">
        <v>0</v>
      </c>
      <c r="B2" s="97" t="s">
        <v>1</v>
      </c>
      <c r="C2" s="97"/>
      <c r="D2" s="97"/>
      <c r="E2" s="97"/>
      <c r="F2" s="97"/>
      <c r="G2" s="97"/>
      <c r="H2" s="97"/>
      <c r="I2" s="97"/>
      <c r="J2" s="97" t="s">
        <v>2</v>
      </c>
      <c r="K2" s="97"/>
      <c r="L2" s="97"/>
      <c r="M2" s="97"/>
      <c r="N2" s="97"/>
      <c r="O2" s="97"/>
      <c r="P2" s="97"/>
      <c r="Q2" s="97"/>
      <c r="R2" s="97" t="s">
        <v>3</v>
      </c>
      <c r="S2" s="97"/>
      <c r="T2" s="97"/>
      <c r="U2" s="97"/>
      <c r="V2" s="97"/>
      <c r="W2" s="97"/>
      <c r="X2" s="97"/>
      <c r="Y2" s="97"/>
      <c r="Z2" s="97" t="s">
        <v>4</v>
      </c>
      <c r="AA2" s="97"/>
      <c r="AB2" s="97"/>
      <c r="AC2" s="97"/>
      <c r="AD2" s="97"/>
      <c r="AE2" s="97"/>
      <c r="AF2" s="97"/>
      <c r="AG2" s="97"/>
      <c r="AH2" s="97" t="s">
        <v>5</v>
      </c>
      <c r="AI2" s="97"/>
      <c r="AJ2" s="97"/>
      <c r="AK2" s="97"/>
      <c r="AL2" s="97"/>
      <c r="AM2" s="97"/>
      <c r="AN2" s="97"/>
      <c r="AO2" s="97"/>
      <c r="AP2" s="97" t="s">
        <v>6</v>
      </c>
      <c r="AQ2" s="97"/>
      <c r="AR2" s="97"/>
      <c r="AS2" s="97"/>
      <c r="AT2" s="97"/>
      <c r="AU2" s="97"/>
      <c r="AV2" s="97"/>
      <c r="AW2" s="97"/>
      <c r="AX2" s="97" t="s">
        <v>7</v>
      </c>
      <c r="AY2" s="97"/>
      <c r="AZ2" s="97"/>
      <c r="BA2" s="97"/>
      <c r="BB2" s="97"/>
      <c r="BC2" s="97"/>
      <c r="BD2" s="97"/>
      <c r="BE2" s="97"/>
      <c r="BF2" s="97" t="s">
        <v>8</v>
      </c>
      <c r="BG2" s="97"/>
      <c r="BH2" s="97"/>
      <c r="BI2" s="97"/>
      <c r="BJ2" s="97"/>
      <c r="BK2" s="97"/>
      <c r="BL2" s="97"/>
      <c r="BM2" s="97"/>
    </row>
    <row r="3" spans="2:65">
      <c r="B3" s="98">
        <v>63</v>
      </c>
      <c r="C3" s="99">
        <v>62</v>
      </c>
      <c r="D3" s="99">
        <v>61</v>
      </c>
      <c r="E3" s="99">
        <v>60</v>
      </c>
      <c r="F3" s="99">
        <v>59</v>
      </c>
      <c r="G3" s="99">
        <v>58</v>
      </c>
      <c r="H3" s="99">
        <v>57</v>
      </c>
      <c r="I3" s="100">
        <v>56</v>
      </c>
      <c r="J3" s="98">
        <v>55</v>
      </c>
      <c r="K3" s="99">
        <v>54</v>
      </c>
      <c r="L3" s="99">
        <v>53</v>
      </c>
      <c r="M3" s="99">
        <v>52</v>
      </c>
      <c r="N3" s="99">
        <v>51</v>
      </c>
      <c r="O3" s="99">
        <v>50</v>
      </c>
      <c r="P3" s="99">
        <v>49</v>
      </c>
      <c r="Q3" s="100">
        <v>48</v>
      </c>
      <c r="R3" s="98">
        <v>47</v>
      </c>
      <c r="S3" s="99">
        <v>46</v>
      </c>
      <c r="T3" s="99">
        <v>45</v>
      </c>
      <c r="U3" s="99">
        <v>44</v>
      </c>
      <c r="V3" s="99">
        <v>43</v>
      </c>
      <c r="W3" s="99">
        <v>42</v>
      </c>
      <c r="X3" s="99">
        <v>41</v>
      </c>
      <c r="Y3" s="100">
        <v>40</v>
      </c>
      <c r="Z3" s="98">
        <v>39</v>
      </c>
      <c r="AA3" s="99">
        <v>38</v>
      </c>
      <c r="AB3" s="99">
        <v>37</v>
      </c>
      <c r="AC3" s="99">
        <v>36</v>
      </c>
      <c r="AD3" s="99">
        <v>35</v>
      </c>
      <c r="AE3" s="99">
        <v>34</v>
      </c>
      <c r="AF3" s="99">
        <v>33</v>
      </c>
      <c r="AG3" s="100">
        <v>32</v>
      </c>
      <c r="AH3" s="98">
        <v>31</v>
      </c>
      <c r="AI3" s="99">
        <v>30</v>
      </c>
      <c r="AJ3" s="99">
        <v>29</v>
      </c>
      <c r="AK3" s="99">
        <v>28</v>
      </c>
      <c r="AL3" s="99">
        <v>27</v>
      </c>
      <c r="AM3" s="99">
        <v>26</v>
      </c>
      <c r="AN3" s="99">
        <v>25</v>
      </c>
      <c r="AO3" s="100">
        <v>24</v>
      </c>
      <c r="AP3" s="98">
        <v>23</v>
      </c>
      <c r="AQ3" s="99">
        <v>22</v>
      </c>
      <c r="AR3" s="99">
        <v>21</v>
      </c>
      <c r="AS3" s="99">
        <v>20</v>
      </c>
      <c r="AT3" s="99">
        <v>19</v>
      </c>
      <c r="AU3" s="99">
        <v>18</v>
      </c>
      <c r="AV3" s="99">
        <v>17</v>
      </c>
      <c r="AW3" s="100">
        <v>16</v>
      </c>
      <c r="AX3" s="98">
        <v>15</v>
      </c>
      <c r="AY3" s="99">
        <v>14</v>
      </c>
      <c r="AZ3" s="99">
        <v>13</v>
      </c>
      <c r="BA3" s="99">
        <v>12</v>
      </c>
      <c r="BB3" s="99">
        <v>11</v>
      </c>
      <c r="BC3" s="99">
        <v>10</v>
      </c>
      <c r="BD3" s="99">
        <v>9</v>
      </c>
      <c r="BE3" s="100">
        <v>8</v>
      </c>
      <c r="BF3" s="98">
        <v>7</v>
      </c>
      <c r="BG3" s="99">
        <v>6</v>
      </c>
      <c r="BH3" s="99">
        <v>5</v>
      </c>
      <c r="BI3" s="99">
        <v>4</v>
      </c>
      <c r="BJ3" s="99">
        <v>3</v>
      </c>
      <c r="BK3" s="99">
        <v>2</v>
      </c>
      <c r="BL3" s="99">
        <v>1</v>
      </c>
      <c r="BM3" s="100">
        <v>0</v>
      </c>
    </row>
    <row r="5" spans="1:65">
      <c r="A5" t="s">
        <v>9</v>
      </c>
      <c r="B5" s="97" t="s">
        <v>8</v>
      </c>
      <c r="C5" s="97"/>
      <c r="D5" s="97"/>
      <c r="E5" s="97"/>
      <c r="F5" s="97"/>
      <c r="G5" s="97"/>
      <c r="H5" s="97"/>
      <c r="I5" s="97"/>
      <c r="J5" s="97" t="s">
        <v>7</v>
      </c>
      <c r="K5" s="97"/>
      <c r="L5" s="97"/>
      <c r="M5" s="97"/>
      <c r="N5" s="97"/>
      <c r="O5" s="97"/>
      <c r="P5" s="97"/>
      <c r="Q5" s="97"/>
      <c r="R5" s="97" t="s">
        <v>6</v>
      </c>
      <c r="S5" s="97"/>
      <c r="T5" s="97"/>
      <c r="U5" s="97"/>
      <c r="V5" s="97"/>
      <c r="W5" s="97"/>
      <c r="X5" s="97"/>
      <c r="Y5" s="97"/>
      <c r="Z5" s="97" t="s">
        <v>5</v>
      </c>
      <c r="AA5" s="97"/>
      <c r="AB5" s="97"/>
      <c r="AC5" s="97"/>
      <c r="AD5" s="97"/>
      <c r="AE5" s="97"/>
      <c r="AF5" s="97"/>
      <c r="AG5" s="97"/>
      <c r="AH5" s="97" t="s">
        <v>4</v>
      </c>
      <c r="AI5" s="97"/>
      <c r="AJ5" s="97"/>
      <c r="AK5" s="97"/>
      <c r="AL5" s="97"/>
      <c r="AM5" s="97"/>
      <c r="AN5" s="97"/>
      <c r="AO5" s="97"/>
      <c r="AP5" s="97" t="s">
        <v>3</v>
      </c>
      <c r="AQ5" s="97"/>
      <c r="AR5" s="97"/>
      <c r="AS5" s="97"/>
      <c r="AT5" s="97"/>
      <c r="AU5" s="97"/>
      <c r="AV5" s="97"/>
      <c r="AW5" s="97"/>
      <c r="AX5" s="97" t="s">
        <v>2</v>
      </c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</row>
    <row r="6" spans="2:66">
      <c r="B6" s="98">
        <v>7</v>
      </c>
      <c r="C6" s="99">
        <v>6</v>
      </c>
      <c r="D6" s="99">
        <v>5</v>
      </c>
      <c r="E6" s="99">
        <v>4</v>
      </c>
      <c r="F6" s="99">
        <v>3</v>
      </c>
      <c r="G6" s="99">
        <v>2</v>
      </c>
      <c r="H6" s="99">
        <v>1</v>
      </c>
      <c r="I6" s="100">
        <v>0</v>
      </c>
      <c r="J6" s="98">
        <v>15</v>
      </c>
      <c r="K6" s="99">
        <v>14</v>
      </c>
      <c r="L6" s="99">
        <v>13</v>
      </c>
      <c r="M6" s="99">
        <v>12</v>
      </c>
      <c r="N6" s="99">
        <v>11</v>
      </c>
      <c r="O6" s="99">
        <v>10</v>
      </c>
      <c r="P6" s="99">
        <v>9</v>
      </c>
      <c r="Q6" s="100">
        <v>8</v>
      </c>
      <c r="R6" s="98">
        <v>23</v>
      </c>
      <c r="S6" s="99">
        <v>22</v>
      </c>
      <c r="T6" s="99">
        <v>21</v>
      </c>
      <c r="U6" s="99">
        <v>20</v>
      </c>
      <c r="V6" s="99">
        <v>19</v>
      </c>
      <c r="W6" s="99">
        <v>18</v>
      </c>
      <c r="X6" s="99">
        <v>17</v>
      </c>
      <c r="Y6" s="100">
        <v>16</v>
      </c>
      <c r="Z6" s="98">
        <v>31</v>
      </c>
      <c r="AA6" s="99">
        <v>30</v>
      </c>
      <c r="AB6" s="99">
        <v>29</v>
      </c>
      <c r="AC6" s="99">
        <v>28</v>
      </c>
      <c r="AD6" s="99">
        <v>27</v>
      </c>
      <c r="AE6" s="99">
        <v>26</v>
      </c>
      <c r="AF6" s="99">
        <v>25</v>
      </c>
      <c r="AG6" s="100">
        <v>24</v>
      </c>
      <c r="AH6" s="98">
        <v>39</v>
      </c>
      <c r="AI6" s="99">
        <v>38</v>
      </c>
      <c r="AJ6" s="99">
        <v>37</v>
      </c>
      <c r="AK6" s="99">
        <v>36</v>
      </c>
      <c r="AL6" s="99">
        <v>35</v>
      </c>
      <c r="AM6" s="99">
        <v>34</v>
      </c>
      <c r="AN6" s="99">
        <v>33</v>
      </c>
      <c r="AO6" s="100">
        <v>32</v>
      </c>
      <c r="AP6" s="98">
        <v>47</v>
      </c>
      <c r="AQ6" s="99">
        <v>46</v>
      </c>
      <c r="AR6" s="99">
        <v>45</v>
      </c>
      <c r="AS6" s="99">
        <v>44</v>
      </c>
      <c r="AT6" s="99">
        <v>43</v>
      </c>
      <c r="AU6" s="99">
        <v>42</v>
      </c>
      <c r="AV6" s="99">
        <v>41</v>
      </c>
      <c r="AW6" s="100">
        <v>40</v>
      </c>
      <c r="AX6" s="98">
        <v>55</v>
      </c>
      <c r="AY6" s="99">
        <v>54</v>
      </c>
      <c r="AZ6" s="99">
        <v>53</v>
      </c>
      <c r="BA6" s="99">
        <v>52</v>
      </c>
      <c r="BB6" s="99">
        <v>51</v>
      </c>
      <c r="BC6" s="99">
        <v>50</v>
      </c>
      <c r="BD6" s="99">
        <v>49</v>
      </c>
      <c r="BE6" s="100">
        <v>48</v>
      </c>
      <c r="BF6" s="98">
        <v>63</v>
      </c>
      <c r="BG6" s="99">
        <v>62</v>
      </c>
      <c r="BH6" s="99">
        <v>61</v>
      </c>
      <c r="BI6" s="99">
        <v>60</v>
      </c>
      <c r="BJ6" s="99">
        <v>59</v>
      </c>
      <c r="BK6" s="99">
        <v>58</v>
      </c>
      <c r="BL6" s="99">
        <v>57</v>
      </c>
      <c r="BM6" s="100">
        <v>56</v>
      </c>
      <c r="BN6">
        <v>64</v>
      </c>
    </row>
  </sheetData>
  <mergeCells count="16">
    <mergeCell ref="B2:I2"/>
    <mergeCell ref="J2:Q2"/>
    <mergeCell ref="R2:Y2"/>
    <mergeCell ref="Z2:AG2"/>
    <mergeCell ref="AH2:AO2"/>
    <mergeCell ref="AP2:AW2"/>
    <mergeCell ref="AX2:BE2"/>
    <mergeCell ref="BF2:BM2"/>
    <mergeCell ref="B5:I5"/>
    <mergeCell ref="J5:Q5"/>
    <mergeCell ref="R5:Y5"/>
    <mergeCell ref="Z5:AG5"/>
    <mergeCell ref="AH5:AO5"/>
    <mergeCell ref="AP5:AW5"/>
    <mergeCell ref="AX5:BE5"/>
    <mergeCell ref="BF5:BM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85" zoomScaleNormal="85" workbookViewId="0">
      <selection activeCell="D17" sqref="D17"/>
    </sheetView>
  </sheetViews>
  <sheetFormatPr defaultColWidth="8.8" defaultRowHeight="14.25"/>
  <cols>
    <col min="1" max="1" width="8.8" style="93"/>
    <col min="2" max="2" width="7.4" style="93" customWidth="1"/>
    <col min="3" max="3" width="8.8" style="93"/>
    <col min="4" max="4" width="66.1" style="93" customWidth="1"/>
    <col min="5" max="5" width="60.2" style="93" customWidth="1"/>
    <col min="6" max="8" width="8.8" style="93"/>
    <col min="9" max="9" width="66.1" style="93" customWidth="1"/>
    <col min="10" max="16384" width="8.8" style="93"/>
  </cols>
  <sheetData>
    <row r="1" spans="1:5">
      <c r="A1" s="93" t="s">
        <v>10</v>
      </c>
      <c r="B1" s="94" t="s">
        <v>11</v>
      </c>
      <c r="C1" s="93" t="s">
        <v>12</v>
      </c>
      <c r="D1" s="93" t="s">
        <v>13</v>
      </c>
      <c r="E1" s="94" t="s">
        <v>14</v>
      </c>
    </row>
    <row r="2" spans="1:5">
      <c r="A2" s="93">
        <v>0</v>
      </c>
      <c r="B2" s="93">
        <f>MOD(A2,10)+1</f>
        <v>1</v>
      </c>
      <c r="C2" s="95">
        <f>32*INT(A2/10)</f>
        <v>0</v>
      </c>
      <c r="D2" s="93" t="str">
        <f>" SG_ S"&amp;DEC2HEX(B2,2)&amp;"_PID"&amp;DEC2HEX(C2,2)&amp;"_SupportedIDs_"&amp;DEC2HEX(C2+1,2)&amp;"_"&amp;DEC2HEX(C2+32,2)&amp;" m"&amp;C2&amp;" : 24|32@1+ (1,0) [0|0] """" TOOL"</f>
        <v> SG_ S01_PID00_SupportedIDs_01_20 m0 : 24|32@1+ (1,0) [0|0] "" TOOL</v>
      </c>
      <c r="E2" s="96" t="str">
        <f>"SG_MUL_VAL_ 2024 S0"&amp;DEC2HEX(B2,1)&amp;"_PID"&amp;DEC2HEX(C2,2)&amp;"_SupportedIDs_"&amp;DEC2HEX(C2+1,2)&amp;"_"&amp;DEC2HEX(C2+32,2)&amp;" S0"&amp;DEC2HEX(B2,1)&amp;"_PID "&amp;C2&amp;"-"&amp;C2&amp;";"</f>
        <v>SG_MUL_VAL_ 2024 S01_PID00_SupportedIDs_01_20 S01_PID 0-0;</v>
      </c>
    </row>
    <row r="3" spans="1:5">
      <c r="A3" s="93">
        <v>1</v>
      </c>
      <c r="B3" s="93">
        <f>MOD(A3,10)+1</f>
        <v>2</v>
      </c>
      <c r="C3" s="95">
        <f>32*INT(A3/10)</f>
        <v>0</v>
      </c>
      <c r="D3" s="93" t="str">
        <f>" SG_ S"&amp;DEC2HEX(B3,2)&amp;"_PID"&amp;DEC2HEX(C3,2)&amp;"_SupportedIDs_"&amp;DEC2HEX(C3+1,2)&amp;"_"&amp;DEC2HEX(C3+32,2)&amp;" m"&amp;C3&amp;" : 24|32@1+ (1,0) [0|0] """" TOOL"</f>
        <v> SG_ S02_PID00_SupportedIDs_01_20 m0 : 24|32@1+ (1,0) [0|0] "" TOOL</v>
      </c>
      <c r="E3" s="96" t="str">
        <f>"SG_MUL_VAL_ 2024 S0"&amp;DEC2HEX(B3,1)&amp;"_PID"&amp;DEC2HEX(C3,2)&amp;"_SupportedIDs_"&amp;DEC2HEX(C3+1,2)&amp;"_"&amp;DEC2HEX(C3+32,2)&amp;" S0"&amp;DEC2HEX(B3,1)&amp;"_PID "&amp;C3&amp;"-"&amp;C3&amp;";"</f>
        <v>SG_MUL_VAL_ 2024 S02_PID00_SupportedIDs_01_20 S02_PID 0-0;</v>
      </c>
    </row>
    <row r="4" spans="1:5">
      <c r="A4" s="93">
        <v>2</v>
      </c>
      <c r="B4" s="93">
        <f>MOD(A4,10)+1</f>
        <v>3</v>
      </c>
      <c r="C4" s="95">
        <f>32*INT(A4/10)</f>
        <v>0</v>
      </c>
      <c r="D4" s="93" t="str">
        <f>" SG_ S"&amp;DEC2HEX(B4,2)&amp;"_PID"&amp;DEC2HEX(C4,2)&amp;"_SupportedIDs_"&amp;DEC2HEX(C4+1,2)&amp;"_"&amp;DEC2HEX(C4+32,2)&amp;" m"&amp;C4&amp;" : 24|32@1+ (1,0) [0|0] """" TOOL"</f>
        <v> SG_ S03_PID00_SupportedIDs_01_20 m0 : 24|32@1+ (1,0) [0|0] "" TOOL</v>
      </c>
      <c r="E4" s="96" t="str">
        <f>"SG_MUL_VAL_ 2024 S0"&amp;DEC2HEX(B4,1)&amp;"_PID"&amp;DEC2HEX(C4,2)&amp;"_SupportedIDs_"&amp;DEC2HEX(C4+1,2)&amp;"_"&amp;DEC2HEX(C4+32,2)&amp;" S0"&amp;DEC2HEX(B4,1)&amp;"_PID "&amp;C4&amp;"-"&amp;C4&amp;";"</f>
        <v>SG_MUL_VAL_ 2024 S03_PID00_SupportedIDs_01_20 S03_PID 0-0;</v>
      </c>
    </row>
    <row r="5" spans="1:5">
      <c r="A5" s="93">
        <v>3</v>
      </c>
      <c r="B5" s="93">
        <f>MOD(A5,10)+1</f>
        <v>4</v>
      </c>
      <c r="C5" s="95">
        <f>32*INT(A5/10)</f>
        <v>0</v>
      </c>
      <c r="D5" s="93" t="str">
        <f>" SG_ S"&amp;DEC2HEX(B5,2)&amp;"_PID"&amp;DEC2HEX(C5,2)&amp;"_SupportedIDs_"&amp;DEC2HEX(C5+1,2)&amp;"_"&amp;DEC2HEX(C5+32,2)&amp;" m"&amp;C5&amp;" : 24|32@1+ (1,0) [0|0] """" TOOL"</f>
        <v> SG_ S04_PID00_SupportedIDs_01_20 m0 : 24|32@1+ (1,0) [0|0] "" TOOL</v>
      </c>
      <c r="E5" s="96" t="str">
        <f>"SG_MUL_VAL_ 2024 S0"&amp;DEC2HEX(B5,1)&amp;"_PID"&amp;DEC2HEX(C5,2)&amp;"_SupportedIDs_"&amp;DEC2HEX(C5+1,2)&amp;"_"&amp;DEC2HEX(C5+32,2)&amp;" S0"&amp;DEC2HEX(B5,1)&amp;"_PID "&amp;C5&amp;"-"&amp;C5&amp;";"</f>
        <v>SG_MUL_VAL_ 2024 S04_PID00_SupportedIDs_01_20 S04_PID 0-0;</v>
      </c>
    </row>
    <row r="6" spans="1:5">
      <c r="A6" s="93">
        <v>4</v>
      </c>
      <c r="B6" s="93">
        <f>MOD(A6,10)+1</f>
        <v>5</v>
      </c>
      <c r="C6" s="95">
        <f>32*INT(A6/10)</f>
        <v>0</v>
      </c>
      <c r="D6" s="93" t="str">
        <f>" SG_ S"&amp;DEC2HEX(B6,2)&amp;"_PID"&amp;DEC2HEX(C6,2)&amp;"_SupportedIDs_"&amp;DEC2HEX(C6+1,2)&amp;"_"&amp;DEC2HEX(C6+32,2)&amp;" m"&amp;C6&amp;" : 24|32@1+ (1,0) [0|0] """" TOOL"</f>
        <v> SG_ S05_PID00_SupportedIDs_01_20 m0 : 24|32@1+ (1,0) [0|0] "" TOOL</v>
      </c>
      <c r="E6" s="96" t="str">
        <f>"SG_MUL_VAL_ 2024 S0"&amp;DEC2HEX(B6,1)&amp;"_PID"&amp;DEC2HEX(C6,2)&amp;"_SupportedIDs_"&amp;DEC2HEX(C6+1,2)&amp;"_"&amp;DEC2HEX(C6+32,2)&amp;" S0"&amp;DEC2HEX(B6,1)&amp;"_PID "&amp;C6&amp;"-"&amp;C6&amp;";"</f>
        <v>SG_MUL_VAL_ 2024 S05_PID00_SupportedIDs_01_20 S05_PID 0-0;</v>
      </c>
    </row>
    <row r="7" spans="1:5">
      <c r="A7" s="93">
        <v>5</v>
      </c>
      <c r="B7" s="93">
        <f>MOD(A7,10)+1</f>
        <v>6</v>
      </c>
      <c r="C7" s="95">
        <f>32*INT(A7/10)</f>
        <v>0</v>
      </c>
      <c r="D7" s="93" t="str">
        <f>" SG_ S"&amp;DEC2HEX(B7,2)&amp;"_PID"&amp;DEC2HEX(C7,2)&amp;"_SupportedIDs_"&amp;DEC2HEX(C7+1,2)&amp;"_"&amp;DEC2HEX(C7+32,2)&amp;" m"&amp;C7&amp;" : 24|32@1+ (1,0) [0|0] """" TOOL"</f>
        <v> SG_ S06_PID00_SupportedIDs_01_20 m0 : 24|32@1+ (1,0) [0|0] "" TOOL</v>
      </c>
      <c r="E7" s="96" t="str">
        <f>"SG_MUL_VAL_ 2024 S0"&amp;DEC2HEX(B7,1)&amp;"_PID"&amp;DEC2HEX(C7,2)&amp;"_SupportedIDs_"&amp;DEC2HEX(C7+1,2)&amp;"_"&amp;DEC2HEX(C7+32,2)&amp;" S0"&amp;DEC2HEX(B7,1)&amp;"_PID "&amp;C7&amp;"-"&amp;C7&amp;";"</f>
        <v>SG_MUL_VAL_ 2024 S06_PID00_SupportedIDs_01_20 S06_PID 0-0;</v>
      </c>
    </row>
    <row r="8" spans="1:5">
      <c r="A8" s="93">
        <v>6</v>
      </c>
      <c r="B8" s="93">
        <f>MOD(A8,10)+1</f>
        <v>7</v>
      </c>
      <c r="C8" s="95">
        <f>32*INT(A8/10)</f>
        <v>0</v>
      </c>
      <c r="D8" s="93" t="str">
        <f>" SG_ S"&amp;DEC2HEX(B8,2)&amp;"_PID"&amp;DEC2HEX(C8,2)&amp;"_SupportedIDs_"&amp;DEC2HEX(C8+1,2)&amp;"_"&amp;DEC2HEX(C8+32,2)&amp;" m"&amp;C8&amp;" : 24|32@1+ (1,0) [0|0] """" TOOL"</f>
        <v> SG_ S07_PID00_SupportedIDs_01_20 m0 : 24|32@1+ (1,0) [0|0] "" TOOL</v>
      </c>
      <c r="E8" s="96" t="str">
        <f>"SG_MUL_VAL_ 2024 S0"&amp;DEC2HEX(B8,1)&amp;"_PID"&amp;DEC2HEX(C8,2)&amp;"_SupportedIDs_"&amp;DEC2HEX(C8+1,2)&amp;"_"&amp;DEC2HEX(C8+32,2)&amp;" S0"&amp;DEC2HEX(B8,1)&amp;"_PID "&amp;C8&amp;"-"&amp;C8&amp;";"</f>
        <v>SG_MUL_VAL_ 2024 S07_PID00_SupportedIDs_01_20 S07_PID 0-0;</v>
      </c>
    </row>
    <row r="9" spans="1:5">
      <c r="A9" s="93">
        <v>7</v>
      </c>
      <c r="B9" s="93">
        <f>MOD(A9,10)+1</f>
        <v>8</v>
      </c>
      <c r="C9" s="95">
        <f>32*INT(A9/10)</f>
        <v>0</v>
      </c>
      <c r="D9" s="93" t="str">
        <f>" SG_ S"&amp;DEC2HEX(B9,2)&amp;"_PID"&amp;DEC2HEX(C9,2)&amp;"_SupportedIDs_"&amp;DEC2HEX(C9+1,2)&amp;"_"&amp;DEC2HEX(C9+32,2)&amp;" m"&amp;C9&amp;" : 24|32@1+ (1,0) [0|0] """" TOOL"</f>
        <v> SG_ S08_PID00_SupportedIDs_01_20 m0 : 24|32@1+ (1,0) [0|0] "" TOOL</v>
      </c>
      <c r="E9" s="96" t="str">
        <f>"SG_MUL_VAL_ 2024 S0"&amp;DEC2HEX(B9,1)&amp;"_PID"&amp;DEC2HEX(C9,2)&amp;"_SupportedIDs_"&amp;DEC2HEX(C9+1,2)&amp;"_"&amp;DEC2HEX(C9+32,2)&amp;" S0"&amp;DEC2HEX(B9,1)&amp;"_PID "&amp;C9&amp;"-"&amp;C9&amp;";"</f>
        <v>SG_MUL_VAL_ 2024 S08_PID00_SupportedIDs_01_20 S08_PID 0-0;</v>
      </c>
    </row>
    <row r="10" spans="1:5">
      <c r="A10" s="93">
        <v>8</v>
      </c>
      <c r="B10" s="93">
        <f>MOD(A10,10)+1</f>
        <v>9</v>
      </c>
      <c r="C10" s="95">
        <f>32*INT(A10/10)</f>
        <v>0</v>
      </c>
      <c r="D10" s="93" t="str">
        <f>" SG_ S"&amp;DEC2HEX(B10,2)&amp;"_PID"&amp;DEC2HEX(C10,2)&amp;"_SupportedIDs_"&amp;DEC2HEX(C10+1,2)&amp;"_"&amp;DEC2HEX(C10+32,2)&amp;" m"&amp;C10&amp;" : 24|32@1+ (1,0) [0|0] """" TOOL"</f>
        <v> SG_ S09_PID00_SupportedIDs_01_20 m0 : 24|32@1+ (1,0) [0|0] "" TOOL</v>
      </c>
      <c r="E10" s="96" t="str">
        <f>"SG_MUL_VAL_ 2024 S0"&amp;DEC2HEX(B10,1)&amp;"_PID"&amp;DEC2HEX(C10,2)&amp;"_SupportedIDs_"&amp;DEC2HEX(C10+1,2)&amp;"_"&amp;DEC2HEX(C10+32,2)&amp;" S0"&amp;DEC2HEX(B10,1)&amp;"_PID "&amp;C10&amp;"-"&amp;C10&amp;";"</f>
        <v>SG_MUL_VAL_ 2024 S09_PID00_SupportedIDs_01_20 S09_PID 0-0;</v>
      </c>
    </row>
    <row r="11" spans="1:5">
      <c r="A11" s="93">
        <v>9</v>
      </c>
      <c r="B11" s="93">
        <f>MOD(A11,10)+1</f>
        <v>10</v>
      </c>
      <c r="C11" s="95">
        <f>32*INT(A11/10)</f>
        <v>0</v>
      </c>
      <c r="D11" s="93" t="str">
        <f>" SG_ S"&amp;DEC2HEX(B11,2)&amp;"_PID"&amp;DEC2HEX(C11,2)&amp;"_SupportedIDs_"&amp;DEC2HEX(C11+1,2)&amp;"_"&amp;DEC2HEX(C11+32,2)&amp;" m"&amp;C11&amp;" : 24|32@1+ (1,0) [0|0] """" TOOL"</f>
        <v> SG_ S0A_PID00_SupportedIDs_01_20 m0 : 24|32@1+ (1,0) [0|0] "" TOOL</v>
      </c>
      <c r="E11" s="96" t="str">
        <f>"SG_MUL_VAL_ 2024 S0"&amp;DEC2HEX(B11,1)&amp;"_PID"&amp;DEC2HEX(C11,2)&amp;"_SupportedIDs_"&amp;DEC2HEX(C11+1,2)&amp;"_"&amp;DEC2HEX(C11+32,2)&amp;" S0"&amp;DEC2HEX(B11,1)&amp;"_PID "&amp;C11&amp;"-"&amp;C11&amp;";"</f>
        <v>SG_MUL_VAL_ 2024 S0A_PID00_SupportedIDs_01_20 S0A_PID 0-0;</v>
      </c>
    </row>
    <row r="12" spans="1:5">
      <c r="A12" s="93">
        <v>10</v>
      </c>
      <c r="B12" s="93">
        <f>MOD(A12,10)+1</f>
        <v>1</v>
      </c>
      <c r="C12" s="95">
        <f>32*INT(A12/10)</f>
        <v>32</v>
      </c>
      <c r="D12" s="93" t="str">
        <f>" SG_ S"&amp;DEC2HEX(B12,2)&amp;"_PID"&amp;DEC2HEX(C12,2)&amp;"_SupportedIDs_"&amp;DEC2HEX(C12+1,2)&amp;"_"&amp;DEC2HEX(C12+32,2)&amp;" m"&amp;C12&amp;" : 24|32@1+ (1,0) [0|0] """" TOOL"</f>
        <v> SG_ S01_PID20_SupportedIDs_21_40 m32 : 24|32@1+ (1,0) [0|0] "" TOOL</v>
      </c>
      <c r="E12" s="96" t="str">
        <f>"SG_MUL_VAL_ 2024 S0"&amp;DEC2HEX(B12,1)&amp;"_PID"&amp;DEC2HEX(C12,2)&amp;"_SupportedIDs_"&amp;DEC2HEX(C12+1,2)&amp;"_"&amp;DEC2HEX(C12+32,2)&amp;" S0"&amp;DEC2HEX(B12,1)&amp;"_PID "&amp;C12&amp;"-"&amp;C12&amp;";"</f>
        <v>SG_MUL_VAL_ 2024 S01_PID20_SupportedIDs_21_40 S01_PID 32-32;</v>
      </c>
    </row>
    <row r="13" spans="1:11">
      <c r="A13" s="93">
        <v>11</v>
      </c>
      <c r="B13" s="93">
        <f>MOD(A13,10)+1</f>
        <v>2</v>
      </c>
      <c r="C13" s="95">
        <f>32*INT(A13/10)</f>
        <v>32</v>
      </c>
      <c r="D13" s="93" t="str">
        <f>" SG_ S"&amp;DEC2HEX(B13,2)&amp;"_PID"&amp;DEC2HEX(C13,2)&amp;"_SupportedIDs_"&amp;DEC2HEX(C13+1,2)&amp;"_"&amp;DEC2HEX(C13+32,2)&amp;" m"&amp;C13&amp;" : 24|32@1+ (1,0) [0|0] """" TOOL"</f>
        <v> SG_ S02_PID20_SupportedIDs_21_40 m32 : 24|32@1+ (1,0) [0|0] "" TOOL</v>
      </c>
      <c r="E13" s="96" t="str">
        <f>"SG_MUL_VAL_ 2024 S0"&amp;DEC2HEX(B13,1)&amp;"_PID"&amp;DEC2HEX(C13,2)&amp;"_SupportedIDs_"&amp;DEC2HEX(C13+1,2)&amp;"_"&amp;DEC2HEX(C13+32,2)&amp;" S0"&amp;DEC2HEX(B13,1)&amp;"_PID "&amp;C13&amp;"-"&amp;C13&amp;";"</f>
        <v>SG_MUL_VAL_ 2024 S02_PID20_SupportedIDs_21_40 S02_PID 32-32;</v>
      </c>
      <c r="I13" s="93">
        <v>32</v>
      </c>
      <c r="J13" s="93">
        <v>64</v>
      </c>
      <c r="K13" s="93">
        <v>96</v>
      </c>
    </row>
    <row r="14" spans="1:5">
      <c r="A14" s="93">
        <v>12</v>
      </c>
      <c r="B14" s="93">
        <f>MOD(A14,10)+1</f>
        <v>3</v>
      </c>
      <c r="C14" s="95">
        <f>32*INT(A14/10)</f>
        <v>32</v>
      </c>
      <c r="D14" s="93" t="str">
        <f>" SG_ S"&amp;DEC2HEX(B14,2)&amp;"_PID"&amp;DEC2HEX(C14,2)&amp;"_SupportedIDs_"&amp;DEC2HEX(C14+1,2)&amp;"_"&amp;DEC2HEX(C14+32,2)&amp;" m"&amp;C14&amp;" : 24|32@1+ (1,0) [0|0] """" TOOL"</f>
        <v> SG_ S03_PID20_SupportedIDs_21_40 m32 : 24|32@1+ (1,0) [0|0] "" TOOL</v>
      </c>
      <c r="E14" s="96" t="str">
        <f>"SG_MUL_VAL_ 2024 S0"&amp;DEC2HEX(B14,1)&amp;"_PID"&amp;DEC2HEX(C14,2)&amp;"_SupportedIDs_"&amp;DEC2HEX(C14+1,2)&amp;"_"&amp;DEC2HEX(C14+32,2)&amp;" S0"&amp;DEC2HEX(B14,1)&amp;"_PID "&amp;C14&amp;"-"&amp;C14&amp;";"</f>
        <v>SG_MUL_VAL_ 2024 S03_PID20_SupportedIDs_21_40 S03_PID 32-32;</v>
      </c>
    </row>
    <row r="15" spans="1:5">
      <c r="A15" s="93">
        <v>13</v>
      </c>
      <c r="B15" s="93">
        <f>MOD(A15,10)+1</f>
        <v>4</v>
      </c>
      <c r="C15" s="95">
        <f>32*INT(A15/10)</f>
        <v>32</v>
      </c>
      <c r="D15" s="93" t="str">
        <f>" SG_ S"&amp;DEC2HEX(B15,2)&amp;"_PID"&amp;DEC2HEX(C15,2)&amp;"_SupportedIDs_"&amp;DEC2HEX(C15+1,2)&amp;"_"&amp;DEC2HEX(C15+32,2)&amp;" m"&amp;C15&amp;" : 24|32@1+ (1,0) [0|0] """" TOOL"</f>
        <v> SG_ S04_PID20_SupportedIDs_21_40 m32 : 24|32@1+ (1,0) [0|0] "" TOOL</v>
      </c>
      <c r="E15" s="96" t="str">
        <f>"SG_MUL_VAL_ 2024 S0"&amp;DEC2HEX(B15,1)&amp;"_PID"&amp;DEC2HEX(C15,2)&amp;"_SupportedIDs_"&amp;DEC2HEX(C15+1,2)&amp;"_"&amp;DEC2HEX(C15+32,2)&amp;" S0"&amp;DEC2HEX(B15,1)&amp;"_PID "&amp;C15&amp;"-"&amp;C15&amp;";"</f>
        <v>SG_MUL_VAL_ 2024 S04_PID20_SupportedIDs_21_40 S04_PID 32-32;</v>
      </c>
    </row>
    <row r="16" spans="1:5">
      <c r="A16" s="93">
        <v>14</v>
      </c>
      <c r="B16" s="93">
        <f>MOD(A16,10)+1</f>
        <v>5</v>
      </c>
      <c r="C16" s="95">
        <f>32*INT(A16/10)</f>
        <v>32</v>
      </c>
      <c r="D16" s="93" t="str">
        <f>" SG_ S"&amp;DEC2HEX(B16,2)&amp;"_PID"&amp;DEC2HEX(C16,2)&amp;"_SupportedIDs_"&amp;DEC2HEX(C16+1,2)&amp;"_"&amp;DEC2HEX(C16+32,2)&amp;" m"&amp;C16&amp;" : 24|32@1+ (1,0) [0|0] """" TOOL"</f>
        <v> SG_ S05_PID20_SupportedIDs_21_40 m32 : 24|32@1+ (1,0) [0|0] "" TOOL</v>
      </c>
      <c r="E16" s="96" t="str">
        <f>"SG_MUL_VAL_ 2024 S0"&amp;DEC2HEX(B16,1)&amp;"_PID"&amp;DEC2HEX(C16,2)&amp;"_SupportedIDs_"&amp;DEC2HEX(C16+1,2)&amp;"_"&amp;DEC2HEX(C16+32,2)&amp;" S0"&amp;DEC2HEX(B16,1)&amp;"_PID "&amp;C16&amp;"-"&amp;C16&amp;";"</f>
        <v>SG_MUL_VAL_ 2024 S05_PID20_SupportedIDs_21_40 S05_PID 32-32;</v>
      </c>
    </row>
    <row r="17" spans="1:5">
      <c r="A17" s="93">
        <v>15</v>
      </c>
      <c r="B17" s="93">
        <f>MOD(A17,10)+1</f>
        <v>6</v>
      </c>
      <c r="C17" s="95">
        <f>32*INT(A17/10)</f>
        <v>32</v>
      </c>
      <c r="D17" s="93" t="str">
        <f>" SG_ S"&amp;DEC2HEX(B17,2)&amp;"_PID"&amp;DEC2HEX(C17,2)&amp;"_SupportedIDs_"&amp;DEC2HEX(C17+1,2)&amp;"_"&amp;DEC2HEX(C17+32,2)&amp;" m"&amp;C17&amp;" : 24|32@1+ (1,0) [0|0] """" TOOL"</f>
        <v> SG_ S06_PID20_SupportedIDs_21_40 m32 : 24|32@1+ (1,0) [0|0] "" TOOL</v>
      </c>
      <c r="E17" s="96" t="str">
        <f>"SG_MUL_VAL_ 2024 S0"&amp;DEC2HEX(B17,1)&amp;"_PID"&amp;DEC2HEX(C17,2)&amp;"_SupportedIDs_"&amp;DEC2HEX(C17+1,2)&amp;"_"&amp;DEC2HEX(C17+32,2)&amp;" S0"&amp;DEC2HEX(B17,1)&amp;"_PID "&amp;C17&amp;"-"&amp;C17&amp;";"</f>
        <v>SG_MUL_VAL_ 2024 S06_PID20_SupportedIDs_21_40 S06_PID 32-32;</v>
      </c>
    </row>
    <row r="18" spans="1:5">
      <c r="A18" s="93">
        <v>16</v>
      </c>
      <c r="B18" s="93">
        <f>MOD(A18,10)+1</f>
        <v>7</v>
      </c>
      <c r="C18" s="95">
        <f>32*INT(A18/10)</f>
        <v>32</v>
      </c>
      <c r="D18" s="93" t="str">
        <f>" SG_ S"&amp;DEC2HEX(B18,2)&amp;"_PID"&amp;DEC2HEX(C18,2)&amp;"_SupportedIDs_"&amp;DEC2HEX(C18+1,2)&amp;"_"&amp;DEC2HEX(C18+32,2)&amp;" m"&amp;C18&amp;" : 24|32@1+ (1,0) [0|0] """" TOOL"</f>
        <v> SG_ S07_PID20_SupportedIDs_21_40 m32 : 24|32@1+ (1,0) [0|0] "" TOOL</v>
      </c>
      <c r="E18" s="96" t="str">
        <f>"SG_MUL_VAL_ 2024 S0"&amp;DEC2HEX(B18,1)&amp;"_PID"&amp;DEC2HEX(C18,2)&amp;"_SupportedIDs_"&amp;DEC2HEX(C18+1,2)&amp;"_"&amp;DEC2HEX(C18+32,2)&amp;" S0"&amp;DEC2HEX(B18,1)&amp;"_PID "&amp;C18&amp;"-"&amp;C18&amp;";"</f>
        <v>SG_MUL_VAL_ 2024 S07_PID20_SupportedIDs_21_40 S07_PID 32-32;</v>
      </c>
    </row>
    <row r="19" spans="1:5">
      <c r="A19" s="93">
        <v>17</v>
      </c>
      <c r="B19" s="93">
        <f>MOD(A19,10)+1</f>
        <v>8</v>
      </c>
      <c r="C19" s="95">
        <f>32*INT(A19/10)</f>
        <v>32</v>
      </c>
      <c r="D19" s="93" t="str">
        <f>" SG_ S"&amp;DEC2HEX(B19,2)&amp;"_PID"&amp;DEC2HEX(C19,2)&amp;"_SupportedIDs_"&amp;DEC2HEX(C19+1,2)&amp;"_"&amp;DEC2HEX(C19+32,2)&amp;" m"&amp;C19&amp;" : 24|32@1+ (1,0) [0|0] """" TOOL"</f>
        <v> SG_ S08_PID20_SupportedIDs_21_40 m32 : 24|32@1+ (1,0) [0|0] "" TOOL</v>
      </c>
      <c r="E19" s="96" t="str">
        <f>"SG_MUL_VAL_ 2024 S0"&amp;DEC2HEX(B19,1)&amp;"_PID"&amp;DEC2HEX(C19,2)&amp;"_SupportedIDs_"&amp;DEC2HEX(C19+1,2)&amp;"_"&amp;DEC2HEX(C19+32,2)&amp;" S0"&amp;DEC2HEX(B19,1)&amp;"_PID "&amp;C19&amp;"-"&amp;C19&amp;";"</f>
        <v>SG_MUL_VAL_ 2024 S08_PID20_SupportedIDs_21_40 S08_PID 32-32;</v>
      </c>
    </row>
    <row r="20" spans="1:5">
      <c r="A20" s="93">
        <v>18</v>
      </c>
      <c r="B20" s="93">
        <f>MOD(A20,10)+1</f>
        <v>9</v>
      </c>
      <c r="C20" s="95">
        <f>32*INT(A20/10)</f>
        <v>32</v>
      </c>
      <c r="D20" s="93" t="str">
        <f>" SG_ S"&amp;DEC2HEX(B20,2)&amp;"_PID"&amp;DEC2HEX(C20,2)&amp;"_SupportedIDs_"&amp;DEC2HEX(C20+1,2)&amp;"_"&amp;DEC2HEX(C20+32,2)&amp;" m"&amp;C20&amp;" : 24|32@1+ (1,0) [0|0] """" TOOL"</f>
        <v> SG_ S09_PID20_SupportedIDs_21_40 m32 : 24|32@1+ (1,0) [0|0] "" TOOL</v>
      </c>
      <c r="E20" s="96" t="str">
        <f>"SG_MUL_VAL_ 2024 S0"&amp;DEC2HEX(B20,1)&amp;"_PID"&amp;DEC2HEX(C20,2)&amp;"_SupportedIDs_"&amp;DEC2HEX(C20+1,2)&amp;"_"&amp;DEC2HEX(C20+32,2)&amp;" S0"&amp;DEC2HEX(B20,1)&amp;"_PID "&amp;C20&amp;"-"&amp;C20&amp;";"</f>
        <v>SG_MUL_VAL_ 2024 S09_PID20_SupportedIDs_21_40 S09_PID 32-32;</v>
      </c>
    </row>
    <row r="21" spans="1:5">
      <c r="A21" s="93">
        <v>19</v>
      </c>
      <c r="B21" s="93">
        <f>MOD(A21,10)+1</f>
        <v>10</v>
      </c>
      <c r="C21" s="95">
        <f>32*INT(A21/10)</f>
        <v>32</v>
      </c>
      <c r="D21" s="93" t="str">
        <f>" SG_ S"&amp;DEC2HEX(B21,2)&amp;"_PID"&amp;DEC2HEX(C21,2)&amp;"_SupportedIDs_"&amp;DEC2HEX(C21+1,2)&amp;"_"&amp;DEC2HEX(C21+32,2)&amp;" m"&amp;C21&amp;" : 24|32@1+ (1,0) [0|0] """" TOOL"</f>
        <v> SG_ S0A_PID20_SupportedIDs_21_40 m32 : 24|32@1+ (1,0) [0|0] "" TOOL</v>
      </c>
      <c r="E21" s="96" t="str">
        <f>"SG_MUL_VAL_ 2024 S0"&amp;DEC2HEX(B21,1)&amp;"_PID"&amp;DEC2HEX(C21,2)&amp;"_SupportedIDs_"&amp;DEC2HEX(C21+1,2)&amp;"_"&amp;DEC2HEX(C21+32,2)&amp;" S0"&amp;DEC2HEX(B21,1)&amp;"_PID "&amp;C21&amp;"-"&amp;C21&amp;";"</f>
        <v>SG_MUL_VAL_ 2024 S0A_PID20_SupportedIDs_21_40 S0A_PID 32-32;</v>
      </c>
    </row>
    <row r="22" spans="1:5">
      <c r="A22" s="93">
        <v>20</v>
      </c>
      <c r="B22" s="93">
        <f>MOD(A22,10)+1</f>
        <v>1</v>
      </c>
      <c r="C22" s="95">
        <f>32*INT(A22/10)</f>
        <v>64</v>
      </c>
      <c r="D22" s="93" t="str">
        <f>" SG_ S"&amp;DEC2HEX(B22,2)&amp;"_PID"&amp;DEC2HEX(C22,2)&amp;"_SupportedIDs_"&amp;DEC2HEX(C22+1,2)&amp;"_"&amp;DEC2HEX(C22+32,2)&amp;" m"&amp;C22&amp;" : 24|32@1+ (1,0) [0|0] """" TOOL"</f>
        <v> SG_ S01_PID40_SupportedIDs_41_60 m64 : 24|32@1+ (1,0) [0|0] "" TOOL</v>
      </c>
      <c r="E22" s="96" t="str">
        <f>"SG_MUL_VAL_ 2024 S0"&amp;DEC2HEX(B22,1)&amp;"_PID"&amp;DEC2HEX(C22,2)&amp;"_SupportedIDs_"&amp;DEC2HEX(C22+1,2)&amp;"_"&amp;DEC2HEX(C22+32,2)&amp;" S0"&amp;DEC2HEX(B22,1)&amp;"_PID "&amp;C22&amp;"-"&amp;C22&amp;";"</f>
        <v>SG_MUL_VAL_ 2024 S01_PID40_SupportedIDs_41_60 S01_PID 64-64;</v>
      </c>
    </row>
    <row r="23" spans="1:5">
      <c r="A23" s="93">
        <v>21</v>
      </c>
      <c r="B23" s="93">
        <f>MOD(A23,10)+1</f>
        <v>2</v>
      </c>
      <c r="C23" s="95">
        <f>32*INT(A23/10)</f>
        <v>64</v>
      </c>
      <c r="D23" s="93" t="str">
        <f>" SG_ S"&amp;DEC2HEX(B23,2)&amp;"_PID"&amp;DEC2HEX(C23,2)&amp;"_SupportedIDs_"&amp;DEC2HEX(C23+1,2)&amp;"_"&amp;DEC2HEX(C23+32,2)&amp;" m"&amp;C23&amp;" : 24|32@1+ (1,0) [0|0] """" TOOL"</f>
        <v> SG_ S02_PID40_SupportedIDs_41_60 m64 : 24|32@1+ (1,0) [0|0] "" TOOL</v>
      </c>
      <c r="E23" s="96" t="str">
        <f>"SG_MUL_VAL_ 2024 S0"&amp;DEC2HEX(B23,1)&amp;"_PID"&amp;DEC2HEX(C23,2)&amp;"_SupportedIDs_"&amp;DEC2HEX(C23+1,2)&amp;"_"&amp;DEC2HEX(C23+32,2)&amp;" S0"&amp;DEC2HEX(B23,1)&amp;"_PID "&amp;C23&amp;"-"&amp;C23&amp;";"</f>
        <v>SG_MUL_VAL_ 2024 S02_PID40_SupportedIDs_41_60 S02_PID 64-64;</v>
      </c>
    </row>
    <row r="24" spans="1:5">
      <c r="A24" s="93">
        <v>22</v>
      </c>
      <c r="B24" s="93">
        <f>MOD(A24,10)+1</f>
        <v>3</v>
      </c>
      <c r="C24" s="95">
        <f>32*INT(A24/10)</f>
        <v>64</v>
      </c>
      <c r="D24" s="93" t="str">
        <f>" SG_ S"&amp;DEC2HEX(B24,2)&amp;"_PID"&amp;DEC2HEX(C24,2)&amp;"_SupportedIDs_"&amp;DEC2HEX(C24+1,2)&amp;"_"&amp;DEC2HEX(C24+32,2)&amp;" m"&amp;C24&amp;" : 24|32@1+ (1,0) [0|0] """" TOOL"</f>
        <v> SG_ S03_PID40_SupportedIDs_41_60 m64 : 24|32@1+ (1,0) [0|0] "" TOOL</v>
      </c>
      <c r="E24" s="96" t="str">
        <f>"SG_MUL_VAL_ 2024 S0"&amp;DEC2HEX(B24,1)&amp;"_PID"&amp;DEC2HEX(C24,2)&amp;"_SupportedIDs_"&amp;DEC2HEX(C24+1,2)&amp;"_"&amp;DEC2HEX(C24+32,2)&amp;" S0"&amp;DEC2HEX(B24,1)&amp;"_PID "&amp;C24&amp;"-"&amp;C24&amp;";"</f>
        <v>SG_MUL_VAL_ 2024 S03_PID40_SupportedIDs_41_60 S03_PID 64-64;</v>
      </c>
    </row>
    <row r="25" spans="1:5">
      <c r="A25" s="93">
        <v>23</v>
      </c>
      <c r="B25" s="93">
        <f>MOD(A25,10)+1</f>
        <v>4</v>
      </c>
      <c r="C25" s="95">
        <f>32*INT(A25/10)</f>
        <v>64</v>
      </c>
      <c r="D25" s="93" t="str">
        <f>" SG_ S"&amp;DEC2HEX(B25,2)&amp;"_PID"&amp;DEC2HEX(C25,2)&amp;"_SupportedIDs_"&amp;DEC2HEX(C25+1,2)&amp;"_"&amp;DEC2HEX(C25+32,2)&amp;" m"&amp;C25&amp;" : 24|32@1+ (1,0) [0|0] """" TOOL"</f>
        <v> SG_ S04_PID40_SupportedIDs_41_60 m64 : 24|32@1+ (1,0) [0|0] "" TOOL</v>
      </c>
      <c r="E25" s="96" t="str">
        <f>"SG_MUL_VAL_ 2024 S0"&amp;DEC2HEX(B25,1)&amp;"_PID"&amp;DEC2HEX(C25,2)&amp;"_SupportedIDs_"&amp;DEC2HEX(C25+1,2)&amp;"_"&amp;DEC2HEX(C25+32,2)&amp;" S0"&amp;DEC2HEX(B25,1)&amp;"_PID "&amp;C25&amp;"-"&amp;C25&amp;";"</f>
        <v>SG_MUL_VAL_ 2024 S04_PID40_SupportedIDs_41_60 S04_PID 64-64;</v>
      </c>
    </row>
    <row r="26" spans="1:5">
      <c r="A26" s="93">
        <v>24</v>
      </c>
      <c r="B26" s="93">
        <f>MOD(A26,10)+1</f>
        <v>5</v>
      </c>
      <c r="C26" s="95">
        <f>32*INT(A26/10)</f>
        <v>64</v>
      </c>
      <c r="D26" s="93" t="str">
        <f>" SG_ S"&amp;DEC2HEX(B26,2)&amp;"_PID"&amp;DEC2HEX(C26,2)&amp;"_SupportedIDs_"&amp;DEC2HEX(C26+1,2)&amp;"_"&amp;DEC2HEX(C26+32,2)&amp;" m"&amp;C26&amp;" : 24|32@1+ (1,0) [0|0] """" TOOL"</f>
        <v> SG_ S05_PID40_SupportedIDs_41_60 m64 : 24|32@1+ (1,0) [0|0] "" TOOL</v>
      </c>
      <c r="E26" s="96" t="str">
        <f>"SG_MUL_VAL_ 2024 S0"&amp;DEC2HEX(B26,1)&amp;"_PID"&amp;DEC2HEX(C26,2)&amp;"_SupportedIDs_"&amp;DEC2HEX(C26+1,2)&amp;"_"&amp;DEC2HEX(C26+32,2)&amp;" S0"&amp;DEC2HEX(B26,1)&amp;"_PID "&amp;C26&amp;"-"&amp;C26&amp;";"</f>
        <v>SG_MUL_VAL_ 2024 S05_PID40_SupportedIDs_41_60 S05_PID 64-64;</v>
      </c>
    </row>
    <row r="27" spans="1:5">
      <c r="A27" s="93">
        <v>25</v>
      </c>
      <c r="B27" s="93">
        <f>MOD(A27,10)+1</f>
        <v>6</v>
      </c>
      <c r="C27" s="95">
        <f>32*INT(A27/10)</f>
        <v>64</v>
      </c>
      <c r="D27" s="93" t="str">
        <f>" SG_ S"&amp;DEC2HEX(B27,2)&amp;"_PID"&amp;DEC2HEX(C27,2)&amp;"_SupportedIDs_"&amp;DEC2HEX(C27+1,2)&amp;"_"&amp;DEC2HEX(C27+32,2)&amp;" m"&amp;C27&amp;" : 24|32@1+ (1,0) [0|0] """" TOOL"</f>
        <v> SG_ S06_PID40_SupportedIDs_41_60 m64 : 24|32@1+ (1,0) [0|0] "" TOOL</v>
      </c>
      <c r="E27" s="96" t="str">
        <f>"SG_MUL_VAL_ 2024 S0"&amp;DEC2HEX(B27,1)&amp;"_PID"&amp;DEC2HEX(C27,2)&amp;"_SupportedIDs_"&amp;DEC2HEX(C27+1,2)&amp;"_"&amp;DEC2HEX(C27+32,2)&amp;" S0"&amp;DEC2HEX(B27,1)&amp;"_PID "&amp;C27&amp;"-"&amp;C27&amp;";"</f>
        <v>SG_MUL_VAL_ 2024 S06_PID40_SupportedIDs_41_60 S06_PID 64-64;</v>
      </c>
    </row>
    <row r="28" spans="1:5">
      <c r="A28" s="93">
        <v>26</v>
      </c>
      <c r="B28" s="93">
        <f>MOD(A28,10)+1</f>
        <v>7</v>
      </c>
      <c r="C28" s="95">
        <f>32*INT(A28/10)</f>
        <v>64</v>
      </c>
      <c r="D28" s="93" t="str">
        <f>" SG_ S"&amp;DEC2HEX(B28,2)&amp;"_PID"&amp;DEC2HEX(C28,2)&amp;"_SupportedIDs_"&amp;DEC2HEX(C28+1,2)&amp;"_"&amp;DEC2HEX(C28+32,2)&amp;" m"&amp;C28&amp;" : 24|32@1+ (1,0) [0|0] """" TOOL"</f>
        <v> SG_ S07_PID40_SupportedIDs_41_60 m64 : 24|32@1+ (1,0) [0|0] "" TOOL</v>
      </c>
      <c r="E28" s="96" t="str">
        <f>"SG_MUL_VAL_ 2024 S0"&amp;DEC2HEX(B28,1)&amp;"_PID"&amp;DEC2HEX(C28,2)&amp;"_SupportedIDs_"&amp;DEC2HEX(C28+1,2)&amp;"_"&amp;DEC2HEX(C28+32,2)&amp;" S0"&amp;DEC2HEX(B28,1)&amp;"_PID "&amp;C28&amp;"-"&amp;C28&amp;";"</f>
        <v>SG_MUL_VAL_ 2024 S07_PID40_SupportedIDs_41_60 S07_PID 64-64;</v>
      </c>
    </row>
    <row r="29" spans="1:5">
      <c r="A29" s="93">
        <v>27</v>
      </c>
      <c r="B29" s="93">
        <f>MOD(A29,10)+1</f>
        <v>8</v>
      </c>
      <c r="C29" s="95">
        <f>32*INT(A29/10)</f>
        <v>64</v>
      </c>
      <c r="D29" s="93" t="str">
        <f>" SG_ S"&amp;DEC2HEX(B29,2)&amp;"_PID"&amp;DEC2HEX(C29,2)&amp;"_SupportedIDs_"&amp;DEC2HEX(C29+1,2)&amp;"_"&amp;DEC2HEX(C29+32,2)&amp;" m"&amp;C29&amp;" : 24|32@1+ (1,0) [0|0] """" TOOL"</f>
        <v> SG_ S08_PID40_SupportedIDs_41_60 m64 : 24|32@1+ (1,0) [0|0] "" TOOL</v>
      </c>
      <c r="E29" s="96" t="str">
        <f>"SG_MUL_VAL_ 2024 S0"&amp;DEC2HEX(B29,1)&amp;"_PID"&amp;DEC2HEX(C29,2)&amp;"_SupportedIDs_"&amp;DEC2HEX(C29+1,2)&amp;"_"&amp;DEC2HEX(C29+32,2)&amp;" S0"&amp;DEC2HEX(B29,1)&amp;"_PID "&amp;C29&amp;"-"&amp;C29&amp;";"</f>
        <v>SG_MUL_VAL_ 2024 S08_PID40_SupportedIDs_41_60 S08_PID 64-64;</v>
      </c>
    </row>
    <row r="30" spans="1:5">
      <c r="A30" s="93">
        <v>28</v>
      </c>
      <c r="B30" s="93">
        <f>MOD(A30,10)+1</f>
        <v>9</v>
      </c>
      <c r="C30" s="95">
        <f>32*INT(A30/10)</f>
        <v>64</v>
      </c>
      <c r="D30" s="93" t="str">
        <f>" SG_ S"&amp;DEC2HEX(B30,2)&amp;"_PID"&amp;DEC2HEX(C30,2)&amp;"_SupportedIDs_"&amp;DEC2HEX(C30+1,2)&amp;"_"&amp;DEC2HEX(C30+32,2)&amp;" m"&amp;C30&amp;" : 24|32@1+ (1,0) [0|0] """" TOOL"</f>
        <v> SG_ S09_PID40_SupportedIDs_41_60 m64 : 24|32@1+ (1,0) [0|0] "" TOOL</v>
      </c>
      <c r="E30" s="96" t="str">
        <f>"SG_MUL_VAL_ 2024 S0"&amp;DEC2HEX(B30,1)&amp;"_PID"&amp;DEC2HEX(C30,2)&amp;"_SupportedIDs_"&amp;DEC2HEX(C30+1,2)&amp;"_"&amp;DEC2HEX(C30+32,2)&amp;" S0"&amp;DEC2HEX(B30,1)&amp;"_PID "&amp;C30&amp;"-"&amp;C30&amp;";"</f>
        <v>SG_MUL_VAL_ 2024 S09_PID40_SupportedIDs_41_60 S09_PID 64-64;</v>
      </c>
    </row>
    <row r="31" spans="1:5">
      <c r="A31" s="93">
        <v>29</v>
      </c>
      <c r="B31" s="93">
        <f>MOD(A31,10)+1</f>
        <v>10</v>
      </c>
      <c r="C31" s="95">
        <f>32*INT(A31/10)</f>
        <v>64</v>
      </c>
      <c r="D31" s="93" t="str">
        <f>" SG_ S"&amp;DEC2HEX(B31,2)&amp;"_PID"&amp;DEC2HEX(C31,2)&amp;"_SupportedIDs_"&amp;DEC2HEX(C31+1,2)&amp;"_"&amp;DEC2HEX(C31+32,2)&amp;" m"&amp;C31&amp;" : 24|32@1+ (1,0) [0|0] """" TOOL"</f>
        <v> SG_ S0A_PID40_SupportedIDs_41_60 m64 : 24|32@1+ (1,0) [0|0] "" TOOL</v>
      </c>
      <c r="E31" s="96" t="str">
        <f>"SG_MUL_VAL_ 2024 S0"&amp;DEC2HEX(B31,1)&amp;"_PID"&amp;DEC2HEX(C31,2)&amp;"_SupportedIDs_"&amp;DEC2HEX(C31+1,2)&amp;"_"&amp;DEC2HEX(C31+32,2)&amp;" S0"&amp;DEC2HEX(B31,1)&amp;"_PID "&amp;C31&amp;"-"&amp;C31&amp;";"</f>
        <v>SG_MUL_VAL_ 2024 S0A_PID40_SupportedIDs_41_60 S0A_PID 64-64;</v>
      </c>
    </row>
    <row r="32" spans="1:5">
      <c r="A32" s="93">
        <v>30</v>
      </c>
      <c r="B32" s="93">
        <f>MOD(A32,10)+1</f>
        <v>1</v>
      </c>
      <c r="C32" s="95">
        <f>32*INT(A32/10)</f>
        <v>96</v>
      </c>
      <c r="D32" s="93" t="str">
        <f>" SG_ S"&amp;DEC2HEX(B32,2)&amp;"_PID"&amp;DEC2HEX(C32,2)&amp;"_SupportedIDs_"&amp;DEC2HEX(C32+1,2)&amp;"_"&amp;DEC2HEX(C32+32,2)&amp;" m"&amp;C32&amp;" : 24|32@1+ (1,0) [0|0] """" TOOL"</f>
        <v> SG_ S01_PID60_SupportedIDs_61_80 m96 : 24|32@1+ (1,0) [0|0] "" TOOL</v>
      </c>
      <c r="E32" s="96" t="str">
        <f>"SG_MUL_VAL_ 2024 S0"&amp;DEC2HEX(B32,1)&amp;"_PID"&amp;DEC2HEX(C32,2)&amp;"_SupportedIDs_"&amp;DEC2HEX(C32+1,2)&amp;"_"&amp;DEC2HEX(C32+32,2)&amp;" S0"&amp;DEC2HEX(B32,1)&amp;"_PID "&amp;C32&amp;"-"&amp;C32&amp;";"</f>
        <v>SG_MUL_VAL_ 2024 S01_PID60_SupportedIDs_61_80 S01_PID 96-96;</v>
      </c>
    </row>
    <row r="33" spans="1:5">
      <c r="A33" s="93">
        <v>31</v>
      </c>
      <c r="B33" s="93">
        <f>MOD(A33,10)+1</f>
        <v>2</v>
      </c>
      <c r="C33" s="95">
        <f>32*INT(A33/10)</f>
        <v>96</v>
      </c>
      <c r="D33" s="93" t="str">
        <f>" SG_ S"&amp;DEC2HEX(B33,2)&amp;"_PID"&amp;DEC2HEX(C33,2)&amp;"_SupportedIDs_"&amp;DEC2HEX(C33+1,2)&amp;"_"&amp;DEC2HEX(C33+32,2)&amp;" m"&amp;C33&amp;" : 24|32@1+ (1,0) [0|0] """" TOOL"</f>
        <v> SG_ S02_PID60_SupportedIDs_61_80 m96 : 24|32@1+ (1,0) [0|0] "" TOOL</v>
      </c>
      <c r="E33" s="96" t="str">
        <f>"SG_MUL_VAL_ 2024 S0"&amp;DEC2HEX(B33,1)&amp;"_PID"&amp;DEC2HEX(C33,2)&amp;"_SupportedIDs_"&amp;DEC2HEX(C33+1,2)&amp;"_"&amp;DEC2HEX(C33+32,2)&amp;" S0"&amp;DEC2HEX(B33,1)&amp;"_PID "&amp;C33&amp;"-"&amp;C33&amp;";"</f>
        <v>SG_MUL_VAL_ 2024 S02_PID60_SupportedIDs_61_80 S02_PID 96-96;</v>
      </c>
    </row>
    <row r="34" spans="1:5">
      <c r="A34" s="93">
        <v>32</v>
      </c>
      <c r="B34" s="93">
        <f>MOD(A34,10)+1</f>
        <v>3</v>
      </c>
      <c r="C34" s="95">
        <f>32*INT(A34/10)</f>
        <v>96</v>
      </c>
      <c r="D34" s="93" t="str">
        <f>" SG_ S"&amp;DEC2HEX(B34,2)&amp;"_PID"&amp;DEC2HEX(C34,2)&amp;"_SupportedIDs_"&amp;DEC2HEX(C34+1,2)&amp;"_"&amp;DEC2HEX(C34+32,2)&amp;" m"&amp;C34&amp;" : 24|32@1+ (1,0) [0|0] """" TOOL"</f>
        <v> SG_ S03_PID60_SupportedIDs_61_80 m96 : 24|32@1+ (1,0) [0|0] "" TOOL</v>
      </c>
      <c r="E34" s="96" t="str">
        <f>"SG_MUL_VAL_ 2024 S0"&amp;DEC2HEX(B34,1)&amp;"_PID"&amp;DEC2HEX(C34,2)&amp;"_SupportedIDs_"&amp;DEC2HEX(C34+1,2)&amp;"_"&amp;DEC2HEX(C34+32,2)&amp;" S0"&amp;DEC2HEX(B34,1)&amp;"_PID "&amp;C34&amp;"-"&amp;C34&amp;";"</f>
        <v>SG_MUL_VAL_ 2024 S03_PID60_SupportedIDs_61_80 S03_PID 96-96;</v>
      </c>
    </row>
    <row r="35" spans="1:5">
      <c r="A35" s="93">
        <v>33</v>
      </c>
      <c r="B35" s="93">
        <f>MOD(A35,10)+1</f>
        <v>4</v>
      </c>
      <c r="C35" s="95">
        <f>32*INT(A35/10)</f>
        <v>96</v>
      </c>
      <c r="D35" s="93" t="str">
        <f>" SG_ S"&amp;DEC2HEX(B35,2)&amp;"_PID"&amp;DEC2HEX(C35,2)&amp;"_SupportedIDs_"&amp;DEC2HEX(C35+1,2)&amp;"_"&amp;DEC2HEX(C35+32,2)&amp;" m"&amp;C35&amp;" : 24|32@1+ (1,0) [0|0] """" TOOL"</f>
        <v> SG_ S04_PID60_SupportedIDs_61_80 m96 : 24|32@1+ (1,0) [0|0] "" TOOL</v>
      </c>
      <c r="E35" s="96" t="str">
        <f>"SG_MUL_VAL_ 2024 S0"&amp;DEC2HEX(B35,1)&amp;"_PID"&amp;DEC2HEX(C35,2)&amp;"_SupportedIDs_"&amp;DEC2HEX(C35+1,2)&amp;"_"&amp;DEC2HEX(C35+32,2)&amp;" S0"&amp;DEC2HEX(B35,1)&amp;"_PID "&amp;C35&amp;"-"&amp;C35&amp;";"</f>
        <v>SG_MUL_VAL_ 2024 S04_PID60_SupportedIDs_61_80 S04_PID 96-96;</v>
      </c>
    </row>
    <row r="36" spans="1:5">
      <c r="A36" s="93">
        <v>34</v>
      </c>
      <c r="B36" s="93">
        <f>MOD(A36,10)+1</f>
        <v>5</v>
      </c>
      <c r="C36" s="95">
        <f>32*INT(A36/10)</f>
        <v>96</v>
      </c>
      <c r="D36" s="93" t="str">
        <f>" SG_ S"&amp;DEC2HEX(B36,2)&amp;"_PID"&amp;DEC2HEX(C36,2)&amp;"_SupportedIDs_"&amp;DEC2HEX(C36+1,2)&amp;"_"&amp;DEC2HEX(C36+32,2)&amp;" m"&amp;C36&amp;" : 24|32@1+ (1,0) [0|0] """" TOOL"</f>
        <v> SG_ S05_PID60_SupportedIDs_61_80 m96 : 24|32@1+ (1,0) [0|0] "" TOOL</v>
      </c>
      <c r="E36" s="96" t="str">
        <f>"SG_MUL_VAL_ 2024 S0"&amp;DEC2HEX(B36,1)&amp;"_PID"&amp;DEC2HEX(C36,2)&amp;"_SupportedIDs_"&amp;DEC2HEX(C36+1,2)&amp;"_"&amp;DEC2HEX(C36+32,2)&amp;" S0"&amp;DEC2HEX(B36,1)&amp;"_PID "&amp;C36&amp;"-"&amp;C36&amp;";"</f>
        <v>SG_MUL_VAL_ 2024 S05_PID60_SupportedIDs_61_80 S05_PID 96-96;</v>
      </c>
    </row>
    <row r="37" spans="1:5">
      <c r="A37" s="93">
        <v>35</v>
      </c>
      <c r="B37" s="93">
        <f>MOD(A37,10)+1</f>
        <v>6</v>
      </c>
      <c r="C37" s="95">
        <f>32*INT(A37/10)</f>
        <v>96</v>
      </c>
      <c r="D37" s="93" t="str">
        <f>" SG_ S"&amp;DEC2HEX(B37,2)&amp;"_PID"&amp;DEC2HEX(C37,2)&amp;"_SupportedIDs_"&amp;DEC2HEX(C37+1,2)&amp;"_"&amp;DEC2HEX(C37+32,2)&amp;" m"&amp;C37&amp;" : 24|32@1+ (1,0) [0|0] """" TOOL"</f>
        <v> SG_ S06_PID60_SupportedIDs_61_80 m96 : 24|32@1+ (1,0) [0|0] "" TOOL</v>
      </c>
      <c r="E37" s="96" t="str">
        <f>"SG_MUL_VAL_ 2024 S0"&amp;DEC2HEX(B37,1)&amp;"_PID"&amp;DEC2HEX(C37,2)&amp;"_SupportedIDs_"&amp;DEC2HEX(C37+1,2)&amp;"_"&amp;DEC2HEX(C37+32,2)&amp;" S0"&amp;DEC2HEX(B37,1)&amp;"_PID "&amp;C37&amp;"-"&amp;C37&amp;";"</f>
        <v>SG_MUL_VAL_ 2024 S06_PID60_SupportedIDs_61_80 S06_PID 96-96;</v>
      </c>
    </row>
    <row r="38" spans="1:5">
      <c r="A38" s="93">
        <v>36</v>
      </c>
      <c r="B38" s="93">
        <f>MOD(A38,10)+1</f>
        <v>7</v>
      </c>
      <c r="C38" s="95">
        <f>32*INT(A38/10)</f>
        <v>96</v>
      </c>
      <c r="D38" s="93" t="str">
        <f>" SG_ S"&amp;DEC2HEX(B38,2)&amp;"_PID"&amp;DEC2HEX(C38,2)&amp;"_SupportedIDs_"&amp;DEC2HEX(C38+1,2)&amp;"_"&amp;DEC2HEX(C38+32,2)&amp;" m"&amp;C38&amp;" : 24|32@1+ (1,0) [0|0] """" TOOL"</f>
        <v> SG_ S07_PID60_SupportedIDs_61_80 m96 : 24|32@1+ (1,0) [0|0] "" TOOL</v>
      </c>
      <c r="E38" s="96" t="str">
        <f>"SG_MUL_VAL_ 2024 S0"&amp;DEC2HEX(B38,1)&amp;"_PID"&amp;DEC2HEX(C38,2)&amp;"_SupportedIDs_"&amp;DEC2HEX(C38+1,2)&amp;"_"&amp;DEC2HEX(C38+32,2)&amp;" S0"&amp;DEC2HEX(B38,1)&amp;"_PID "&amp;C38&amp;"-"&amp;C38&amp;";"</f>
        <v>SG_MUL_VAL_ 2024 S07_PID60_SupportedIDs_61_80 S07_PID 96-96;</v>
      </c>
    </row>
    <row r="39" spans="1:5">
      <c r="A39" s="93">
        <v>37</v>
      </c>
      <c r="B39" s="93">
        <f>MOD(A39,10)+1</f>
        <v>8</v>
      </c>
      <c r="C39" s="95">
        <f>32*INT(A39/10)</f>
        <v>96</v>
      </c>
      <c r="D39" s="93" t="str">
        <f>" SG_ S"&amp;DEC2HEX(B39,2)&amp;"_PID"&amp;DEC2HEX(C39,2)&amp;"_SupportedIDs_"&amp;DEC2HEX(C39+1,2)&amp;"_"&amp;DEC2HEX(C39+32,2)&amp;" m"&amp;C39&amp;" : 24|32@1+ (1,0) [0|0] """" TOOL"</f>
        <v> SG_ S08_PID60_SupportedIDs_61_80 m96 : 24|32@1+ (1,0) [0|0] "" TOOL</v>
      </c>
      <c r="E39" s="96" t="str">
        <f>"SG_MUL_VAL_ 2024 S0"&amp;DEC2HEX(B39,1)&amp;"_PID"&amp;DEC2HEX(C39,2)&amp;"_SupportedIDs_"&amp;DEC2HEX(C39+1,2)&amp;"_"&amp;DEC2HEX(C39+32,2)&amp;" S0"&amp;DEC2HEX(B39,1)&amp;"_PID "&amp;C39&amp;"-"&amp;C39&amp;";"</f>
        <v>SG_MUL_VAL_ 2024 S08_PID60_SupportedIDs_61_80 S08_PID 96-96;</v>
      </c>
    </row>
    <row r="40" spans="1:5">
      <c r="A40" s="93">
        <v>38</v>
      </c>
      <c r="B40" s="93">
        <f>MOD(A40,10)+1</f>
        <v>9</v>
      </c>
      <c r="C40" s="95">
        <f>32*INT(A40/10)</f>
        <v>96</v>
      </c>
      <c r="D40" s="93" t="str">
        <f>" SG_ S"&amp;DEC2HEX(B40,2)&amp;"_PID"&amp;DEC2HEX(C40,2)&amp;"_SupportedIDs_"&amp;DEC2HEX(C40+1,2)&amp;"_"&amp;DEC2HEX(C40+32,2)&amp;" m"&amp;C40&amp;" : 24|32@1+ (1,0) [0|0] """" TOOL"</f>
        <v> SG_ S09_PID60_SupportedIDs_61_80 m96 : 24|32@1+ (1,0) [0|0] "" TOOL</v>
      </c>
      <c r="E40" s="96" t="str">
        <f>"SG_MUL_VAL_ 2024 S0"&amp;DEC2HEX(B40,1)&amp;"_PID"&amp;DEC2HEX(C40,2)&amp;"_SupportedIDs_"&amp;DEC2HEX(C40+1,2)&amp;"_"&amp;DEC2HEX(C40+32,2)&amp;" S0"&amp;DEC2HEX(B40,1)&amp;"_PID "&amp;C40&amp;"-"&amp;C40&amp;";"</f>
        <v>SG_MUL_VAL_ 2024 S09_PID60_SupportedIDs_61_80 S09_PID 96-96;</v>
      </c>
    </row>
    <row r="41" spans="1:5">
      <c r="A41" s="93">
        <v>39</v>
      </c>
      <c r="B41" s="93">
        <f>MOD(A41,10)+1</f>
        <v>10</v>
      </c>
      <c r="C41" s="95">
        <f>32*INT(A41/10)</f>
        <v>96</v>
      </c>
      <c r="D41" s="93" t="str">
        <f>" SG_ S"&amp;DEC2HEX(B41,2)&amp;"_PID"&amp;DEC2HEX(C41,2)&amp;"_SupportedIDs_"&amp;DEC2HEX(C41+1,2)&amp;"_"&amp;DEC2HEX(C41+32,2)&amp;" m"&amp;C41&amp;" : 24|32@1+ (1,0) [0|0] """" TOOL"</f>
        <v> SG_ S0A_PID60_SupportedIDs_61_80 m96 : 24|32@1+ (1,0) [0|0] "" TOOL</v>
      </c>
      <c r="E41" s="96" t="str">
        <f>"SG_MUL_VAL_ 2024 S0"&amp;DEC2HEX(B41,1)&amp;"_PID"&amp;DEC2HEX(C41,2)&amp;"_SupportedIDs_"&amp;DEC2HEX(C41+1,2)&amp;"_"&amp;DEC2HEX(C41+32,2)&amp;" S0"&amp;DEC2HEX(B41,1)&amp;"_PID "&amp;C41&amp;"-"&amp;C41&amp;";"</f>
        <v>SG_MUL_VAL_ 2024 S0A_PID60_SupportedIDs_61_80 S0A_PID 96-96;</v>
      </c>
    </row>
    <row r="42" spans="1:5">
      <c r="A42" s="93">
        <v>40</v>
      </c>
      <c r="B42" s="93">
        <f>MOD(A42,10)+1</f>
        <v>1</v>
      </c>
      <c r="C42" s="95">
        <f>32*INT(A42/10)</f>
        <v>128</v>
      </c>
      <c r="D42" s="93" t="str">
        <f>" SG_ S"&amp;DEC2HEX(B42,2)&amp;"_PID"&amp;DEC2HEX(C42,2)&amp;"_SupportedIDs_"&amp;DEC2HEX(C42+1,2)&amp;"_"&amp;DEC2HEX(C42+32,2)&amp;" m"&amp;C42&amp;" : 24|32@1+ (1,0) [0|0] """" TOOL"</f>
        <v> SG_ S01_PID80_SupportedIDs_81_A0 m128 : 24|32@1+ (1,0) [0|0] "" TOOL</v>
      </c>
      <c r="E42" s="96" t="str">
        <f>"SG_MUL_VAL_ 2024 S0"&amp;DEC2HEX(B42,1)&amp;"_PID"&amp;DEC2HEX(C42,2)&amp;"_SupportedIDs_"&amp;DEC2HEX(C42+1,2)&amp;"_"&amp;DEC2HEX(C42+32,2)&amp;" S0"&amp;DEC2HEX(B42,1)&amp;"_PID "&amp;C42&amp;"-"&amp;C42&amp;";"</f>
        <v>SG_MUL_VAL_ 2024 S01_PID80_SupportedIDs_81_A0 S01_PID 128-128;</v>
      </c>
    </row>
    <row r="43" spans="1:5">
      <c r="A43" s="93">
        <v>41</v>
      </c>
      <c r="B43" s="93">
        <f>MOD(A43,10)+1</f>
        <v>2</v>
      </c>
      <c r="C43" s="95">
        <f>32*INT(A43/10)</f>
        <v>128</v>
      </c>
      <c r="D43" s="93" t="str">
        <f>" SG_ S"&amp;DEC2HEX(B43,2)&amp;"_PID"&amp;DEC2HEX(C43,2)&amp;"_SupportedIDs_"&amp;DEC2HEX(C43+1,2)&amp;"_"&amp;DEC2HEX(C43+32,2)&amp;" m"&amp;C43&amp;" : 24|32@1+ (1,0) [0|0] """" TOOL"</f>
        <v> SG_ S02_PID80_SupportedIDs_81_A0 m128 : 24|32@1+ (1,0) [0|0] "" TOOL</v>
      </c>
      <c r="E43" s="96" t="str">
        <f>"SG_MUL_VAL_ 2024 S0"&amp;DEC2HEX(B43,1)&amp;"_PID"&amp;DEC2HEX(C43,2)&amp;"_SupportedIDs_"&amp;DEC2HEX(C43+1,2)&amp;"_"&amp;DEC2HEX(C43+32,2)&amp;" S0"&amp;DEC2HEX(B43,1)&amp;"_PID "&amp;C43&amp;"-"&amp;C43&amp;";"</f>
        <v>SG_MUL_VAL_ 2024 S02_PID80_SupportedIDs_81_A0 S02_PID 128-128;</v>
      </c>
    </row>
    <row r="44" spans="1:5">
      <c r="A44" s="93">
        <v>42</v>
      </c>
      <c r="B44" s="93">
        <f>MOD(A44,10)+1</f>
        <v>3</v>
      </c>
      <c r="C44" s="95">
        <f>32*INT(A44/10)</f>
        <v>128</v>
      </c>
      <c r="D44" s="93" t="str">
        <f>" SG_ S"&amp;DEC2HEX(B44,2)&amp;"_PID"&amp;DEC2HEX(C44,2)&amp;"_SupportedIDs_"&amp;DEC2HEX(C44+1,2)&amp;"_"&amp;DEC2HEX(C44+32,2)&amp;" m"&amp;C44&amp;" : 24|32@1+ (1,0) [0|0] """" TOOL"</f>
        <v> SG_ S03_PID80_SupportedIDs_81_A0 m128 : 24|32@1+ (1,0) [0|0] "" TOOL</v>
      </c>
      <c r="E44" s="96" t="str">
        <f>"SG_MUL_VAL_ 2024 S0"&amp;DEC2HEX(B44,1)&amp;"_PID"&amp;DEC2HEX(C44,2)&amp;"_SupportedIDs_"&amp;DEC2HEX(C44+1,2)&amp;"_"&amp;DEC2HEX(C44+32,2)&amp;" S0"&amp;DEC2HEX(B44,1)&amp;"_PID "&amp;C44&amp;"-"&amp;C44&amp;";"</f>
        <v>SG_MUL_VAL_ 2024 S03_PID80_SupportedIDs_81_A0 S03_PID 128-128;</v>
      </c>
    </row>
    <row r="45" spans="1:5">
      <c r="A45" s="93">
        <v>43</v>
      </c>
      <c r="B45" s="93">
        <f>MOD(A45,10)+1</f>
        <v>4</v>
      </c>
      <c r="C45" s="95">
        <f>32*INT(A45/10)</f>
        <v>128</v>
      </c>
      <c r="D45" s="93" t="str">
        <f>" SG_ S"&amp;DEC2HEX(B45,2)&amp;"_PID"&amp;DEC2HEX(C45,2)&amp;"_SupportedIDs_"&amp;DEC2HEX(C45+1,2)&amp;"_"&amp;DEC2HEX(C45+32,2)&amp;" m"&amp;C45&amp;" : 24|32@1+ (1,0) [0|0] """" TOOL"</f>
        <v> SG_ S04_PID80_SupportedIDs_81_A0 m128 : 24|32@1+ (1,0) [0|0] "" TOOL</v>
      </c>
      <c r="E45" s="96" t="str">
        <f>"SG_MUL_VAL_ 2024 S0"&amp;DEC2HEX(B45,1)&amp;"_PID"&amp;DEC2HEX(C45,2)&amp;"_SupportedIDs_"&amp;DEC2HEX(C45+1,2)&amp;"_"&amp;DEC2HEX(C45+32,2)&amp;" S0"&amp;DEC2HEX(B45,1)&amp;"_PID "&amp;C45&amp;"-"&amp;C45&amp;";"</f>
        <v>SG_MUL_VAL_ 2024 S04_PID80_SupportedIDs_81_A0 S04_PID 128-128;</v>
      </c>
    </row>
    <row r="46" spans="1:5">
      <c r="A46" s="93">
        <v>44</v>
      </c>
      <c r="B46" s="93">
        <f>MOD(A46,10)+1</f>
        <v>5</v>
      </c>
      <c r="C46" s="95">
        <f>32*INT(A46/10)</f>
        <v>128</v>
      </c>
      <c r="D46" s="93" t="str">
        <f>" SG_ S"&amp;DEC2HEX(B46,2)&amp;"_PID"&amp;DEC2HEX(C46,2)&amp;"_SupportedIDs_"&amp;DEC2HEX(C46+1,2)&amp;"_"&amp;DEC2HEX(C46+32,2)&amp;" m"&amp;C46&amp;" : 24|32@1+ (1,0) [0|0] """" TOOL"</f>
        <v> SG_ S05_PID80_SupportedIDs_81_A0 m128 : 24|32@1+ (1,0) [0|0] "" TOOL</v>
      </c>
      <c r="E46" s="96" t="str">
        <f>"SG_MUL_VAL_ 2024 S0"&amp;DEC2HEX(B46,1)&amp;"_PID"&amp;DEC2HEX(C46,2)&amp;"_SupportedIDs_"&amp;DEC2HEX(C46+1,2)&amp;"_"&amp;DEC2HEX(C46+32,2)&amp;" S0"&amp;DEC2HEX(B46,1)&amp;"_PID "&amp;C46&amp;"-"&amp;C46&amp;";"</f>
        <v>SG_MUL_VAL_ 2024 S05_PID80_SupportedIDs_81_A0 S05_PID 128-128;</v>
      </c>
    </row>
    <row r="47" spans="1:5">
      <c r="A47" s="93">
        <v>45</v>
      </c>
      <c r="B47" s="93">
        <f>MOD(A47,10)+1</f>
        <v>6</v>
      </c>
      <c r="C47" s="95">
        <f>32*INT(A47/10)</f>
        <v>128</v>
      </c>
      <c r="D47" s="93" t="str">
        <f>" SG_ S"&amp;DEC2HEX(B47,2)&amp;"_PID"&amp;DEC2HEX(C47,2)&amp;"_SupportedIDs_"&amp;DEC2HEX(C47+1,2)&amp;"_"&amp;DEC2HEX(C47+32,2)&amp;" m"&amp;C47&amp;" : 24|32@1+ (1,0) [0|0] """" TOOL"</f>
        <v> SG_ S06_PID80_SupportedIDs_81_A0 m128 : 24|32@1+ (1,0) [0|0] "" TOOL</v>
      </c>
      <c r="E47" s="96" t="str">
        <f>"SG_MUL_VAL_ 2024 S0"&amp;DEC2HEX(B47,1)&amp;"_PID"&amp;DEC2HEX(C47,2)&amp;"_SupportedIDs_"&amp;DEC2HEX(C47+1,2)&amp;"_"&amp;DEC2HEX(C47+32,2)&amp;" S0"&amp;DEC2HEX(B47,1)&amp;"_PID "&amp;C47&amp;"-"&amp;C47&amp;";"</f>
        <v>SG_MUL_VAL_ 2024 S06_PID80_SupportedIDs_81_A0 S06_PID 128-128;</v>
      </c>
    </row>
    <row r="48" spans="1:5">
      <c r="A48" s="93">
        <v>46</v>
      </c>
      <c r="B48" s="93">
        <f>MOD(A48,10)+1</f>
        <v>7</v>
      </c>
      <c r="C48" s="95">
        <f>32*INT(A48/10)</f>
        <v>128</v>
      </c>
      <c r="D48" s="93" t="str">
        <f>" SG_ S"&amp;DEC2HEX(B48,2)&amp;"_PID"&amp;DEC2HEX(C48,2)&amp;"_SupportedIDs_"&amp;DEC2HEX(C48+1,2)&amp;"_"&amp;DEC2HEX(C48+32,2)&amp;" m"&amp;C48&amp;" : 24|32@1+ (1,0) [0|0] """" TOOL"</f>
        <v> SG_ S07_PID80_SupportedIDs_81_A0 m128 : 24|32@1+ (1,0) [0|0] "" TOOL</v>
      </c>
      <c r="E48" s="96" t="str">
        <f>"SG_MUL_VAL_ 2024 S0"&amp;DEC2HEX(B48,1)&amp;"_PID"&amp;DEC2HEX(C48,2)&amp;"_SupportedIDs_"&amp;DEC2HEX(C48+1,2)&amp;"_"&amp;DEC2HEX(C48+32,2)&amp;" S0"&amp;DEC2HEX(B48,1)&amp;"_PID "&amp;C48&amp;"-"&amp;C48&amp;";"</f>
        <v>SG_MUL_VAL_ 2024 S07_PID80_SupportedIDs_81_A0 S07_PID 128-128;</v>
      </c>
    </row>
    <row r="49" spans="1:5">
      <c r="A49" s="93">
        <v>47</v>
      </c>
      <c r="B49" s="93">
        <f>MOD(A49,10)+1</f>
        <v>8</v>
      </c>
      <c r="C49" s="95">
        <f>32*INT(A49/10)</f>
        <v>128</v>
      </c>
      <c r="D49" s="93" t="str">
        <f>" SG_ S"&amp;DEC2HEX(B49,2)&amp;"_PID"&amp;DEC2HEX(C49,2)&amp;"_SupportedIDs_"&amp;DEC2HEX(C49+1,2)&amp;"_"&amp;DEC2HEX(C49+32,2)&amp;" m"&amp;C49&amp;" : 24|32@1+ (1,0) [0|0] """" TOOL"</f>
        <v> SG_ S08_PID80_SupportedIDs_81_A0 m128 : 24|32@1+ (1,0) [0|0] "" TOOL</v>
      </c>
      <c r="E49" s="96" t="str">
        <f>"SG_MUL_VAL_ 2024 S0"&amp;DEC2HEX(B49,1)&amp;"_PID"&amp;DEC2HEX(C49,2)&amp;"_SupportedIDs_"&amp;DEC2HEX(C49+1,2)&amp;"_"&amp;DEC2HEX(C49+32,2)&amp;" S0"&amp;DEC2HEX(B49,1)&amp;"_PID "&amp;C49&amp;"-"&amp;C49&amp;";"</f>
        <v>SG_MUL_VAL_ 2024 S08_PID80_SupportedIDs_81_A0 S08_PID 128-128;</v>
      </c>
    </row>
    <row r="50" spans="1:5">
      <c r="A50" s="93">
        <v>48</v>
      </c>
      <c r="B50" s="93">
        <f>MOD(A50,10)+1</f>
        <v>9</v>
      </c>
      <c r="C50" s="95">
        <f>32*INT(A50/10)</f>
        <v>128</v>
      </c>
      <c r="D50" s="93" t="str">
        <f>" SG_ S"&amp;DEC2HEX(B50,2)&amp;"_PID"&amp;DEC2HEX(C50,2)&amp;"_SupportedIDs_"&amp;DEC2HEX(C50+1,2)&amp;"_"&amp;DEC2HEX(C50+32,2)&amp;" m"&amp;C50&amp;" : 24|32@1+ (1,0) [0|0] """" TOOL"</f>
        <v> SG_ S09_PID80_SupportedIDs_81_A0 m128 : 24|32@1+ (1,0) [0|0] "" TOOL</v>
      </c>
      <c r="E50" s="96" t="str">
        <f>"SG_MUL_VAL_ 2024 S0"&amp;DEC2HEX(B50,1)&amp;"_PID"&amp;DEC2HEX(C50,2)&amp;"_SupportedIDs_"&amp;DEC2HEX(C50+1,2)&amp;"_"&amp;DEC2HEX(C50+32,2)&amp;" S0"&amp;DEC2HEX(B50,1)&amp;"_PID "&amp;C50&amp;"-"&amp;C50&amp;";"</f>
        <v>SG_MUL_VAL_ 2024 S09_PID80_SupportedIDs_81_A0 S09_PID 128-128;</v>
      </c>
    </row>
    <row r="51" spans="1:5">
      <c r="A51" s="93">
        <v>49</v>
      </c>
      <c r="B51" s="93">
        <f>MOD(A51,10)+1</f>
        <v>10</v>
      </c>
      <c r="C51" s="95">
        <f>32*INT(A51/10)</f>
        <v>128</v>
      </c>
      <c r="D51" s="93" t="str">
        <f>" SG_ S"&amp;DEC2HEX(B51,2)&amp;"_PID"&amp;DEC2HEX(C51,2)&amp;"_SupportedIDs_"&amp;DEC2HEX(C51+1,2)&amp;"_"&amp;DEC2HEX(C51+32,2)&amp;" m"&amp;C51&amp;" : 24|32@1+ (1,0) [0|0] """" TOOL"</f>
        <v> SG_ S0A_PID80_SupportedIDs_81_A0 m128 : 24|32@1+ (1,0) [0|0] "" TOOL</v>
      </c>
      <c r="E51" s="96" t="str">
        <f>"SG_MUL_VAL_ 2024 S0"&amp;DEC2HEX(B51,1)&amp;"_PID"&amp;DEC2HEX(C51,2)&amp;"_SupportedIDs_"&amp;DEC2HEX(C51+1,2)&amp;"_"&amp;DEC2HEX(C51+32,2)&amp;" S0"&amp;DEC2HEX(B51,1)&amp;"_PID "&amp;C51&amp;"-"&amp;C51&amp;";"</f>
        <v>SG_MUL_VAL_ 2024 S0A_PID80_SupportedIDs_81_A0 S0A_PID 128-128;</v>
      </c>
    </row>
    <row r="52" spans="1:5">
      <c r="A52" s="93">
        <v>50</v>
      </c>
      <c r="B52" s="93">
        <f>MOD(A52,10)+1</f>
        <v>1</v>
      </c>
      <c r="C52" s="95">
        <f>32*INT(A52/10)</f>
        <v>160</v>
      </c>
      <c r="D52" s="93" t="str">
        <f>" SG_ S"&amp;DEC2HEX(B52,2)&amp;"_PID"&amp;DEC2HEX(C52,2)&amp;"_SupportedIDs_"&amp;DEC2HEX(C52+1,2)&amp;"_"&amp;DEC2HEX(C52+32,2)&amp;" m"&amp;C52&amp;" : 24|32@1+ (1,0) [0|0] """" TOOL"</f>
        <v> SG_ S01_PIDA0_SupportedIDs_A1_C0 m160 : 24|32@1+ (1,0) [0|0] "" TOOL</v>
      </c>
      <c r="E52" s="96" t="str">
        <f>"SG_MUL_VAL_ 2024 S0"&amp;DEC2HEX(B52,1)&amp;"_PID"&amp;DEC2HEX(C52,2)&amp;"_SupportedIDs_"&amp;DEC2HEX(C52+1,2)&amp;"_"&amp;DEC2HEX(C52+32,2)&amp;" S0"&amp;DEC2HEX(B52,1)&amp;"_PID "&amp;C52&amp;"-"&amp;C52&amp;";"</f>
        <v>SG_MUL_VAL_ 2024 S01_PIDA0_SupportedIDs_A1_C0 S01_PID 160-160;</v>
      </c>
    </row>
    <row r="53" spans="1:5">
      <c r="A53" s="93">
        <v>51</v>
      </c>
      <c r="B53" s="93">
        <f>MOD(A53,10)+1</f>
        <v>2</v>
      </c>
      <c r="C53" s="95">
        <f>32*INT(A53/10)</f>
        <v>160</v>
      </c>
      <c r="D53" s="93" t="str">
        <f>" SG_ S"&amp;DEC2HEX(B53,2)&amp;"_PID"&amp;DEC2HEX(C53,2)&amp;"_SupportedIDs_"&amp;DEC2HEX(C53+1,2)&amp;"_"&amp;DEC2HEX(C53+32,2)&amp;" m"&amp;C53&amp;" : 24|32@1+ (1,0) [0|0] """" TOOL"</f>
        <v> SG_ S02_PIDA0_SupportedIDs_A1_C0 m160 : 24|32@1+ (1,0) [0|0] "" TOOL</v>
      </c>
      <c r="E53" s="96" t="str">
        <f>"SG_MUL_VAL_ 2024 S0"&amp;DEC2HEX(B53,1)&amp;"_PID"&amp;DEC2HEX(C53,2)&amp;"_SupportedIDs_"&amp;DEC2HEX(C53+1,2)&amp;"_"&amp;DEC2HEX(C53+32,2)&amp;" S0"&amp;DEC2HEX(B53,1)&amp;"_PID "&amp;C53&amp;"-"&amp;C53&amp;";"</f>
        <v>SG_MUL_VAL_ 2024 S02_PIDA0_SupportedIDs_A1_C0 S02_PID 160-160;</v>
      </c>
    </row>
    <row r="54" spans="1:5">
      <c r="A54" s="93">
        <v>52</v>
      </c>
      <c r="B54" s="93">
        <f>MOD(A54,10)+1</f>
        <v>3</v>
      </c>
      <c r="C54" s="95">
        <f>32*INT(A54/10)</f>
        <v>160</v>
      </c>
      <c r="D54" s="93" t="str">
        <f>" SG_ S"&amp;DEC2HEX(B54,2)&amp;"_PID"&amp;DEC2HEX(C54,2)&amp;"_SupportedIDs_"&amp;DEC2HEX(C54+1,2)&amp;"_"&amp;DEC2HEX(C54+32,2)&amp;" m"&amp;C54&amp;" : 24|32@1+ (1,0) [0|0] """" TOOL"</f>
        <v> SG_ S03_PIDA0_SupportedIDs_A1_C0 m160 : 24|32@1+ (1,0) [0|0] "" TOOL</v>
      </c>
      <c r="E54" s="96" t="str">
        <f>"SG_MUL_VAL_ 2024 S0"&amp;DEC2HEX(B54,1)&amp;"_PID"&amp;DEC2HEX(C54,2)&amp;"_SupportedIDs_"&amp;DEC2HEX(C54+1,2)&amp;"_"&amp;DEC2HEX(C54+32,2)&amp;" S0"&amp;DEC2HEX(B54,1)&amp;"_PID "&amp;C54&amp;"-"&amp;C54&amp;";"</f>
        <v>SG_MUL_VAL_ 2024 S03_PIDA0_SupportedIDs_A1_C0 S03_PID 160-160;</v>
      </c>
    </row>
    <row r="55" spans="1:5">
      <c r="A55" s="93">
        <v>53</v>
      </c>
      <c r="B55" s="93">
        <f>MOD(A55,10)+1</f>
        <v>4</v>
      </c>
      <c r="C55" s="95">
        <f>32*INT(A55/10)</f>
        <v>160</v>
      </c>
      <c r="D55" s="93" t="str">
        <f>" SG_ S"&amp;DEC2HEX(B55,2)&amp;"_PID"&amp;DEC2HEX(C55,2)&amp;"_SupportedIDs_"&amp;DEC2HEX(C55+1,2)&amp;"_"&amp;DEC2HEX(C55+32,2)&amp;" m"&amp;C55&amp;" : 24|32@1+ (1,0) [0|0] """" TOOL"</f>
        <v> SG_ S04_PIDA0_SupportedIDs_A1_C0 m160 : 24|32@1+ (1,0) [0|0] "" TOOL</v>
      </c>
      <c r="E55" s="96" t="str">
        <f>"SG_MUL_VAL_ 2024 S0"&amp;DEC2HEX(B55,1)&amp;"_PID"&amp;DEC2HEX(C55,2)&amp;"_SupportedIDs_"&amp;DEC2HEX(C55+1,2)&amp;"_"&amp;DEC2HEX(C55+32,2)&amp;" S0"&amp;DEC2HEX(B55,1)&amp;"_PID "&amp;C55&amp;"-"&amp;C55&amp;";"</f>
        <v>SG_MUL_VAL_ 2024 S04_PIDA0_SupportedIDs_A1_C0 S04_PID 160-160;</v>
      </c>
    </row>
    <row r="56" spans="1:5">
      <c r="A56" s="93">
        <v>54</v>
      </c>
      <c r="B56" s="93">
        <f>MOD(A56,10)+1</f>
        <v>5</v>
      </c>
      <c r="C56" s="95">
        <f>32*INT(A56/10)</f>
        <v>160</v>
      </c>
      <c r="D56" s="93" t="str">
        <f>" SG_ S"&amp;DEC2HEX(B56,2)&amp;"_PID"&amp;DEC2HEX(C56,2)&amp;"_SupportedIDs_"&amp;DEC2HEX(C56+1,2)&amp;"_"&amp;DEC2HEX(C56+32,2)&amp;" m"&amp;C56&amp;" : 24|32@1+ (1,0) [0|0] """" TOOL"</f>
        <v> SG_ S05_PIDA0_SupportedIDs_A1_C0 m160 : 24|32@1+ (1,0) [0|0] "" TOOL</v>
      </c>
      <c r="E56" s="96" t="str">
        <f>"SG_MUL_VAL_ 2024 S0"&amp;DEC2HEX(B56,1)&amp;"_PID"&amp;DEC2HEX(C56,2)&amp;"_SupportedIDs_"&amp;DEC2HEX(C56+1,2)&amp;"_"&amp;DEC2HEX(C56+32,2)&amp;" S0"&amp;DEC2HEX(B56,1)&amp;"_PID "&amp;C56&amp;"-"&amp;C56&amp;";"</f>
        <v>SG_MUL_VAL_ 2024 S05_PIDA0_SupportedIDs_A1_C0 S05_PID 160-160;</v>
      </c>
    </row>
    <row r="57" spans="1:5">
      <c r="A57" s="93">
        <v>55</v>
      </c>
      <c r="B57" s="93">
        <f>MOD(A57,10)+1</f>
        <v>6</v>
      </c>
      <c r="C57" s="95">
        <f>32*INT(A57/10)</f>
        <v>160</v>
      </c>
      <c r="D57" s="93" t="str">
        <f>" SG_ S"&amp;DEC2HEX(B57,2)&amp;"_PID"&amp;DEC2HEX(C57,2)&amp;"_SupportedIDs_"&amp;DEC2HEX(C57+1,2)&amp;"_"&amp;DEC2HEX(C57+32,2)&amp;" m"&amp;C57&amp;" : 24|32@1+ (1,0) [0|0] """" TOOL"</f>
        <v> SG_ S06_PIDA0_SupportedIDs_A1_C0 m160 : 24|32@1+ (1,0) [0|0] "" TOOL</v>
      </c>
      <c r="E57" s="96" t="str">
        <f>"SG_MUL_VAL_ 2024 S0"&amp;DEC2HEX(B57,1)&amp;"_PID"&amp;DEC2HEX(C57,2)&amp;"_SupportedIDs_"&amp;DEC2HEX(C57+1,2)&amp;"_"&amp;DEC2HEX(C57+32,2)&amp;" S0"&amp;DEC2HEX(B57,1)&amp;"_PID "&amp;C57&amp;"-"&amp;C57&amp;";"</f>
        <v>SG_MUL_VAL_ 2024 S06_PIDA0_SupportedIDs_A1_C0 S06_PID 160-160;</v>
      </c>
    </row>
    <row r="58" spans="1:5">
      <c r="A58" s="93">
        <v>56</v>
      </c>
      <c r="B58" s="93">
        <f>MOD(A58,10)+1</f>
        <v>7</v>
      </c>
      <c r="C58" s="95">
        <f>32*INT(A58/10)</f>
        <v>160</v>
      </c>
      <c r="D58" s="93" t="str">
        <f>" SG_ S"&amp;DEC2HEX(B58,2)&amp;"_PID"&amp;DEC2HEX(C58,2)&amp;"_SupportedIDs_"&amp;DEC2HEX(C58+1,2)&amp;"_"&amp;DEC2HEX(C58+32,2)&amp;" m"&amp;C58&amp;" : 24|32@1+ (1,0) [0|0] """" TOOL"</f>
        <v> SG_ S07_PIDA0_SupportedIDs_A1_C0 m160 : 24|32@1+ (1,0) [0|0] "" TOOL</v>
      </c>
      <c r="E58" s="96" t="str">
        <f>"SG_MUL_VAL_ 2024 S0"&amp;DEC2HEX(B58,1)&amp;"_PID"&amp;DEC2HEX(C58,2)&amp;"_SupportedIDs_"&amp;DEC2HEX(C58+1,2)&amp;"_"&amp;DEC2HEX(C58+32,2)&amp;" S0"&amp;DEC2HEX(B58,1)&amp;"_PID "&amp;C58&amp;"-"&amp;C58&amp;";"</f>
        <v>SG_MUL_VAL_ 2024 S07_PIDA0_SupportedIDs_A1_C0 S07_PID 160-160;</v>
      </c>
    </row>
    <row r="59" spans="1:5">
      <c r="A59" s="93">
        <v>57</v>
      </c>
      <c r="B59" s="93">
        <f>MOD(A59,10)+1</f>
        <v>8</v>
      </c>
      <c r="C59" s="95">
        <f>32*INT(A59/10)</f>
        <v>160</v>
      </c>
      <c r="D59" s="93" t="str">
        <f>" SG_ S"&amp;DEC2HEX(B59,2)&amp;"_PID"&amp;DEC2HEX(C59,2)&amp;"_SupportedIDs_"&amp;DEC2HEX(C59+1,2)&amp;"_"&amp;DEC2HEX(C59+32,2)&amp;" m"&amp;C59&amp;" : 24|32@1+ (1,0) [0|0] """" TOOL"</f>
        <v> SG_ S08_PIDA0_SupportedIDs_A1_C0 m160 : 24|32@1+ (1,0) [0|0] "" TOOL</v>
      </c>
      <c r="E59" s="96" t="str">
        <f>"SG_MUL_VAL_ 2024 S0"&amp;DEC2HEX(B59,1)&amp;"_PID"&amp;DEC2HEX(C59,2)&amp;"_SupportedIDs_"&amp;DEC2HEX(C59+1,2)&amp;"_"&amp;DEC2HEX(C59+32,2)&amp;" S0"&amp;DEC2HEX(B59,1)&amp;"_PID "&amp;C59&amp;"-"&amp;C59&amp;";"</f>
        <v>SG_MUL_VAL_ 2024 S08_PIDA0_SupportedIDs_A1_C0 S08_PID 160-160;</v>
      </c>
    </row>
    <row r="60" spans="1:5">
      <c r="A60" s="93">
        <v>58</v>
      </c>
      <c r="B60" s="93">
        <f>MOD(A60,10)+1</f>
        <v>9</v>
      </c>
      <c r="C60" s="95">
        <f>32*INT(A60/10)</f>
        <v>160</v>
      </c>
      <c r="D60" s="93" t="str">
        <f>" SG_ S"&amp;DEC2HEX(B60,2)&amp;"_PID"&amp;DEC2HEX(C60,2)&amp;"_SupportedIDs_"&amp;DEC2HEX(C60+1,2)&amp;"_"&amp;DEC2HEX(C60+32,2)&amp;" m"&amp;C60&amp;" : 24|32@1+ (1,0) [0|0] """" TOOL"</f>
        <v> SG_ S09_PIDA0_SupportedIDs_A1_C0 m160 : 24|32@1+ (1,0) [0|0] "" TOOL</v>
      </c>
      <c r="E60" s="96" t="str">
        <f>"SG_MUL_VAL_ 2024 S0"&amp;DEC2HEX(B60,1)&amp;"_PID"&amp;DEC2HEX(C60,2)&amp;"_SupportedIDs_"&amp;DEC2HEX(C60+1,2)&amp;"_"&amp;DEC2HEX(C60+32,2)&amp;" S0"&amp;DEC2HEX(B60,1)&amp;"_PID "&amp;C60&amp;"-"&amp;C60&amp;";"</f>
        <v>SG_MUL_VAL_ 2024 S09_PIDA0_SupportedIDs_A1_C0 S09_PID 160-160;</v>
      </c>
    </row>
    <row r="61" spans="1:5">
      <c r="A61" s="93">
        <v>59</v>
      </c>
      <c r="B61" s="93">
        <f>MOD(A61,10)+1</f>
        <v>10</v>
      </c>
      <c r="C61" s="95">
        <f>32*INT(A61/10)</f>
        <v>160</v>
      </c>
      <c r="D61" s="93" t="str">
        <f>" SG_ S"&amp;DEC2HEX(B61,2)&amp;"_PID"&amp;DEC2HEX(C61,2)&amp;"_SupportedIDs_"&amp;DEC2HEX(C61+1,2)&amp;"_"&amp;DEC2HEX(C61+32,2)&amp;" m"&amp;C61&amp;" : 24|32@1+ (1,0) [0|0] """" TOOL"</f>
        <v> SG_ S0A_PIDA0_SupportedIDs_A1_C0 m160 : 24|32@1+ (1,0) [0|0] "" TOOL</v>
      </c>
      <c r="E61" s="96" t="str">
        <f>"SG_MUL_VAL_ 2024 S0"&amp;DEC2HEX(B61,1)&amp;"_PID"&amp;DEC2HEX(C61,2)&amp;"_SupportedIDs_"&amp;DEC2HEX(C61+1,2)&amp;"_"&amp;DEC2HEX(C61+32,2)&amp;" S0"&amp;DEC2HEX(B61,1)&amp;"_PID "&amp;C61&amp;"-"&amp;C61&amp;";"</f>
        <v>SG_MUL_VAL_ 2024 S0A_PIDA0_SupportedIDs_A1_C0 S0A_PID 160-160;</v>
      </c>
    </row>
    <row r="62" spans="1:5">
      <c r="A62" s="93">
        <v>60</v>
      </c>
      <c r="B62" s="93">
        <f>MOD(A62,10)+1</f>
        <v>1</v>
      </c>
      <c r="C62" s="95">
        <f>32*INT(A62/10)</f>
        <v>192</v>
      </c>
      <c r="D62" s="93" t="str">
        <f>" SG_ S"&amp;DEC2HEX(B62,2)&amp;"_PID"&amp;DEC2HEX(C62,2)&amp;"_SupportedIDs_"&amp;DEC2HEX(C62+1,2)&amp;"_"&amp;DEC2HEX(C62+32,2)&amp;" m"&amp;C62&amp;" : 24|32@1+ (1,0) [0|0] """" TOOL"</f>
        <v> SG_ S01_PIDC0_SupportedIDs_C1_E0 m192 : 24|32@1+ (1,0) [0|0] "" TOOL</v>
      </c>
      <c r="E62" s="96" t="str">
        <f>"SG_MUL_VAL_ 2024 S0"&amp;DEC2HEX(B62,1)&amp;"_PID"&amp;DEC2HEX(C62,2)&amp;"_SupportedIDs_"&amp;DEC2HEX(C62+1,2)&amp;"_"&amp;DEC2HEX(C62+32,2)&amp;" S0"&amp;DEC2HEX(B62,1)&amp;"_PID "&amp;C62&amp;"-"&amp;C62&amp;";"</f>
        <v>SG_MUL_VAL_ 2024 S01_PIDC0_SupportedIDs_C1_E0 S01_PID 192-192;</v>
      </c>
    </row>
    <row r="63" spans="1:5">
      <c r="A63" s="93">
        <v>61</v>
      </c>
      <c r="B63" s="93">
        <f>MOD(A63,10)+1</f>
        <v>2</v>
      </c>
      <c r="C63" s="95">
        <f>32*INT(A63/10)</f>
        <v>192</v>
      </c>
      <c r="D63" s="93" t="str">
        <f>" SG_ S"&amp;DEC2HEX(B63,2)&amp;"_PID"&amp;DEC2HEX(C63,2)&amp;"_SupportedIDs_"&amp;DEC2HEX(C63+1,2)&amp;"_"&amp;DEC2HEX(C63+32,2)&amp;" m"&amp;C63&amp;" : 24|32@1+ (1,0) [0|0] """" TOOL"</f>
        <v> SG_ S02_PIDC0_SupportedIDs_C1_E0 m192 : 24|32@1+ (1,0) [0|0] "" TOOL</v>
      </c>
      <c r="E63" s="96" t="str">
        <f>"SG_MUL_VAL_ 2024 S0"&amp;DEC2HEX(B63,1)&amp;"_PID"&amp;DEC2HEX(C63,2)&amp;"_SupportedIDs_"&amp;DEC2HEX(C63+1,2)&amp;"_"&amp;DEC2HEX(C63+32,2)&amp;" S0"&amp;DEC2HEX(B63,1)&amp;"_PID "&amp;C63&amp;"-"&amp;C63&amp;";"</f>
        <v>SG_MUL_VAL_ 2024 S02_PIDC0_SupportedIDs_C1_E0 S02_PID 192-192;</v>
      </c>
    </row>
    <row r="64" spans="1:5">
      <c r="A64" s="93">
        <v>62</v>
      </c>
      <c r="B64" s="93">
        <f>MOD(A64,10)+1</f>
        <v>3</v>
      </c>
      <c r="C64" s="95">
        <f>32*INT(A64/10)</f>
        <v>192</v>
      </c>
      <c r="D64" s="93" t="str">
        <f>" SG_ S"&amp;DEC2HEX(B64,2)&amp;"_PID"&amp;DEC2HEX(C64,2)&amp;"_SupportedIDs_"&amp;DEC2HEX(C64+1,2)&amp;"_"&amp;DEC2HEX(C64+32,2)&amp;" m"&amp;C64&amp;" : 24|32@1+ (1,0) [0|0] """" TOOL"</f>
        <v> SG_ S03_PIDC0_SupportedIDs_C1_E0 m192 : 24|32@1+ (1,0) [0|0] "" TOOL</v>
      </c>
      <c r="E64" s="96" t="str">
        <f>"SG_MUL_VAL_ 2024 S0"&amp;DEC2HEX(B64,1)&amp;"_PID"&amp;DEC2HEX(C64,2)&amp;"_SupportedIDs_"&amp;DEC2HEX(C64+1,2)&amp;"_"&amp;DEC2HEX(C64+32,2)&amp;" S0"&amp;DEC2HEX(B64,1)&amp;"_PID "&amp;C64&amp;"-"&amp;C64&amp;";"</f>
        <v>SG_MUL_VAL_ 2024 S03_PIDC0_SupportedIDs_C1_E0 S03_PID 192-192;</v>
      </c>
    </row>
    <row r="65" spans="1:5">
      <c r="A65" s="93">
        <v>63</v>
      </c>
      <c r="B65" s="93">
        <f>MOD(A65,10)+1</f>
        <v>4</v>
      </c>
      <c r="C65" s="95">
        <f>32*INT(A65/10)</f>
        <v>192</v>
      </c>
      <c r="D65" s="93" t="str">
        <f>" SG_ S"&amp;DEC2HEX(B65,2)&amp;"_PID"&amp;DEC2HEX(C65,2)&amp;"_SupportedIDs_"&amp;DEC2HEX(C65+1,2)&amp;"_"&amp;DEC2HEX(C65+32,2)&amp;" m"&amp;C65&amp;" : 24|32@1+ (1,0) [0|0] """" TOOL"</f>
        <v> SG_ S04_PIDC0_SupportedIDs_C1_E0 m192 : 24|32@1+ (1,0) [0|0] "" TOOL</v>
      </c>
      <c r="E65" s="96" t="str">
        <f>"SG_MUL_VAL_ 2024 S0"&amp;DEC2HEX(B65,1)&amp;"_PID"&amp;DEC2HEX(C65,2)&amp;"_SupportedIDs_"&amp;DEC2HEX(C65+1,2)&amp;"_"&amp;DEC2HEX(C65+32,2)&amp;" S0"&amp;DEC2HEX(B65,1)&amp;"_PID "&amp;C65&amp;"-"&amp;C65&amp;";"</f>
        <v>SG_MUL_VAL_ 2024 S04_PIDC0_SupportedIDs_C1_E0 S04_PID 192-192;</v>
      </c>
    </row>
    <row r="66" spans="1:5">
      <c r="A66" s="93">
        <v>64</v>
      </c>
      <c r="B66" s="93">
        <f>MOD(A66,10)+1</f>
        <v>5</v>
      </c>
      <c r="C66" s="95">
        <f>32*INT(A66/10)</f>
        <v>192</v>
      </c>
      <c r="D66" s="93" t="str">
        <f>" SG_ S"&amp;DEC2HEX(B66,2)&amp;"_PID"&amp;DEC2HEX(C66,2)&amp;"_SupportedIDs_"&amp;DEC2HEX(C66+1,2)&amp;"_"&amp;DEC2HEX(C66+32,2)&amp;" m"&amp;C66&amp;" : 24|32@1+ (1,0) [0|0] """" TOOL"</f>
        <v> SG_ S05_PIDC0_SupportedIDs_C1_E0 m192 : 24|32@1+ (1,0) [0|0] "" TOOL</v>
      </c>
      <c r="E66" s="96" t="str">
        <f>"SG_MUL_VAL_ 2024 S0"&amp;DEC2HEX(B66,1)&amp;"_PID"&amp;DEC2HEX(C66,2)&amp;"_SupportedIDs_"&amp;DEC2HEX(C66+1,2)&amp;"_"&amp;DEC2HEX(C66+32,2)&amp;" S0"&amp;DEC2HEX(B66,1)&amp;"_PID "&amp;C66&amp;"-"&amp;C66&amp;";"</f>
        <v>SG_MUL_VAL_ 2024 S05_PIDC0_SupportedIDs_C1_E0 S05_PID 192-192;</v>
      </c>
    </row>
    <row r="67" spans="1:5">
      <c r="A67" s="93">
        <v>65</v>
      </c>
      <c r="B67" s="93">
        <f>MOD(A67,10)+1</f>
        <v>6</v>
      </c>
      <c r="C67" s="95">
        <f>32*INT(A67/10)</f>
        <v>192</v>
      </c>
      <c r="D67" s="93" t="str">
        <f>" SG_ S"&amp;DEC2HEX(B67,2)&amp;"_PID"&amp;DEC2HEX(C67,2)&amp;"_SupportedIDs_"&amp;DEC2HEX(C67+1,2)&amp;"_"&amp;DEC2HEX(C67+32,2)&amp;" m"&amp;C67&amp;" : 24|32@1+ (1,0) [0|0] """" TOOL"</f>
        <v> SG_ S06_PIDC0_SupportedIDs_C1_E0 m192 : 24|32@1+ (1,0) [0|0] "" TOOL</v>
      </c>
      <c r="E67" s="96" t="str">
        <f>"SG_MUL_VAL_ 2024 S0"&amp;DEC2HEX(B67,1)&amp;"_PID"&amp;DEC2HEX(C67,2)&amp;"_SupportedIDs_"&amp;DEC2HEX(C67+1,2)&amp;"_"&amp;DEC2HEX(C67+32,2)&amp;" S0"&amp;DEC2HEX(B67,1)&amp;"_PID "&amp;C67&amp;"-"&amp;C67&amp;";"</f>
        <v>SG_MUL_VAL_ 2024 S06_PIDC0_SupportedIDs_C1_E0 S06_PID 192-192;</v>
      </c>
    </row>
    <row r="68" spans="1:5">
      <c r="A68" s="93">
        <v>66</v>
      </c>
      <c r="B68" s="93">
        <f>MOD(A68,10)+1</f>
        <v>7</v>
      </c>
      <c r="C68" s="95">
        <f>32*INT(A68/10)</f>
        <v>192</v>
      </c>
      <c r="D68" s="93" t="str">
        <f>" SG_ S"&amp;DEC2HEX(B68,2)&amp;"_PID"&amp;DEC2HEX(C68,2)&amp;"_SupportedIDs_"&amp;DEC2HEX(C68+1,2)&amp;"_"&amp;DEC2HEX(C68+32,2)&amp;" m"&amp;C68&amp;" : 24|32@1+ (1,0) [0|0] """" TOOL"</f>
        <v> SG_ S07_PIDC0_SupportedIDs_C1_E0 m192 : 24|32@1+ (1,0) [0|0] "" TOOL</v>
      </c>
      <c r="E68" s="96" t="str">
        <f>"SG_MUL_VAL_ 2024 S0"&amp;DEC2HEX(B68,1)&amp;"_PID"&amp;DEC2HEX(C68,2)&amp;"_SupportedIDs_"&amp;DEC2HEX(C68+1,2)&amp;"_"&amp;DEC2HEX(C68+32,2)&amp;" S0"&amp;DEC2HEX(B68,1)&amp;"_PID "&amp;C68&amp;"-"&amp;C68&amp;";"</f>
        <v>SG_MUL_VAL_ 2024 S07_PIDC0_SupportedIDs_C1_E0 S07_PID 192-192;</v>
      </c>
    </row>
    <row r="69" spans="1:5">
      <c r="A69" s="93">
        <v>67</v>
      </c>
      <c r="B69" s="93">
        <f>MOD(A69,10)+1</f>
        <v>8</v>
      </c>
      <c r="C69" s="95">
        <f>32*INT(A69/10)</f>
        <v>192</v>
      </c>
      <c r="D69" s="93" t="str">
        <f>" SG_ S"&amp;DEC2HEX(B69,2)&amp;"_PID"&amp;DEC2HEX(C69,2)&amp;"_SupportedIDs_"&amp;DEC2HEX(C69+1,2)&amp;"_"&amp;DEC2HEX(C69+32,2)&amp;" m"&amp;C69&amp;" : 24|32@1+ (1,0) [0|0] """" TOOL"</f>
        <v> SG_ S08_PIDC0_SupportedIDs_C1_E0 m192 : 24|32@1+ (1,0) [0|0] "" TOOL</v>
      </c>
      <c r="E69" s="96" t="str">
        <f>"SG_MUL_VAL_ 2024 S0"&amp;DEC2HEX(B69,1)&amp;"_PID"&amp;DEC2HEX(C69,2)&amp;"_SupportedIDs_"&amp;DEC2HEX(C69+1,2)&amp;"_"&amp;DEC2HEX(C69+32,2)&amp;" S0"&amp;DEC2HEX(B69,1)&amp;"_PID "&amp;C69&amp;"-"&amp;C69&amp;";"</f>
        <v>SG_MUL_VAL_ 2024 S08_PIDC0_SupportedIDs_C1_E0 S08_PID 192-192;</v>
      </c>
    </row>
    <row r="70" spans="1:5">
      <c r="A70" s="93">
        <v>68</v>
      </c>
      <c r="B70" s="93">
        <f>MOD(A70,10)+1</f>
        <v>9</v>
      </c>
      <c r="C70" s="95">
        <f>32*INT(A70/10)</f>
        <v>192</v>
      </c>
      <c r="D70" s="93" t="str">
        <f>" SG_ S"&amp;DEC2HEX(B70,2)&amp;"_PID"&amp;DEC2HEX(C70,2)&amp;"_SupportedIDs_"&amp;DEC2HEX(C70+1,2)&amp;"_"&amp;DEC2HEX(C70+32,2)&amp;" m"&amp;C70&amp;" : 24|32@1+ (1,0) [0|0] """" TOOL"</f>
        <v> SG_ S09_PIDC0_SupportedIDs_C1_E0 m192 : 24|32@1+ (1,0) [0|0] "" TOOL</v>
      </c>
      <c r="E70" s="96" t="str">
        <f>"SG_MUL_VAL_ 2024 S0"&amp;DEC2HEX(B70,1)&amp;"_PID"&amp;DEC2HEX(C70,2)&amp;"_SupportedIDs_"&amp;DEC2HEX(C70+1,2)&amp;"_"&amp;DEC2HEX(C70+32,2)&amp;" S0"&amp;DEC2HEX(B70,1)&amp;"_PID "&amp;C70&amp;"-"&amp;C70&amp;";"</f>
        <v>SG_MUL_VAL_ 2024 S09_PIDC0_SupportedIDs_C1_E0 S09_PID 192-192;</v>
      </c>
    </row>
    <row r="71" spans="1:5">
      <c r="A71" s="93">
        <v>69</v>
      </c>
      <c r="B71" s="93">
        <f>MOD(A71,10)+1</f>
        <v>10</v>
      </c>
      <c r="C71" s="95">
        <f>32*INT(A71/10)</f>
        <v>192</v>
      </c>
      <c r="D71" s="93" t="str">
        <f>" SG_ S"&amp;DEC2HEX(B71,2)&amp;"_PID"&amp;DEC2HEX(C71,2)&amp;"_SupportedIDs_"&amp;DEC2HEX(C71+1,2)&amp;"_"&amp;DEC2HEX(C71+32,2)&amp;" m"&amp;C71&amp;" : 24|32@1+ (1,0) [0|0] """" TOOL"</f>
        <v> SG_ S0A_PIDC0_SupportedIDs_C1_E0 m192 : 24|32@1+ (1,0) [0|0] "" TOOL</v>
      </c>
      <c r="E71" s="96" t="str">
        <f>"SG_MUL_VAL_ 2024 S0"&amp;DEC2HEX(B71,1)&amp;"_PID"&amp;DEC2HEX(C71,2)&amp;"_SupportedIDs_"&amp;DEC2HEX(C71+1,2)&amp;"_"&amp;DEC2HEX(C71+32,2)&amp;" S0"&amp;DEC2HEX(B71,1)&amp;"_PID "&amp;C71&amp;"-"&amp;C71&amp;";"</f>
        <v>SG_MUL_VAL_ 2024 S0A_PIDC0_SupportedIDs_C1_E0 S0A_PID 192-192;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04"/>
  <sheetViews>
    <sheetView tabSelected="1" zoomScale="130" zoomScaleNormal="130" workbookViewId="0">
      <pane ySplit="1" topLeftCell="A1124" activePane="bottomLeft" state="frozen"/>
      <selection/>
      <selection pane="bottomLeft" activeCell="F1136" sqref="F1136"/>
    </sheetView>
  </sheetViews>
  <sheetFormatPr defaultColWidth="8.8" defaultRowHeight="15.75"/>
  <cols>
    <col min="1" max="1" width="6.6" style="36" customWidth="1"/>
    <col min="2" max="2" width="9.6" style="53" customWidth="1"/>
    <col min="3" max="3" width="9.8" style="36" customWidth="1"/>
    <col min="4" max="4" width="8.8" style="36"/>
    <col min="5" max="5" width="26.2266666666667" style="36" customWidth="1"/>
    <col min="6" max="6" width="24.8466666666667" style="36" customWidth="1"/>
    <col min="7" max="7" width="5.72" style="36" customWidth="1"/>
    <col min="8" max="8" width="4.8" style="36" customWidth="1"/>
    <col min="9" max="9" width="4.1" style="36" customWidth="1"/>
    <col min="10" max="10" width="6.5" style="36" customWidth="1"/>
    <col min="11" max="11" width="4.5" style="36" customWidth="1"/>
    <col min="12" max="12" width="11.3866666666667" style="36" customWidth="1"/>
    <col min="13" max="13" width="7.8" style="36" customWidth="1"/>
    <col min="14" max="14" width="8.8" style="36"/>
    <col min="15" max="15" width="8.8" style="54"/>
    <col min="16" max="16" width="9.3" style="54"/>
    <col min="17" max="17" width="8.8" style="36"/>
    <col min="18" max="18" width="57.82" style="36" customWidth="1"/>
    <col min="19" max="19" width="63.5" style="36" customWidth="1"/>
    <col min="20" max="16384" width="8.8" style="36"/>
  </cols>
  <sheetData>
    <row r="1" spans="1:19">
      <c r="A1" s="36" t="s">
        <v>11</v>
      </c>
      <c r="B1" s="53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58" t="s">
        <v>20</v>
      </c>
      <c r="H1" s="36" t="s">
        <v>21</v>
      </c>
      <c r="I1" s="36" t="s">
        <v>22</v>
      </c>
      <c r="J1" s="36" t="s">
        <v>23</v>
      </c>
      <c r="K1" s="36" t="s">
        <v>24</v>
      </c>
      <c r="L1" s="36" t="s">
        <v>25</v>
      </c>
      <c r="M1" s="36" t="s">
        <v>26</v>
      </c>
      <c r="N1" s="36" t="s">
        <v>27</v>
      </c>
      <c r="O1" s="54" t="s">
        <v>28</v>
      </c>
      <c r="P1" s="54" t="s">
        <v>29</v>
      </c>
      <c r="Q1" s="36" t="s">
        <v>30</v>
      </c>
      <c r="R1" s="36" t="s">
        <v>13</v>
      </c>
      <c r="S1" s="36" t="s">
        <v>14</v>
      </c>
    </row>
    <row r="2" spans="1:19">
      <c r="A2" s="36">
        <v>1</v>
      </c>
      <c r="B2" s="53">
        <v>1</v>
      </c>
      <c r="C2" s="36" t="str">
        <f>"S"&amp;DEC2HEX(A2,2)&amp;"_PID"</f>
        <v>S01_PID</v>
      </c>
      <c r="D2" s="36">
        <v>1</v>
      </c>
      <c r="F2" s="36" t="s">
        <v>31</v>
      </c>
      <c r="H2" s="36">
        <v>24</v>
      </c>
      <c r="I2" s="36">
        <v>7</v>
      </c>
      <c r="J2" s="36">
        <v>1</v>
      </c>
      <c r="K2" s="36" t="s">
        <v>32</v>
      </c>
      <c r="L2" s="36">
        <v>1</v>
      </c>
      <c r="N2" s="36">
        <v>0</v>
      </c>
      <c r="O2" s="54">
        <v>0</v>
      </c>
      <c r="P2" s="54">
        <v>0</v>
      </c>
      <c r="R2" s="36" t="str">
        <f>IF(F2="",""," SG_ "&amp;F2&amp;" m"&amp;B2&amp;" : "&amp;H2&amp;"|"&amp;I2&amp;"@"&amp;J2&amp;K2&amp;" ("&amp;L2&amp;","&amp;N2&amp;") ["&amp;O2&amp;"|"&amp;P2&amp;"] """&amp;M2&amp;""" TOOL")</f>
        <v> SG_ DTC_CNT m1 : 24|7@1+ (1,0) [0|0] "" TOOL</v>
      </c>
      <c r="S2" s="36" t="str">
        <f>IF(F2="","","SG_MUL_VAL_ 2024 "&amp;F2&amp;" "&amp;C2&amp;" "&amp;SUBSTITUTE(B2,"M","")&amp;"-"&amp;SUBSTITUTE(B2,"M","")&amp;";")</f>
        <v>SG_MUL_VAL_ 2024 DTC_CNT S01_PID 1-1;</v>
      </c>
    </row>
    <row r="3" spans="1:19">
      <c r="A3" s="36">
        <v>1</v>
      </c>
      <c r="B3" s="53">
        <v>1</v>
      </c>
      <c r="C3" s="36" t="str">
        <f>"S"&amp;DEC2HEX(A3,2)&amp;"_PID"</f>
        <v>S01_PID</v>
      </c>
      <c r="D3" s="36">
        <v>1</v>
      </c>
      <c r="F3" s="36" t="s">
        <v>33</v>
      </c>
      <c r="H3" s="36">
        <v>31</v>
      </c>
      <c r="I3" s="36">
        <v>1</v>
      </c>
      <c r="J3" s="36">
        <v>1</v>
      </c>
      <c r="K3" s="36" t="s">
        <v>32</v>
      </c>
      <c r="L3" s="36">
        <v>1</v>
      </c>
      <c r="N3" s="36">
        <v>0</v>
      </c>
      <c r="O3" s="54">
        <v>0</v>
      </c>
      <c r="P3" s="54">
        <v>0</v>
      </c>
      <c r="R3" s="36" t="str">
        <f>IF(F3="",""," SG_ "&amp;F3&amp;" m"&amp;B3&amp;" : "&amp;H3&amp;"|"&amp;I3&amp;"@"&amp;J3&amp;K3&amp;" ("&amp;L3&amp;","&amp;N3&amp;") ["&amp;O3&amp;"|"&amp;P3&amp;"] """&amp;M3&amp;""" TOOL")</f>
        <v> SG_ MIL m1 : 31|1@1+ (1,0) [0|0] "" TOOL</v>
      </c>
      <c r="S3" s="36" t="str">
        <f t="shared" ref="S3:S66" si="0">IF(F3="","","SG_MUL_VAL_ 2024 "&amp;F3&amp;" "&amp;C3&amp;" "&amp;SUBSTITUTE(B3,"M","")&amp;"-"&amp;SUBSTITUTE(B3,"M","")&amp;";")</f>
        <v>SG_MUL_VAL_ 2024 MIL S01_PID 1-1;</v>
      </c>
    </row>
    <row r="4" spans="1:19">
      <c r="A4" s="36">
        <v>1</v>
      </c>
      <c r="B4" s="53">
        <v>1</v>
      </c>
      <c r="C4" s="36" t="str">
        <f>"S"&amp;DEC2HEX(A4,2)&amp;"_PID"</f>
        <v>S01_PID</v>
      </c>
      <c r="D4" s="36">
        <v>1</v>
      </c>
      <c r="F4" s="36" t="s">
        <v>34</v>
      </c>
      <c r="H4" s="36">
        <v>32</v>
      </c>
      <c r="I4" s="36">
        <v>1</v>
      </c>
      <c r="J4" s="36">
        <v>1</v>
      </c>
      <c r="K4" s="36" t="s">
        <v>32</v>
      </c>
      <c r="L4" s="36">
        <v>1</v>
      </c>
      <c r="N4" s="36">
        <v>0</v>
      </c>
      <c r="O4" s="54">
        <v>0</v>
      </c>
      <c r="P4" s="54">
        <v>0</v>
      </c>
      <c r="R4" s="36" t="str">
        <f>IF(F4="",""," SG_ "&amp;F4&amp;" m"&amp;B4&amp;" : "&amp;H4&amp;"|"&amp;I4&amp;"@"&amp;J4&amp;K4&amp;" ("&amp;L4&amp;","&amp;N4&amp;") ["&amp;O4&amp;"|"&amp;P4&amp;"] """&amp;M4&amp;""" TOOL")</f>
        <v> SG_ MIS_SUP m1 : 32|1@1+ (1,0) [0|0] "" TOOL</v>
      </c>
      <c r="S4" s="36" t="str">
        <f t="shared" si="0"/>
        <v>SG_MUL_VAL_ 2024 MIS_SUP S01_PID 1-1;</v>
      </c>
    </row>
    <row r="5" spans="1:19">
      <c r="A5" s="36">
        <v>1</v>
      </c>
      <c r="B5" s="53">
        <v>1</v>
      </c>
      <c r="C5" s="36" t="str">
        <f>"S"&amp;DEC2HEX(A5,2)&amp;"_PID"</f>
        <v>S01_PID</v>
      </c>
      <c r="D5" s="36">
        <v>1</v>
      </c>
      <c r="F5" s="36" t="s">
        <v>35</v>
      </c>
      <c r="H5" s="36">
        <v>33</v>
      </c>
      <c r="I5" s="36">
        <v>1</v>
      </c>
      <c r="J5" s="36">
        <v>1</v>
      </c>
      <c r="K5" s="36" t="s">
        <v>32</v>
      </c>
      <c r="L5" s="36">
        <v>1</v>
      </c>
      <c r="N5" s="36">
        <v>0</v>
      </c>
      <c r="O5" s="54">
        <v>0</v>
      </c>
      <c r="P5" s="54">
        <v>0</v>
      </c>
      <c r="R5" s="36" t="str">
        <f>IF(F5="",""," SG_ "&amp;F5&amp;" m"&amp;B5&amp;" : "&amp;H5&amp;"|"&amp;I5&amp;"@"&amp;J5&amp;K5&amp;" ("&amp;L5&amp;","&amp;N5&amp;") ["&amp;O5&amp;"|"&amp;P5&amp;"] """&amp;M5&amp;""" TOOL")</f>
        <v> SG_ FUEL_SUP m1 : 33|1@1+ (1,0) [0|0] "" TOOL</v>
      </c>
      <c r="S5" s="36" t="str">
        <f t="shared" si="0"/>
        <v>SG_MUL_VAL_ 2024 FUEL_SUP S01_PID 1-1;</v>
      </c>
    </row>
    <row r="6" spans="1:19">
      <c r="A6" s="36">
        <v>1</v>
      </c>
      <c r="B6" s="53">
        <v>1</v>
      </c>
      <c r="C6" s="36" t="str">
        <f>"S"&amp;DEC2HEX(A6,2)&amp;"_PID"</f>
        <v>S01_PID</v>
      </c>
      <c r="D6" s="36">
        <v>1</v>
      </c>
      <c r="F6" s="36" t="s">
        <v>36</v>
      </c>
      <c r="H6" s="36">
        <v>34</v>
      </c>
      <c r="I6" s="36">
        <v>1</v>
      </c>
      <c r="J6" s="36">
        <v>1</v>
      </c>
      <c r="K6" s="36" t="s">
        <v>32</v>
      </c>
      <c r="L6" s="36">
        <v>1</v>
      </c>
      <c r="N6" s="36">
        <v>0</v>
      </c>
      <c r="O6" s="54">
        <v>0</v>
      </c>
      <c r="P6" s="54">
        <v>0</v>
      </c>
      <c r="R6" s="36" t="str">
        <f>IF(F6="",""," SG_ "&amp;F6&amp;" m"&amp;B6&amp;" : "&amp;H6&amp;"|"&amp;I6&amp;"@"&amp;J6&amp;K6&amp;" ("&amp;L6&amp;","&amp;N6&amp;") ["&amp;O6&amp;"|"&amp;P6&amp;"] """&amp;M6&amp;""" TOOL")</f>
        <v> SG_ CCM_SUP m1 : 34|1@1+ (1,0) [0|0] "" TOOL</v>
      </c>
      <c r="S6" s="36" t="str">
        <f t="shared" si="0"/>
        <v>SG_MUL_VAL_ 2024 CCM_SUP S01_PID 1-1;</v>
      </c>
    </row>
    <row r="7" spans="1:19">
      <c r="A7" s="36">
        <v>1</v>
      </c>
      <c r="B7" s="53" t="s">
        <v>37</v>
      </c>
      <c r="C7" s="36" t="str">
        <f>"S"&amp;DEC2HEX(A7,2)&amp;"_PID"</f>
        <v>S01_PID</v>
      </c>
      <c r="D7" s="36">
        <v>1</v>
      </c>
      <c r="E7" s="55"/>
      <c r="F7" s="55" t="s">
        <v>38</v>
      </c>
      <c r="G7" s="55"/>
      <c r="H7" s="36">
        <v>35</v>
      </c>
      <c r="I7" s="36">
        <v>1</v>
      </c>
      <c r="J7" s="36">
        <v>1</v>
      </c>
      <c r="K7" s="36" t="s">
        <v>32</v>
      </c>
      <c r="L7" s="36">
        <v>1</v>
      </c>
      <c r="N7" s="36">
        <v>0</v>
      </c>
      <c r="O7" s="54">
        <v>0</v>
      </c>
      <c r="P7" s="54">
        <v>0</v>
      </c>
      <c r="R7" s="36" t="str">
        <f>IF(F7="",""," SG_ "&amp;F7&amp;" m"&amp;B7&amp;" : "&amp;H7&amp;"|"&amp;I7&amp;"@"&amp;J7&amp;K7&amp;" ("&amp;L7&amp;","&amp;N7&amp;") ["&amp;O7&amp;"|"&amp;P7&amp;"] """&amp;M7&amp;""" TOOL")</f>
        <v> SG_ CIM_SUP m1M : 35|1@1+ (1,0) [0|0] "" TOOL</v>
      </c>
      <c r="S7" s="36" t="str">
        <f t="shared" si="0"/>
        <v>SG_MUL_VAL_ 2024 CIM_SUP S01_PID 1-1;</v>
      </c>
    </row>
    <row r="8" spans="1:19">
      <c r="A8" s="36">
        <v>1</v>
      </c>
      <c r="B8" s="53">
        <v>1</v>
      </c>
      <c r="C8" s="36" t="str">
        <f>"S"&amp;DEC2HEX(A8,2)&amp;"_PID"</f>
        <v>S01_PID</v>
      </c>
      <c r="D8" s="36">
        <v>1</v>
      </c>
      <c r="F8" s="36" t="s">
        <v>39</v>
      </c>
      <c r="H8" s="36">
        <v>36</v>
      </c>
      <c r="I8" s="36">
        <v>1</v>
      </c>
      <c r="J8" s="36">
        <v>1</v>
      </c>
      <c r="K8" s="36" t="s">
        <v>32</v>
      </c>
      <c r="L8" s="36">
        <v>1</v>
      </c>
      <c r="N8" s="36">
        <v>0</v>
      </c>
      <c r="O8" s="54">
        <v>0</v>
      </c>
      <c r="P8" s="54">
        <v>0</v>
      </c>
      <c r="R8" s="36" t="str">
        <f>IF(F8="",""," SG_ "&amp;F8&amp;" m"&amp;B8&amp;" : "&amp;H8&amp;"|"&amp;I8&amp;"@"&amp;J8&amp;K8&amp;" ("&amp;L8&amp;","&amp;N8&amp;") ["&amp;O8&amp;"|"&amp;P8&amp;"] """&amp;M8&amp;""" TOOL")</f>
        <v> SG_ MIS_RDY m1 : 36|1@1+ (1,0) [0|0] "" TOOL</v>
      </c>
      <c r="S8" s="36" t="str">
        <f t="shared" si="0"/>
        <v>SG_MUL_VAL_ 2024 MIS_RDY S01_PID 1-1;</v>
      </c>
    </row>
    <row r="9" spans="1:19">
      <c r="A9" s="36">
        <v>1</v>
      </c>
      <c r="B9" s="53">
        <v>1</v>
      </c>
      <c r="C9" s="36" t="str">
        <f>"S"&amp;DEC2HEX(A9,2)&amp;"_PID"</f>
        <v>S01_PID</v>
      </c>
      <c r="D9" s="36">
        <v>1</v>
      </c>
      <c r="F9" s="36" t="s">
        <v>40</v>
      </c>
      <c r="H9" s="36">
        <v>37</v>
      </c>
      <c r="I9" s="36">
        <v>1</v>
      </c>
      <c r="J9" s="36">
        <v>1</v>
      </c>
      <c r="K9" s="36" t="s">
        <v>32</v>
      </c>
      <c r="L9" s="36">
        <v>1</v>
      </c>
      <c r="N9" s="36">
        <v>0</v>
      </c>
      <c r="O9" s="54">
        <v>0</v>
      </c>
      <c r="P9" s="54">
        <v>0</v>
      </c>
      <c r="R9" s="36" t="str">
        <f>IF(F9="",""," SG_ "&amp;F9&amp;" m"&amp;B9&amp;" : "&amp;H9&amp;"|"&amp;I9&amp;"@"&amp;J9&amp;K9&amp;" ("&amp;L9&amp;","&amp;N9&amp;") ["&amp;O9&amp;"|"&amp;P9&amp;"] """&amp;M9&amp;""" TOOL")</f>
        <v> SG_ FUEL_RDY m1 : 37|1@1+ (1,0) [0|0] "" TOOL</v>
      </c>
      <c r="S9" s="36" t="str">
        <f t="shared" si="0"/>
        <v>SG_MUL_VAL_ 2024 FUEL_RDY S01_PID 1-1;</v>
      </c>
    </row>
    <row r="10" spans="1:19">
      <c r="A10" s="36">
        <v>1</v>
      </c>
      <c r="B10" s="53">
        <v>1</v>
      </c>
      <c r="C10" s="36" t="str">
        <f>"S"&amp;DEC2HEX(A10,2)&amp;"_PID"</f>
        <v>S01_PID</v>
      </c>
      <c r="D10" s="36">
        <v>1</v>
      </c>
      <c r="F10" s="36" t="s">
        <v>41</v>
      </c>
      <c r="H10" s="36">
        <v>38</v>
      </c>
      <c r="I10" s="36">
        <v>1</v>
      </c>
      <c r="J10" s="36">
        <v>1</v>
      </c>
      <c r="K10" s="36" t="s">
        <v>32</v>
      </c>
      <c r="L10" s="36">
        <v>1</v>
      </c>
      <c r="N10" s="36">
        <v>0</v>
      </c>
      <c r="O10" s="54">
        <v>0</v>
      </c>
      <c r="P10" s="54">
        <v>0</v>
      </c>
      <c r="R10" s="36" t="str">
        <f>IF(F10="",""," SG_ "&amp;F10&amp;" m"&amp;B10&amp;" : "&amp;H10&amp;"|"&amp;I10&amp;"@"&amp;J10&amp;K10&amp;" ("&amp;L10&amp;","&amp;N10&amp;") ["&amp;O10&amp;"|"&amp;P10&amp;"] """&amp;M10&amp;""" TOOL")</f>
        <v> SG_ CCM_RDY m1 : 38|1@1+ (1,0) [0|0] "" TOOL</v>
      </c>
      <c r="S10" s="36" t="str">
        <f t="shared" si="0"/>
        <v>SG_MUL_VAL_ 2024 CCM_RDY S01_PID 1-1;</v>
      </c>
    </row>
    <row r="11" spans="1:19">
      <c r="A11" s="36">
        <v>1</v>
      </c>
      <c r="B11" s="53">
        <v>1</v>
      </c>
      <c r="D11" s="36">
        <v>1</v>
      </c>
      <c r="H11" s="36">
        <v>39</v>
      </c>
      <c r="I11" s="36">
        <v>1</v>
      </c>
      <c r="J11" s="36">
        <v>1</v>
      </c>
      <c r="K11" s="36" t="s">
        <v>32</v>
      </c>
      <c r="L11" s="36">
        <v>1</v>
      </c>
      <c r="N11" s="36">
        <v>0</v>
      </c>
      <c r="O11" s="54">
        <v>0</v>
      </c>
      <c r="P11" s="54">
        <v>0</v>
      </c>
      <c r="Q11" s="36" t="s">
        <v>42</v>
      </c>
      <c r="R11" s="36" t="str">
        <f>IF(F11="",""," SG_ "&amp;F11&amp;" m"&amp;B11&amp;" : "&amp;H11&amp;"|"&amp;I11&amp;"@"&amp;J11&amp;K11&amp;" ("&amp;L11&amp;","&amp;N11&amp;") ["&amp;O11&amp;"|"&amp;P11&amp;"] """&amp;M11&amp;""" TOOL")</f>
        <v/>
      </c>
      <c r="S11" s="36" t="str">
        <f t="shared" si="0"/>
        <v/>
      </c>
    </row>
    <row r="12" spans="1:19">
      <c r="A12" s="36">
        <v>1</v>
      </c>
      <c r="B12" s="53">
        <v>0</v>
      </c>
      <c r="C12" s="55" t="s">
        <v>38</v>
      </c>
      <c r="D12" s="36">
        <v>1</v>
      </c>
      <c r="E12" s="59"/>
      <c r="F12" s="59" t="s">
        <v>43</v>
      </c>
      <c r="G12" s="59"/>
      <c r="H12" s="36">
        <v>40</v>
      </c>
      <c r="I12" s="36">
        <v>1</v>
      </c>
      <c r="J12" s="36">
        <v>1</v>
      </c>
      <c r="K12" s="36" t="s">
        <v>32</v>
      </c>
      <c r="L12" s="36">
        <v>1</v>
      </c>
      <c r="N12" s="36">
        <v>0</v>
      </c>
      <c r="O12" s="54">
        <v>0</v>
      </c>
      <c r="P12" s="54">
        <v>0</v>
      </c>
      <c r="R12" s="36" t="str">
        <f>IF(F12="",""," SG_ "&amp;F12&amp;" m"&amp;B12&amp;" : "&amp;H12&amp;"|"&amp;I12&amp;"@"&amp;J12&amp;K12&amp;" ("&amp;L12&amp;","&amp;N12&amp;") ["&amp;O12&amp;"|"&amp;P12&amp;"] """&amp;M12&amp;""" TOOL")</f>
        <v> SG_ CAT_SUP m0 : 40|1@1+ (1,0) [0|0] "" TOOL</v>
      </c>
      <c r="S12" s="36" t="str">
        <f t="shared" si="0"/>
        <v>SG_MUL_VAL_ 2024 CAT_SUP CIM_SUP 0-0;</v>
      </c>
    </row>
    <row r="13" spans="1:19">
      <c r="A13" s="36">
        <v>1</v>
      </c>
      <c r="B13" s="53">
        <v>0</v>
      </c>
      <c r="C13" s="55" t="s">
        <v>38</v>
      </c>
      <c r="D13" s="36">
        <v>1</v>
      </c>
      <c r="E13" s="59"/>
      <c r="F13" s="59" t="s">
        <v>44</v>
      </c>
      <c r="G13" s="59"/>
      <c r="H13" s="36">
        <v>41</v>
      </c>
      <c r="I13" s="36">
        <v>1</v>
      </c>
      <c r="J13" s="36">
        <v>1</v>
      </c>
      <c r="K13" s="36" t="s">
        <v>32</v>
      </c>
      <c r="L13" s="36">
        <v>1</v>
      </c>
      <c r="N13" s="36">
        <v>0</v>
      </c>
      <c r="O13" s="54">
        <v>0</v>
      </c>
      <c r="P13" s="54">
        <v>0</v>
      </c>
      <c r="R13" s="36" t="str">
        <f>IF(F13="",""," SG_ "&amp;F13&amp;" m"&amp;B13&amp;" : "&amp;H13&amp;"|"&amp;I13&amp;"@"&amp;J13&amp;K13&amp;" ("&amp;L13&amp;","&amp;N13&amp;") ["&amp;O13&amp;"|"&amp;P13&amp;"] """&amp;M13&amp;""" TOOL")</f>
        <v> SG_ HCAT_SUP m0 : 41|1@1+ (1,0) [0|0] "" TOOL</v>
      </c>
      <c r="S13" s="36" t="str">
        <f t="shared" si="0"/>
        <v>SG_MUL_VAL_ 2024 HCAT_SUP CIM_SUP 0-0;</v>
      </c>
    </row>
    <row r="14" spans="1:19">
      <c r="A14" s="36">
        <v>1</v>
      </c>
      <c r="B14" s="53">
        <v>0</v>
      </c>
      <c r="C14" s="55" t="s">
        <v>38</v>
      </c>
      <c r="D14" s="36">
        <v>1</v>
      </c>
      <c r="E14" s="59"/>
      <c r="F14" s="59" t="s">
        <v>45</v>
      </c>
      <c r="G14" s="59"/>
      <c r="H14" s="36">
        <v>42</v>
      </c>
      <c r="I14" s="36">
        <v>1</v>
      </c>
      <c r="J14" s="36">
        <v>1</v>
      </c>
      <c r="K14" s="36" t="s">
        <v>32</v>
      </c>
      <c r="L14" s="36">
        <v>1</v>
      </c>
      <c r="N14" s="36">
        <v>0</v>
      </c>
      <c r="O14" s="54">
        <v>0</v>
      </c>
      <c r="P14" s="54">
        <v>0</v>
      </c>
      <c r="R14" s="36" t="str">
        <f>IF(F14="",""," SG_ "&amp;F14&amp;" m"&amp;B14&amp;" : "&amp;H14&amp;"|"&amp;I14&amp;"@"&amp;J14&amp;K14&amp;" ("&amp;L14&amp;","&amp;N14&amp;") ["&amp;O14&amp;"|"&amp;P14&amp;"] """&amp;M14&amp;""" TOOL")</f>
        <v> SG_ EVAP_SUP m0 : 42|1@1+ (1,0) [0|0] "" TOOL</v>
      </c>
      <c r="S14" s="36" t="str">
        <f t="shared" si="0"/>
        <v>SG_MUL_VAL_ 2024 EVAP_SUP CIM_SUP 0-0;</v>
      </c>
    </row>
    <row r="15" spans="1:19">
      <c r="A15" s="36">
        <v>1</v>
      </c>
      <c r="B15" s="53">
        <v>0</v>
      </c>
      <c r="C15" s="55" t="s">
        <v>38</v>
      </c>
      <c r="D15" s="36">
        <v>1</v>
      </c>
      <c r="E15" s="59"/>
      <c r="F15" s="59" t="s">
        <v>46</v>
      </c>
      <c r="G15" s="59"/>
      <c r="H15" s="36">
        <v>43</v>
      </c>
      <c r="I15" s="36">
        <v>1</v>
      </c>
      <c r="J15" s="36">
        <v>1</v>
      </c>
      <c r="K15" s="36" t="s">
        <v>32</v>
      </c>
      <c r="L15" s="36">
        <v>1</v>
      </c>
      <c r="N15" s="36">
        <v>0</v>
      </c>
      <c r="O15" s="54">
        <v>0</v>
      </c>
      <c r="P15" s="54">
        <v>0</v>
      </c>
      <c r="R15" s="36" t="str">
        <f>IF(F15="",""," SG_ "&amp;F15&amp;" m"&amp;B15&amp;" : "&amp;H15&amp;"|"&amp;I15&amp;"@"&amp;J15&amp;K15&amp;" ("&amp;L15&amp;","&amp;N15&amp;") ["&amp;O15&amp;"|"&amp;P15&amp;"] """&amp;M15&amp;""" TOOL")</f>
        <v> SG_ AIR_SUP m0 : 43|1@1+ (1,0) [0|0] "" TOOL</v>
      </c>
      <c r="S15" s="36" t="str">
        <f t="shared" si="0"/>
        <v>SG_MUL_VAL_ 2024 AIR_SUP CIM_SUP 0-0;</v>
      </c>
    </row>
    <row r="16" spans="1:19">
      <c r="A16" s="36">
        <v>1</v>
      </c>
      <c r="B16" s="53">
        <v>0</v>
      </c>
      <c r="C16" s="55" t="s">
        <v>38</v>
      </c>
      <c r="D16" s="36">
        <v>1</v>
      </c>
      <c r="E16" s="59"/>
      <c r="F16" s="59" t="s">
        <v>47</v>
      </c>
      <c r="G16" s="59"/>
      <c r="H16" s="36">
        <v>44</v>
      </c>
      <c r="I16" s="36">
        <v>1</v>
      </c>
      <c r="J16" s="36">
        <v>1</v>
      </c>
      <c r="K16" s="36" t="s">
        <v>32</v>
      </c>
      <c r="L16" s="36">
        <v>1</v>
      </c>
      <c r="N16" s="36">
        <v>0</v>
      </c>
      <c r="O16" s="54">
        <v>0</v>
      </c>
      <c r="P16" s="54">
        <v>0</v>
      </c>
      <c r="R16" s="36" t="str">
        <f>IF(F16="",""," SG_ "&amp;F16&amp;" m"&amp;B16&amp;" : "&amp;H16&amp;"|"&amp;I16&amp;"@"&amp;J16&amp;K16&amp;" ("&amp;L16&amp;","&amp;N16&amp;") ["&amp;O16&amp;"|"&amp;P16&amp;"] """&amp;M16&amp;""" TOOL")</f>
        <v> SG_ GPF_SUP m0 : 44|1@1+ (1,0) [0|0] "" TOOL</v>
      </c>
      <c r="S16" s="36" t="str">
        <f t="shared" si="0"/>
        <v>SG_MUL_VAL_ 2024 GPF_SUP CIM_SUP 0-0;</v>
      </c>
    </row>
    <row r="17" spans="1:19">
      <c r="A17" s="36">
        <v>1</v>
      </c>
      <c r="B17" s="53">
        <v>0</v>
      </c>
      <c r="C17" s="55" t="s">
        <v>38</v>
      </c>
      <c r="D17" s="36">
        <v>1</v>
      </c>
      <c r="E17" s="59"/>
      <c r="F17" s="59" t="s">
        <v>48</v>
      </c>
      <c r="G17" s="59"/>
      <c r="H17" s="36">
        <v>45</v>
      </c>
      <c r="I17" s="36">
        <v>1</v>
      </c>
      <c r="J17" s="36">
        <v>1</v>
      </c>
      <c r="K17" s="36" t="s">
        <v>32</v>
      </c>
      <c r="L17" s="36">
        <v>1</v>
      </c>
      <c r="N17" s="36">
        <v>0</v>
      </c>
      <c r="O17" s="54">
        <v>0</v>
      </c>
      <c r="P17" s="54">
        <v>0</v>
      </c>
      <c r="R17" s="36" t="str">
        <f>IF(F17="",""," SG_ "&amp;F17&amp;" m"&amp;B17&amp;" : "&amp;H17&amp;"|"&amp;I17&amp;"@"&amp;J17&amp;K17&amp;" ("&amp;L17&amp;","&amp;N17&amp;") ["&amp;O17&amp;"|"&amp;P17&amp;"] """&amp;M17&amp;""" TOOL")</f>
        <v> SG_ O2S_SUP m0 : 45|1@1+ (1,0) [0|0] "" TOOL</v>
      </c>
      <c r="S17" s="36" t="str">
        <f t="shared" si="0"/>
        <v>SG_MUL_VAL_ 2024 O2S_SUP CIM_SUP 0-0;</v>
      </c>
    </row>
    <row r="18" spans="1:19">
      <c r="A18" s="36">
        <v>1</v>
      </c>
      <c r="B18" s="53">
        <v>0</v>
      </c>
      <c r="C18" s="55" t="s">
        <v>38</v>
      </c>
      <c r="D18" s="36">
        <v>1</v>
      </c>
      <c r="E18" s="59"/>
      <c r="F18" s="59" t="s">
        <v>49</v>
      </c>
      <c r="G18" s="59"/>
      <c r="H18" s="36">
        <v>46</v>
      </c>
      <c r="I18" s="36">
        <v>1</v>
      </c>
      <c r="J18" s="36">
        <v>1</v>
      </c>
      <c r="K18" s="36" t="s">
        <v>32</v>
      </c>
      <c r="L18" s="36">
        <v>1</v>
      </c>
      <c r="N18" s="36">
        <v>0</v>
      </c>
      <c r="O18" s="54">
        <v>0</v>
      </c>
      <c r="P18" s="54">
        <v>0</v>
      </c>
      <c r="R18" s="36" t="str">
        <f>IF(F18="",""," SG_ "&amp;F18&amp;" m"&amp;B18&amp;" : "&amp;H18&amp;"|"&amp;I18&amp;"@"&amp;J18&amp;K18&amp;" ("&amp;L18&amp;","&amp;N18&amp;") ["&amp;O18&amp;"|"&amp;P18&amp;"] """&amp;M18&amp;""" TOOL")</f>
        <v> SG_ HTR_SUP m0 : 46|1@1+ (1,0) [0|0] "" TOOL</v>
      </c>
      <c r="S18" s="36" t="str">
        <f t="shared" si="0"/>
        <v>SG_MUL_VAL_ 2024 HTR_SUP CIM_SUP 0-0;</v>
      </c>
    </row>
    <row r="19" spans="1:19">
      <c r="A19" s="36">
        <v>1</v>
      </c>
      <c r="B19" s="53">
        <v>0</v>
      </c>
      <c r="C19" s="55" t="s">
        <v>38</v>
      </c>
      <c r="D19" s="36">
        <v>1</v>
      </c>
      <c r="E19" s="59"/>
      <c r="F19" s="59" t="s">
        <v>50</v>
      </c>
      <c r="G19" s="59"/>
      <c r="H19" s="36">
        <v>47</v>
      </c>
      <c r="I19" s="36">
        <v>1</v>
      </c>
      <c r="J19" s="36">
        <v>1</v>
      </c>
      <c r="K19" s="36" t="s">
        <v>32</v>
      </c>
      <c r="L19" s="36">
        <v>1</v>
      </c>
      <c r="N19" s="36">
        <v>0</v>
      </c>
      <c r="O19" s="54">
        <v>0</v>
      </c>
      <c r="P19" s="54">
        <v>0</v>
      </c>
      <c r="R19" s="36" t="str">
        <f>IF(F19="",""," SG_ "&amp;F19&amp;" m"&amp;B19&amp;" : "&amp;H19&amp;"|"&amp;I19&amp;"@"&amp;J19&amp;K19&amp;" ("&amp;L19&amp;","&amp;N19&amp;") ["&amp;O19&amp;"|"&amp;P19&amp;"] """&amp;M19&amp;""" TOOL")</f>
        <v> SG_ EGR_SUP m0 : 47|1@1+ (1,0) [0|0] "" TOOL</v>
      </c>
      <c r="S19" s="36" t="str">
        <f t="shared" si="0"/>
        <v>SG_MUL_VAL_ 2024 EGR_SUP CIM_SUP 0-0;</v>
      </c>
    </row>
    <row r="20" spans="1:19">
      <c r="A20" s="36">
        <v>1</v>
      </c>
      <c r="B20" s="53">
        <v>0</v>
      </c>
      <c r="C20" s="55" t="s">
        <v>38</v>
      </c>
      <c r="D20" s="36">
        <v>1</v>
      </c>
      <c r="E20" s="59"/>
      <c r="F20" s="59" t="s">
        <v>51</v>
      </c>
      <c r="G20" s="59"/>
      <c r="H20" s="36">
        <v>48</v>
      </c>
      <c r="I20" s="36">
        <v>1</v>
      </c>
      <c r="J20" s="36">
        <v>1</v>
      </c>
      <c r="K20" s="36" t="s">
        <v>32</v>
      </c>
      <c r="L20" s="36">
        <v>1</v>
      </c>
      <c r="N20" s="36">
        <v>0</v>
      </c>
      <c r="O20" s="54">
        <v>0</v>
      </c>
      <c r="P20" s="54">
        <v>0</v>
      </c>
      <c r="R20" s="36" t="str">
        <f>IF(F20="",""," SG_ "&amp;F20&amp;" m"&amp;B20&amp;" : "&amp;H20&amp;"|"&amp;I20&amp;"@"&amp;J20&amp;K20&amp;" ("&amp;L20&amp;","&amp;N20&amp;") ["&amp;O20&amp;"|"&amp;P20&amp;"] """&amp;M20&amp;""" TOOL")</f>
        <v> SG_ CAT_RDY m0 : 48|1@1+ (1,0) [0|0] "" TOOL</v>
      </c>
      <c r="S20" s="36" t="str">
        <f t="shared" si="0"/>
        <v>SG_MUL_VAL_ 2024 CAT_RDY CIM_SUP 0-0;</v>
      </c>
    </row>
    <row r="21" spans="1:19">
      <c r="A21" s="36">
        <v>1</v>
      </c>
      <c r="B21" s="53">
        <v>0</v>
      </c>
      <c r="C21" s="55" t="s">
        <v>38</v>
      </c>
      <c r="D21" s="36">
        <v>1</v>
      </c>
      <c r="E21" s="59"/>
      <c r="F21" s="59" t="s">
        <v>52</v>
      </c>
      <c r="G21" s="59"/>
      <c r="H21" s="36">
        <v>49</v>
      </c>
      <c r="I21" s="36">
        <v>1</v>
      </c>
      <c r="J21" s="36">
        <v>1</v>
      </c>
      <c r="K21" s="36" t="s">
        <v>32</v>
      </c>
      <c r="L21" s="36">
        <v>1</v>
      </c>
      <c r="N21" s="36">
        <v>0</v>
      </c>
      <c r="O21" s="54">
        <v>0</v>
      </c>
      <c r="P21" s="54">
        <v>0</v>
      </c>
      <c r="R21" s="36" t="str">
        <f>IF(F21="",""," SG_ "&amp;F21&amp;" m"&amp;B21&amp;" : "&amp;H21&amp;"|"&amp;I21&amp;"@"&amp;J21&amp;K21&amp;" ("&amp;L21&amp;","&amp;N21&amp;") ["&amp;O21&amp;"|"&amp;P21&amp;"] """&amp;M21&amp;""" TOOL")</f>
        <v> SG_ HCAT_RDY m0 : 49|1@1+ (1,0) [0|0] "" TOOL</v>
      </c>
      <c r="S21" s="36" t="str">
        <f t="shared" si="0"/>
        <v>SG_MUL_VAL_ 2024 HCAT_RDY CIM_SUP 0-0;</v>
      </c>
    </row>
    <row r="22" spans="1:19">
      <c r="A22" s="36">
        <v>1</v>
      </c>
      <c r="B22" s="53">
        <v>0</v>
      </c>
      <c r="C22" s="55" t="s">
        <v>38</v>
      </c>
      <c r="D22" s="36">
        <v>1</v>
      </c>
      <c r="E22" s="59"/>
      <c r="F22" s="59" t="s">
        <v>53</v>
      </c>
      <c r="G22" s="59"/>
      <c r="H22" s="36">
        <v>50</v>
      </c>
      <c r="I22" s="36">
        <v>1</v>
      </c>
      <c r="J22" s="36">
        <v>1</v>
      </c>
      <c r="K22" s="36" t="s">
        <v>32</v>
      </c>
      <c r="L22" s="36">
        <v>1</v>
      </c>
      <c r="N22" s="36">
        <v>0</v>
      </c>
      <c r="O22" s="54">
        <v>0</v>
      </c>
      <c r="P22" s="54">
        <v>0</v>
      </c>
      <c r="R22" s="36" t="str">
        <f>IF(F22="",""," SG_ "&amp;F22&amp;" m"&amp;B22&amp;" : "&amp;H22&amp;"|"&amp;I22&amp;"@"&amp;J22&amp;K22&amp;" ("&amp;L22&amp;","&amp;N22&amp;") ["&amp;O22&amp;"|"&amp;P22&amp;"] """&amp;M22&amp;""" TOOL")</f>
        <v> SG_ EVAP_RDY m0 : 50|1@1+ (1,0) [0|0] "" TOOL</v>
      </c>
      <c r="S22" s="36" t="str">
        <f t="shared" si="0"/>
        <v>SG_MUL_VAL_ 2024 EVAP_RDY CIM_SUP 0-0;</v>
      </c>
    </row>
    <row r="23" spans="1:19">
      <c r="A23" s="36">
        <v>1</v>
      </c>
      <c r="B23" s="53">
        <v>0</v>
      </c>
      <c r="C23" s="55" t="s">
        <v>38</v>
      </c>
      <c r="D23" s="36">
        <v>1</v>
      </c>
      <c r="E23" s="59"/>
      <c r="F23" s="59" t="s">
        <v>54</v>
      </c>
      <c r="G23" s="59"/>
      <c r="H23" s="36">
        <v>51</v>
      </c>
      <c r="I23" s="36">
        <v>1</v>
      </c>
      <c r="J23" s="36">
        <v>1</v>
      </c>
      <c r="K23" s="36" t="s">
        <v>32</v>
      </c>
      <c r="L23" s="36">
        <v>1</v>
      </c>
      <c r="N23" s="36">
        <v>0</v>
      </c>
      <c r="O23" s="54">
        <v>0</v>
      </c>
      <c r="P23" s="54">
        <v>0</v>
      </c>
      <c r="R23" s="36" t="str">
        <f>IF(F23="",""," SG_ "&amp;F23&amp;" m"&amp;B23&amp;" : "&amp;H23&amp;"|"&amp;I23&amp;"@"&amp;J23&amp;K23&amp;" ("&amp;L23&amp;","&amp;N23&amp;") ["&amp;O23&amp;"|"&amp;P23&amp;"] """&amp;M23&amp;""" TOOL")</f>
        <v> SG_ AIR_RDY m0 : 51|1@1+ (1,0) [0|0] "" TOOL</v>
      </c>
      <c r="S23" s="36" t="str">
        <f t="shared" si="0"/>
        <v>SG_MUL_VAL_ 2024 AIR_RDY CIM_SUP 0-0;</v>
      </c>
    </row>
    <row r="24" spans="1:19">
      <c r="A24" s="36">
        <v>1</v>
      </c>
      <c r="B24" s="53">
        <v>0</v>
      </c>
      <c r="C24" s="55" t="s">
        <v>38</v>
      </c>
      <c r="D24" s="36">
        <v>1</v>
      </c>
      <c r="E24" s="59"/>
      <c r="F24" s="59" t="s">
        <v>55</v>
      </c>
      <c r="G24" s="59"/>
      <c r="H24" s="36">
        <v>52</v>
      </c>
      <c r="I24" s="36">
        <v>1</v>
      </c>
      <c r="J24" s="36">
        <v>1</v>
      </c>
      <c r="K24" s="36" t="s">
        <v>32</v>
      </c>
      <c r="L24" s="36">
        <v>1</v>
      </c>
      <c r="N24" s="36">
        <v>0</v>
      </c>
      <c r="O24" s="54">
        <v>0</v>
      </c>
      <c r="P24" s="54">
        <v>0</v>
      </c>
      <c r="R24" s="36" t="str">
        <f>IF(F24="",""," SG_ "&amp;F24&amp;" m"&amp;B24&amp;" : "&amp;H24&amp;"|"&amp;I24&amp;"@"&amp;J24&amp;K24&amp;" ("&amp;L24&amp;","&amp;N24&amp;") ["&amp;O24&amp;"|"&amp;P24&amp;"] """&amp;M24&amp;""" TOOL")</f>
        <v> SG_ GPF_RDY m0 : 52|1@1+ (1,0) [0|0] "" TOOL</v>
      </c>
      <c r="S24" s="36" t="str">
        <f t="shared" si="0"/>
        <v>SG_MUL_VAL_ 2024 GPF_RDY CIM_SUP 0-0;</v>
      </c>
    </row>
    <row r="25" spans="1:19">
      <c r="A25" s="36">
        <v>1</v>
      </c>
      <c r="B25" s="53">
        <v>0</v>
      </c>
      <c r="C25" s="55" t="s">
        <v>38</v>
      </c>
      <c r="D25" s="36">
        <v>1</v>
      </c>
      <c r="E25" s="59"/>
      <c r="F25" s="59" t="s">
        <v>56</v>
      </c>
      <c r="G25" s="59"/>
      <c r="H25" s="36">
        <v>53</v>
      </c>
      <c r="I25" s="36">
        <v>1</v>
      </c>
      <c r="J25" s="36">
        <v>1</v>
      </c>
      <c r="K25" s="36" t="s">
        <v>32</v>
      </c>
      <c r="L25" s="36">
        <v>1</v>
      </c>
      <c r="N25" s="36">
        <v>0</v>
      </c>
      <c r="O25" s="54">
        <v>0</v>
      </c>
      <c r="P25" s="54">
        <v>0</v>
      </c>
      <c r="R25" s="36" t="str">
        <f>IF(F25="",""," SG_ "&amp;F25&amp;" m"&amp;B25&amp;" : "&amp;H25&amp;"|"&amp;I25&amp;"@"&amp;J25&amp;K25&amp;" ("&amp;L25&amp;","&amp;N25&amp;") ["&amp;O25&amp;"|"&amp;P25&amp;"] """&amp;M25&amp;""" TOOL")</f>
        <v> SG_ O2S_RDY m0 : 53|1@1+ (1,0) [0|0] "" TOOL</v>
      </c>
      <c r="S25" s="36" t="str">
        <f t="shared" si="0"/>
        <v>SG_MUL_VAL_ 2024 O2S_RDY CIM_SUP 0-0;</v>
      </c>
    </row>
    <row r="26" spans="1:19">
      <c r="A26" s="36">
        <v>1</v>
      </c>
      <c r="B26" s="53">
        <v>0</v>
      </c>
      <c r="C26" s="55" t="s">
        <v>38</v>
      </c>
      <c r="D26" s="36">
        <v>1</v>
      </c>
      <c r="E26" s="59"/>
      <c r="F26" s="59" t="s">
        <v>57</v>
      </c>
      <c r="G26" s="59"/>
      <c r="H26" s="36">
        <v>54</v>
      </c>
      <c r="I26" s="36">
        <v>1</v>
      </c>
      <c r="J26" s="36">
        <v>1</v>
      </c>
      <c r="K26" s="36" t="s">
        <v>32</v>
      </c>
      <c r="L26" s="36">
        <v>1</v>
      </c>
      <c r="N26" s="36">
        <v>0</v>
      </c>
      <c r="O26" s="54">
        <v>0</v>
      </c>
      <c r="P26" s="54">
        <v>0</v>
      </c>
      <c r="R26" s="36" t="str">
        <f>IF(F26="",""," SG_ "&amp;F26&amp;" m"&amp;B26&amp;" : "&amp;H26&amp;"|"&amp;I26&amp;"@"&amp;J26&amp;K26&amp;" ("&amp;L26&amp;","&amp;N26&amp;") ["&amp;O26&amp;"|"&amp;P26&amp;"] """&amp;M26&amp;""" TOOL")</f>
        <v> SG_ HTR_RDY m0 : 54|1@1+ (1,0) [0|0] "" TOOL</v>
      </c>
      <c r="S26" s="36" t="str">
        <f t="shared" si="0"/>
        <v>SG_MUL_VAL_ 2024 HTR_RDY CIM_SUP 0-0;</v>
      </c>
    </row>
    <row r="27" spans="1:19">
      <c r="A27" s="36">
        <v>1</v>
      </c>
      <c r="B27" s="53">
        <v>0</v>
      </c>
      <c r="C27" s="55" t="s">
        <v>38</v>
      </c>
      <c r="D27" s="36">
        <v>1</v>
      </c>
      <c r="E27" s="59"/>
      <c r="F27" s="59" t="s">
        <v>58</v>
      </c>
      <c r="G27" s="59"/>
      <c r="H27" s="36">
        <v>55</v>
      </c>
      <c r="I27" s="36">
        <v>1</v>
      </c>
      <c r="J27" s="36">
        <v>1</v>
      </c>
      <c r="K27" s="36" t="s">
        <v>32</v>
      </c>
      <c r="L27" s="36">
        <v>1</v>
      </c>
      <c r="N27" s="36">
        <v>0</v>
      </c>
      <c r="O27" s="54">
        <v>0</v>
      </c>
      <c r="P27" s="54">
        <v>0</v>
      </c>
      <c r="R27" s="36" t="str">
        <f>IF(F27="",""," SG_ "&amp;F27&amp;" m"&amp;B27&amp;" : "&amp;H27&amp;"|"&amp;I27&amp;"@"&amp;J27&amp;K27&amp;" ("&amp;L27&amp;","&amp;N27&amp;") ["&amp;O27&amp;"|"&amp;P27&amp;"] """&amp;M27&amp;""" TOOL")</f>
        <v> SG_ EGR_RDY m0 : 55|1@1+ (1,0) [0|0] "" TOOL</v>
      </c>
      <c r="S27" s="36" t="str">
        <f t="shared" si="0"/>
        <v>SG_MUL_VAL_ 2024 EGR_RDY CIM_SUP 0-0;</v>
      </c>
    </row>
    <row r="28" spans="1:19">
      <c r="A28" s="36">
        <v>1</v>
      </c>
      <c r="B28" s="53">
        <v>1</v>
      </c>
      <c r="C28" s="55" t="s">
        <v>38</v>
      </c>
      <c r="D28" s="36">
        <v>1</v>
      </c>
      <c r="F28" s="36" t="s">
        <v>59</v>
      </c>
      <c r="H28" s="36">
        <v>56</v>
      </c>
      <c r="I28" s="36">
        <v>1</v>
      </c>
      <c r="J28" s="36">
        <v>1</v>
      </c>
      <c r="K28" s="36" t="s">
        <v>32</v>
      </c>
      <c r="L28" s="36">
        <v>1</v>
      </c>
      <c r="N28" s="36">
        <v>0</v>
      </c>
      <c r="O28" s="54">
        <v>0</v>
      </c>
      <c r="P28" s="54">
        <v>0</v>
      </c>
      <c r="R28" s="36" t="str">
        <f>IF(F28="",""," SG_ "&amp;F28&amp;" m"&amp;B28&amp;" : "&amp;H28&amp;"|"&amp;I28&amp;"@"&amp;J28&amp;K28&amp;" ("&amp;L28&amp;","&amp;N28&amp;") ["&amp;O28&amp;"|"&amp;P28&amp;"] """&amp;M28&amp;""" TOOL")</f>
        <v> SG_ HCCATSUP m1 : 56|1@1+ (1,0) [0|0] "" TOOL</v>
      </c>
      <c r="S28" s="36" t="str">
        <f t="shared" si="0"/>
        <v>SG_MUL_VAL_ 2024 HCCATSUP CIM_SUP 1-1;</v>
      </c>
    </row>
    <row r="29" spans="1:19">
      <c r="A29" s="36">
        <v>1</v>
      </c>
      <c r="B29" s="53">
        <v>1</v>
      </c>
      <c r="C29" s="55" t="s">
        <v>38</v>
      </c>
      <c r="D29" s="36">
        <v>1</v>
      </c>
      <c r="F29" s="36" t="s">
        <v>60</v>
      </c>
      <c r="H29" s="36">
        <v>57</v>
      </c>
      <c r="I29" s="36">
        <v>1</v>
      </c>
      <c r="J29" s="36">
        <v>1</v>
      </c>
      <c r="K29" s="36" t="s">
        <v>32</v>
      </c>
      <c r="L29" s="36">
        <v>1</v>
      </c>
      <c r="N29" s="36">
        <v>0</v>
      </c>
      <c r="O29" s="54">
        <v>0</v>
      </c>
      <c r="P29" s="54">
        <v>0</v>
      </c>
      <c r="R29" s="36" t="str">
        <f>IF(F29="",""," SG_ "&amp;F29&amp;" m"&amp;B29&amp;" : "&amp;H29&amp;"|"&amp;I29&amp;"@"&amp;J29&amp;K29&amp;" ("&amp;L29&amp;","&amp;N29&amp;") ["&amp;O29&amp;"|"&amp;P29&amp;"] """&amp;M29&amp;""" TOOL")</f>
        <v> SG_ NCAT_SUP m1 : 57|1@1+ (1,0) [0|0] "" TOOL</v>
      </c>
      <c r="S29" s="36" t="str">
        <f t="shared" si="0"/>
        <v>SG_MUL_VAL_ 2024 NCAT_SUP CIM_SUP 1-1;</v>
      </c>
    </row>
    <row r="30" spans="1:19">
      <c r="A30" s="36">
        <v>1</v>
      </c>
      <c r="B30" s="53">
        <v>1</v>
      </c>
      <c r="C30" s="55"/>
      <c r="D30" s="36">
        <v>1</v>
      </c>
      <c r="H30" s="36">
        <v>58</v>
      </c>
      <c r="I30" s="36">
        <v>1</v>
      </c>
      <c r="J30" s="36">
        <v>1</v>
      </c>
      <c r="K30" s="36" t="s">
        <v>32</v>
      </c>
      <c r="L30" s="36">
        <v>1</v>
      </c>
      <c r="N30" s="36">
        <v>0</v>
      </c>
      <c r="O30" s="54">
        <v>0</v>
      </c>
      <c r="P30" s="54">
        <v>0</v>
      </c>
      <c r="Q30" s="36" t="s">
        <v>42</v>
      </c>
      <c r="R30" s="36" t="str">
        <f>IF(F30="",""," SG_ "&amp;F30&amp;" m"&amp;B30&amp;" : "&amp;H30&amp;"|"&amp;I30&amp;"@"&amp;J30&amp;K30&amp;" ("&amp;L30&amp;","&amp;N30&amp;") ["&amp;O30&amp;"|"&amp;P30&amp;"] """&amp;M30&amp;""" TOOL")</f>
        <v/>
      </c>
      <c r="S30" s="36" t="str">
        <f t="shared" si="0"/>
        <v/>
      </c>
    </row>
    <row r="31" spans="1:19">
      <c r="A31" s="36">
        <v>1</v>
      </c>
      <c r="B31" s="53">
        <v>1</v>
      </c>
      <c r="C31" s="55" t="s">
        <v>38</v>
      </c>
      <c r="D31" s="36">
        <v>1</v>
      </c>
      <c r="F31" s="36" t="s">
        <v>61</v>
      </c>
      <c r="H31" s="36">
        <v>59</v>
      </c>
      <c r="I31" s="36">
        <v>1</v>
      </c>
      <c r="J31" s="36">
        <v>1</v>
      </c>
      <c r="K31" s="36" t="s">
        <v>32</v>
      </c>
      <c r="L31" s="36">
        <v>1</v>
      </c>
      <c r="N31" s="36">
        <v>0</v>
      </c>
      <c r="O31" s="54">
        <v>0</v>
      </c>
      <c r="P31" s="54">
        <v>0</v>
      </c>
      <c r="R31" s="36" t="str">
        <f>IF(F31="",""," SG_ "&amp;F31&amp;" m"&amp;B31&amp;" : "&amp;H31&amp;"|"&amp;I31&amp;"@"&amp;J31&amp;K31&amp;" ("&amp;L31&amp;","&amp;N31&amp;") ["&amp;O31&amp;"|"&amp;P31&amp;"] """&amp;M31&amp;""" TOOL")</f>
        <v> SG_ BP_SUP m1 : 59|1@1+ (1,0) [0|0] "" TOOL</v>
      </c>
      <c r="S31" s="36" t="str">
        <f t="shared" si="0"/>
        <v>SG_MUL_VAL_ 2024 BP_SUP CIM_SUP 1-1;</v>
      </c>
    </row>
    <row r="32" spans="1:19">
      <c r="A32" s="36">
        <v>1</v>
      </c>
      <c r="B32" s="53">
        <v>1</v>
      </c>
      <c r="C32" s="55"/>
      <c r="D32" s="36">
        <v>1</v>
      </c>
      <c r="H32" s="36">
        <v>60</v>
      </c>
      <c r="I32" s="36">
        <v>1</v>
      </c>
      <c r="J32" s="36">
        <v>1</v>
      </c>
      <c r="K32" s="36" t="s">
        <v>32</v>
      </c>
      <c r="L32" s="36">
        <v>1</v>
      </c>
      <c r="N32" s="36">
        <v>0</v>
      </c>
      <c r="O32" s="54">
        <v>0</v>
      </c>
      <c r="P32" s="54">
        <v>0</v>
      </c>
      <c r="Q32" s="36" t="s">
        <v>42</v>
      </c>
      <c r="R32" s="36" t="str">
        <f>IF(F32="",""," SG_ "&amp;F32&amp;" m"&amp;B32&amp;" : "&amp;H32&amp;"|"&amp;I32&amp;"@"&amp;J32&amp;K32&amp;" ("&amp;L32&amp;","&amp;N32&amp;") ["&amp;O32&amp;"|"&amp;P32&amp;"] """&amp;M32&amp;""" TOOL")</f>
        <v/>
      </c>
      <c r="S32" s="36" t="str">
        <f t="shared" si="0"/>
        <v/>
      </c>
    </row>
    <row r="33" spans="1:19">
      <c r="A33" s="36">
        <v>1</v>
      </c>
      <c r="B33" s="53">
        <v>1</v>
      </c>
      <c r="C33" s="55" t="s">
        <v>38</v>
      </c>
      <c r="D33" s="36">
        <v>1</v>
      </c>
      <c r="F33" s="36" t="s">
        <v>62</v>
      </c>
      <c r="H33" s="36">
        <v>61</v>
      </c>
      <c r="I33" s="36">
        <v>1</v>
      </c>
      <c r="J33" s="36">
        <v>1</v>
      </c>
      <c r="K33" s="36" t="s">
        <v>32</v>
      </c>
      <c r="L33" s="36">
        <v>1</v>
      </c>
      <c r="N33" s="36">
        <v>0</v>
      </c>
      <c r="O33" s="54">
        <v>0</v>
      </c>
      <c r="P33" s="54">
        <v>0</v>
      </c>
      <c r="R33" s="36" t="str">
        <f>IF(F33="",""," SG_ "&amp;F33&amp;" m"&amp;B33&amp;" : "&amp;H33&amp;"|"&amp;I33&amp;"@"&amp;J33&amp;K33&amp;" ("&amp;L33&amp;","&amp;N33&amp;") ["&amp;O33&amp;"|"&amp;P33&amp;"] """&amp;M33&amp;""" TOOL")</f>
        <v> SG_ EGS_SUP m1 : 61|1@1+ (1,0) [0|0] "" TOOL</v>
      </c>
      <c r="S33" s="36" t="str">
        <f t="shared" si="0"/>
        <v>SG_MUL_VAL_ 2024 EGS_SUP CIM_SUP 1-1;</v>
      </c>
    </row>
    <row r="34" spans="1:19">
      <c r="A34" s="36">
        <v>1</v>
      </c>
      <c r="B34" s="53">
        <v>1</v>
      </c>
      <c r="C34" s="55" t="s">
        <v>38</v>
      </c>
      <c r="D34" s="36">
        <v>1</v>
      </c>
      <c r="F34" s="36" t="s">
        <v>63</v>
      </c>
      <c r="H34" s="36">
        <v>62</v>
      </c>
      <c r="I34" s="36">
        <v>1</v>
      </c>
      <c r="J34" s="36">
        <v>1</v>
      </c>
      <c r="K34" s="36" t="s">
        <v>32</v>
      </c>
      <c r="L34" s="36">
        <v>1</v>
      </c>
      <c r="N34" s="36">
        <v>0</v>
      </c>
      <c r="O34" s="54">
        <v>0</v>
      </c>
      <c r="P34" s="54">
        <v>0</v>
      </c>
      <c r="R34" s="36" t="str">
        <f>IF(F34="",""," SG_ "&amp;F34&amp;" m"&amp;B34&amp;" : "&amp;H34&amp;"|"&amp;I34&amp;"@"&amp;J34&amp;K34&amp;" ("&amp;L34&amp;","&amp;N34&amp;") ["&amp;O34&amp;"|"&amp;P34&amp;"] """&amp;M34&amp;""" TOOL")</f>
        <v> SG_ PM_SUP m1 : 62|1@1+ (1,0) [0|0] "" TOOL</v>
      </c>
      <c r="S34" s="36" t="str">
        <f t="shared" si="0"/>
        <v>SG_MUL_VAL_ 2024 PM_SUP CIM_SUP 1-1;</v>
      </c>
    </row>
    <row r="35" spans="1:19">
      <c r="A35" s="36">
        <v>1</v>
      </c>
      <c r="B35" s="53">
        <v>1</v>
      </c>
      <c r="C35" s="55"/>
      <c r="D35" s="36">
        <v>1</v>
      </c>
      <c r="H35" s="36">
        <v>63</v>
      </c>
      <c r="I35" s="36">
        <v>1</v>
      </c>
      <c r="J35" s="36">
        <v>1</v>
      </c>
      <c r="K35" s="36" t="s">
        <v>32</v>
      </c>
      <c r="L35" s="36">
        <v>1</v>
      </c>
      <c r="N35" s="36">
        <v>0</v>
      </c>
      <c r="O35" s="54">
        <v>0</v>
      </c>
      <c r="P35" s="54">
        <v>0</v>
      </c>
      <c r="Q35" s="36" t="s">
        <v>42</v>
      </c>
      <c r="R35" s="36" t="str">
        <f>IF(F35="",""," SG_ "&amp;F35&amp;" m"&amp;B35&amp;" : "&amp;H35&amp;"|"&amp;I35&amp;"@"&amp;J35&amp;K35&amp;" ("&amp;L35&amp;","&amp;N35&amp;") ["&amp;O35&amp;"|"&amp;P35&amp;"] """&amp;M35&amp;""" TOOL")</f>
        <v/>
      </c>
      <c r="S35" s="36" t="str">
        <f t="shared" si="0"/>
        <v/>
      </c>
    </row>
    <row r="36" spans="1:19">
      <c r="A36" s="36">
        <v>1</v>
      </c>
      <c r="B36" s="53">
        <v>1</v>
      </c>
      <c r="C36" s="55" t="s">
        <v>38</v>
      </c>
      <c r="D36" s="36">
        <v>1</v>
      </c>
      <c r="F36" s="36" t="s">
        <v>64</v>
      </c>
      <c r="H36" s="36">
        <v>64</v>
      </c>
      <c r="I36" s="36">
        <v>1</v>
      </c>
      <c r="J36" s="36">
        <v>1</v>
      </c>
      <c r="K36" s="36" t="s">
        <v>32</v>
      </c>
      <c r="L36" s="36">
        <v>1</v>
      </c>
      <c r="N36" s="36">
        <v>0</v>
      </c>
      <c r="O36" s="54">
        <v>0</v>
      </c>
      <c r="P36" s="54">
        <v>0</v>
      </c>
      <c r="R36" s="36" t="str">
        <f>IF(F36="",""," SG_ "&amp;F36&amp;" m"&amp;B36&amp;" : "&amp;H36&amp;"|"&amp;I36&amp;"@"&amp;J36&amp;K36&amp;" ("&amp;L36&amp;","&amp;N36&amp;") ["&amp;O36&amp;"|"&amp;P36&amp;"] """&amp;M36&amp;""" TOOL")</f>
        <v> SG_ HCCATRDY m1 : 64|1@1+ (1,0) [0|0] "" TOOL</v>
      </c>
      <c r="S36" s="36" t="str">
        <f t="shared" si="0"/>
        <v>SG_MUL_VAL_ 2024 HCCATRDY CIM_SUP 1-1;</v>
      </c>
    </row>
    <row r="37" spans="1:19">
      <c r="A37" s="36">
        <v>1</v>
      </c>
      <c r="B37" s="53">
        <v>1</v>
      </c>
      <c r="C37" s="55" t="s">
        <v>38</v>
      </c>
      <c r="D37" s="36">
        <v>1</v>
      </c>
      <c r="F37" s="36" t="s">
        <v>65</v>
      </c>
      <c r="H37" s="36">
        <v>65</v>
      </c>
      <c r="I37" s="36">
        <v>1</v>
      </c>
      <c r="J37" s="36">
        <v>1</v>
      </c>
      <c r="K37" s="36" t="s">
        <v>32</v>
      </c>
      <c r="L37" s="36">
        <v>1</v>
      </c>
      <c r="N37" s="36">
        <v>0</v>
      </c>
      <c r="O37" s="54">
        <v>0</v>
      </c>
      <c r="P37" s="54">
        <v>0</v>
      </c>
      <c r="R37" s="36" t="str">
        <f>IF(F37="",""," SG_ "&amp;F37&amp;" m"&amp;B37&amp;" : "&amp;H37&amp;"|"&amp;I37&amp;"@"&amp;J37&amp;K37&amp;" ("&amp;L37&amp;","&amp;N37&amp;") ["&amp;O37&amp;"|"&amp;P37&amp;"] """&amp;M37&amp;""" TOOL")</f>
        <v> SG_ NCAT_RDY m1 : 65|1@1+ (1,0) [0|0] "" TOOL</v>
      </c>
      <c r="S37" s="36" t="str">
        <f t="shared" si="0"/>
        <v>SG_MUL_VAL_ 2024 NCAT_RDY CIM_SUP 1-1;</v>
      </c>
    </row>
    <row r="38" spans="1:19">
      <c r="A38" s="36">
        <v>1</v>
      </c>
      <c r="B38" s="53">
        <v>1</v>
      </c>
      <c r="C38" s="55"/>
      <c r="D38" s="36">
        <v>1</v>
      </c>
      <c r="H38" s="36">
        <v>66</v>
      </c>
      <c r="I38" s="36">
        <v>1</v>
      </c>
      <c r="J38" s="36">
        <v>1</v>
      </c>
      <c r="K38" s="36" t="s">
        <v>32</v>
      </c>
      <c r="L38" s="36">
        <v>1</v>
      </c>
      <c r="N38" s="36">
        <v>0</v>
      </c>
      <c r="O38" s="54">
        <v>0</v>
      </c>
      <c r="P38" s="54">
        <v>0</v>
      </c>
      <c r="Q38" s="36" t="s">
        <v>42</v>
      </c>
      <c r="R38" s="36" t="str">
        <f>IF(F38="",""," SG_ "&amp;F38&amp;" m"&amp;B38&amp;" : "&amp;H38&amp;"|"&amp;I38&amp;"@"&amp;J38&amp;K38&amp;" ("&amp;L38&amp;","&amp;N38&amp;") ["&amp;O38&amp;"|"&amp;P38&amp;"] """&amp;M38&amp;""" TOOL")</f>
        <v/>
      </c>
      <c r="S38" s="36" t="str">
        <f t="shared" si="0"/>
        <v/>
      </c>
    </row>
    <row r="39" spans="1:19">
      <c r="A39" s="36">
        <v>1</v>
      </c>
      <c r="B39" s="53">
        <v>1</v>
      </c>
      <c r="C39" s="55" t="s">
        <v>38</v>
      </c>
      <c r="D39" s="36">
        <v>1</v>
      </c>
      <c r="F39" s="36" t="s">
        <v>66</v>
      </c>
      <c r="H39" s="36">
        <v>67</v>
      </c>
      <c r="I39" s="36">
        <v>1</v>
      </c>
      <c r="J39" s="36">
        <v>1</v>
      </c>
      <c r="K39" s="36" t="s">
        <v>32</v>
      </c>
      <c r="L39" s="36">
        <v>1</v>
      </c>
      <c r="N39" s="36">
        <v>0</v>
      </c>
      <c r="O39" s="54">
        <v>0</v>
      </c>
      <c r="P39" s="54">
        <v>0</v>
      </c>
      <c r="R39" s="36" t="str">
        <f>IF(F39="",""," SG_ "&amp;F39&amp;" m"&amp;B39&amp;" : "&amp;H39&amp;"|"&amp;I39&amp;"@"&amp;J39&amp;K39&amp;" ("&amp;L39&amp;","&amp;N39&amp;") ["&amp;O39&amp;"|"&amp;P39&amp;"] """&amp;M39&amp;""" TOOL")</f>
        <v> SG_ BP_RDY m1 : 67|1@1+ (1,0) [0|0] "" TOOL</v>
      </c>
      <c r="S39" s="36" t="str">
        <f t="shared" si="0"/>
        <v>SG_MUL_VAL_ 2024 BP_RDY CIM_SUP 1-1;</v>
      </c>
    </row>
    <row r="40" spans="1:19">
      <c r="A40" s="36">
        <v>1</v>
      </c>
      <c r="B40" s="53">
        <v>1</v>
      </c>
      <c r="C40" s="55"/>
      <c r="D40" s="36">
        <v>1</v>
      </c>
      <c r="H40" s="36">
        <v>68</v>
      </c>
      <c r="I40" s="36">
        <v>1</v>
      </c>
      <c r="J40" s="36">
        <v>1</v>
      </c>
      <c r="K40" s="36" t="s">
        <v>32</v>
      </c>
      <c r="L40" s="36">
        <v>1</v>
      </c>
      <c r="N40" s="36">
        <v>0</v>
      </c>
      <c r="O40" s="54">
        <v>0</v>
      </c>
      <c r="P40" s="54">
        <v>0</v>
      </c>
      <c r="Q40" s="36" t="s">
        <v>42</v>
      </c>
      <c r="R40" s="36" t="str">
        <f>IF(F40="",""," SG_ "&amp;F40&amp;" m"&amp;B40&amp;" : "&amp;H40&amp;"|"&amp;I40&amp;"@"&amp;J40&amp;K40&amp;" ("&amp;L40&amp;","&amp;N40&amp;") ["&amp;O40&amp;"|"&amp;P40&amp;"] """&amp;M40&amp;""" TOOL")</f>
        <v/>
      </c>
      <c r="S40" s="36" t="str">
        <f t="shared" si="0"/>
        <v/>
      </c>
    </row>
    <row r="41" spans="1:19">
      <c r="A41" s="36">
        <v>1</v>
      </c>
      <c r="B41" s="53">
        <v>1</v>
      </c>
      <c r="C41" s="55" t="s">
        <v>38</v>
      </c>
      <c r="D41" s="36">
        <v>1</v>
      </c>
      <c r="F41" s="36" t="s">
        <v>67</v>
      </c>
      <c r="H41" s="36">
        <v>69</v>
      </c>
      <c r="I41" s="36">
        <v>1</v>
      </c>
      <c r="J41" s="36">
        <v>1</v>
      </c>
      <c r="K41" s="36" t="s">
        <v>32</v>
      </c>
      <c r="L41" s="36">
        <v>1</v>
      </c>
      <c r="N41" s="36">
        <v>0</v>
      </c>
      <c r="O41" s="54">
        <v>0</v>
      </c>
      <c r="P41" s="54">
        <v>0</v>
      </c>
      <c r="R41" s="36" t="str">
        <f>IF(F41="",""," SG_ "&amp;F41&amp;" m"&amp;B41&amp;" : "&amp;H41&amp;"|"&amp;I41&amp;"@"&amp;J41&amp;K41&amp;" ("&amp;L41&amp;","&amp;N41&amp;") ["&amp;O41&amp;"|"&amp;P41&amp;"] """&amp;M41&amp;""" TOOL")</f>
        <v> SG_ EGS_RDY m1 : 69|1@1+ (1,0) [0|0] "" TOOL</v>
      </c>
      <c r="S41" s="36" t="str">
        <f t="shared" si="0"/>
        <v>SG_MUL_VAL_ 2024 EGS_RDY CIM_SUP 1-1;</v>
      </c>
    </row>
    <row r="42" spans="1:19">
      <c r="A42" s="36">
        <v>1</v>
      </c>
      <c r="B42" s="53">
        <v>1</v>
      </c>
      <c r="C42" s="55" t="s">
        <v>38</v>
      </c>
      <c r="D42" s="36">
        <v>1</v>
      </c>
      <c r="F42" s="36" t="s">
        <v>68</v>
      </c>
      <c r="H42" s="36">
        <v>70</v>
      </c>
      <c r="I42" s="36">
        <v>1</v>
      </c>
      <c r="J42" s="36">
        <v>1</v>
      </c>
      <c r="K42" s="36" t="s">
        <v>32</v>
      </c>
      <c r="L42" s="36">
        <v>1</v>
      </c>
      <c r="N42" s="36">
        <v>0</v>
      </c>
      <c r="O42" s="54">
        <v>0</v>
      </c>
      <c r="P42" s="54">
        <v>0</v>
      </c>
      <c r="R42" s="36" t="str">
        <f>IF(F42="",""," SG_ "&amp;F42&amp;" m"&amp;B42&amp;" : "&amp;H42&amp;"|"&amp;I42&amp;"@"&amp;J42&amp;K42&amp;" ("&amp;L42&amp;","&amp;N42&amp;") ["&amp;O42&amp;"|"&amp;P42&amp;"] """&amp;M42&amp;""" TOOL")</f>
        <v> SG_ PM_RDY m1 : 70|1@1+ (1,0) [0|0] "" TOOL</v>
      </c>
      <c r="S42" s="36" t="str">
        <f t="shared" si="0"/>
        <v>SG_MUL_VAL_ 2024 PM_RDY CIM_SUP 1-1;</v>
      </c>
    </row>
    <row r="43" spans="1:19">
      <c r="A43" s="36">
        <v>1</v>
      </c>
      <c r="B43" s="53">
        <v>1</v>
      </c>
      <c r="D43" s="36">
        <v>1</v>
      </c>
      <c r="H43" s="36">
        <v>71</v>
      </c>
      <c r="I43" s="36">
        <v>1</v>
      </c>
      <c r="J43" s="36">
        <v>1</v>
      </c>
      <c r="K43" s="36" t="s">
        <v>32</v>
      </c>
      <c r="L43" s="36">
        <v>1</v>
      </c>
      <c r="N43" s="36">
        <v>0</v>
      </c>
      <c r="O43" s="54">
        <v>0</v>
      </c>
      <c r="P43" s="54">
        <v>0</v>
      </c>
      <c r="Q43" s="36" t="s">
        <v>42</v>
      </c>
      <c r="R43" s="36" t="str">
        <f>IF(F43="",""," SG_ "&amp;F43&amp;" m"&amp;B43&amp;" : "&amp;H43&amp;"|"&amp;I43&amp;"@"&amp;J43&amp;K43&amp;" ("&amp;L43&amp;","&amp;N43&amp;") ["&amp;O43&amp;"|"&amp;P43&amp;"] """&amp;M43&amp;""" TOOL")</f>
        <v/>
      </c>
      <c r="S43" s="36" t="str">
        <f t="shared" si="0"/>
        <v/>
      </c>
    </row>
    <row r="44" spans="1:19">
      <c r="A44" s="36">
        <v>1</v>
      </c>
      <c r="B44" s="53">
        <v>2</v>
      </c>
      <c r="C44" s="36" t="str">
        <f>"S"&amp;DEC2HEX(A44,2)&amp;"_PID"</f>
        <v>S01_PID</v>
      </c>
      <c r="D44" s="36">
        <v>2</v>
      </c>
      <c r="F44" s="36" t="s">
        <v>69</v>
      </c>
      <c r="H44" s="36">
        <v>31</v>
      </c>
      <c r="I44" s="36">
        <v>16</v>
      </c>
      <c r="J44" s="36">
        <v>0</v>
      </c>
      <c r="K44" s="36" t="s">
        <v>32</v>
      </c>
      <c r="L44" s="36">
        <v>1</v>
      </c>
      <c r="N44" s="36">
        <v>0</v>
      </c>
      <c r="O44" s="54">
        <v>0</v>
      </c>
      <c r="P44" s="54">
        <v>0</v>
      </c>
      <c r="Q44" s="36" t="s">
        <v>70</v>
      </c>
      <c r="R44" s="36" t="str">
        <f>IF(F44="",""," SG_ "&amp;F44&amp;" m"&amp;B44&amp;" : "&amp;H44&amp;"|"&amp;I44&amp;"@"&amp;J44&amp;K44&amp;" ("&amp;L44&amp;","&amp;N44&amp;") ["&amp;O44&amp;"|"&amp;P44&amp;"] """&amp;M44&amp;""" TOOL")</f>
        <v> SG_ DTCFRZF m2 : 31|16@0+ (1,0) [0|0] "" TOOL</v>
      </c>
      <c r="S44" s="36" t="str">
        <f t="shared" si="0"/>
        <v>SG_MUL_VAL_ 2024 DTCFRZF S01_PID 2-2;</v>
      </c>
    </row>
    <row r="45" spans="1:19">
      <c r="A45" s="36">
        <v>1</v>
      </c>
      <c r="B45" s="53">
        <v>3</v>
      </c>
      <c r="C45" s="36" t="str">
        <f>"S"&amp;DEC2HEX(A45,2)&amp;"_PID"</f>
        <v>S01_PID</v>
      </c>
      <c r="D45" s="36">
        <v>3</v>
      </c>
      <c r="F45" s="36" t="s">
        <v>71</v>
      </c>
      <c r="H45" s="36">
        <v>24</v>
      </c>
      <c r="I45" s="36">
        <v>1</v>
      </c>
      <c r="J45" s="36">
        <v>1</v>
      </c>
      <c r="K45" s="36" t="s">
        <v>32</v>
      </c>
      <c r="L45" s="36">
        <v>1</v>
      </c>
      <c r="N45" s="36">
        <v>0</v>
      </c>
      <c r="O45" s="54">
        <v>0</v>
      </c>
      <c r="P45" s="54">
        <v>0</v>
      </c>
      <c r="R45" s="36" t="str">
        <f>IF(F45="",""," SG_ "&amp;F45&amp;" m"&amp;B45&amp;" : "&amp;H45&amp;"|"&amp;I45&amp;"@"&amp;J45&amp;K45&amp;" ("&amp;L45&amp;","&amp;N45&amp;") ["&amp;O45&amp;"|"&amp;P45&amp;"] """&amp;M45&amp;""" TOOL")</f>
        <v> SG_ FUELSYSA_OL m3 : 24|1@1+ (1,0) [0|0] "" TOOL</v>
      </c>
      <c r="S45" s="36" t="str">
        <f t="shared" si="0"/>
        <v>SG_MUL_VAL_ 2024 FUELSYSA_OL S01_PID 3-3;</v>
      </c>
    </row>
    <row r="46" spans="1:19">
      <c r="A46" s="36">
        <v>1</v>
      </c>
      <c r="B46" s="53">
        <v>3</v>
      </c>
      <c r="C46" s="36" t="str">
        <f>"S"&amp;DEC2HEX(A46,2)&amp;"_PID"</f>
        <v>S01_PID</v>
      </c>
      <c r="D46" s="36">
        <v>3</v>
      </c>
      <c r="F46" s="36" t="s">
        <v>72</v>
      </c>
      <c r="H46" s="36">
        <v>25</v>
      </c>
      <c r="I46" s="36">
        <v>1</v>
      </c>
      <c r="J46" s="36">
        <v>1</v>
      </c>
      <c r="K46" s="36" t="s">
        <v>32</v>
      </c>
      <c r="L46" s="36">
        <v>1</v>
      </c>
      <c r="N46" s="36">
        <v>0</v>
      </c>
      <c r="O46" s="54">
        <v>0</v>
      </c>
      <c r="P46" s="54">
        <v>0</v>
      </c>
      <c r="R46" s="36" t="str">
        <f>IF(F46="",""," SG_ "&amp;F46&amp;" m"&amp;B46&amp;" : "&amp;H46&amp;"|"&amp;I46&amp;"@"&amp;J46&amp;K46&amp;" ("&amp;L46&amp;","&amp;N46&amp;") ["&amp;O46&amp;"|"&amp;P46&amp;"] """&amp;M46&amp;""" TOOL")</f>
        <v> SG_ FUELSYSA_CL m3 : 25|1@1+ (1,0) [0|0] "" TOOL</v>
      </c>
      <c r="S46" s="36" t="str">
        <f t="shared" si="0"/>
        <v>SG_MUL_VAL_ 2024 FUELSYSA_CL S01_PID 3-3;</v>
      </c>
    </row>
    <row r="47" spans="1:19">
      <c r="A47" s="36">
        <v>1</v>
      </c>
      <c r="B47" s="53">
        <v>3</v>
      </c>
      <c r="C47" s="36" t="str">
        <f>"S"&amp;DEC2HEX(A47,2)&amp;"_PID"</f>
        <v>S01_PID</v>
      </c>
      <c r="D47" s="36">
        <v>3</v>
      </c>
      <c r="F47" s="36" t="s">
        <v>73</v>
      </c>
      <c r="H47" s="36">
        <v>26</v>
      </c>
      <c r="I47" s="36">
        <v>1</v>
      </c>
      <c r="J47" s="36">
        <v>1</v>
      </c>
      <c r="K47" s="36" t="s">
        <v>32</v>
      </c>
      <c r="L47" s="36">
        <v>1</v>
      </c>
      <c r="N47" s="36">
        <v>0</v>
      </c>
      <c r="O47" s="54">
        <v>0</v>
      </c>
      <c r="P47" s="54">
        <v>0</v>
      </c>
      <c r="R47" s="36" t="str">
        <f>IF(F47="",""," SG_ "&amp;F47&amp;" m"&amp;B47&amp;" : "&amp;H47&amp;"|"&amp;I47&amp;"@"&amp;J47&amp;K47&amp;" ("&amp;L47&amp;","&amp;N47&amp;") ["&amp;O47&amp;"|"&amp;P47&amp;"] """&amp;M47&amp;""" TOOL")</f>
        <v> SG_ FUELSYSA_OL_Drive m3 : 26|1@1+ (1,0) [0|0] "" TOOL</v>
      </c>
      <c r="S47" s="36" t="str">
        <f t="shared" si="0"/>
        <v>SG_MUL_VAL_ 2024 FUELSYSA_OL_Drive S01_PID 3-3;</v>
      </c>
    </row>
    <row r="48" spans="1:19">
      <c r="A48" s="36">
        <v>1</v>
      </c>
      <c r="B48" s="53">
        <v>3</v>
      </c>
      <c r="C48" s="36" t="str">
        <f>"S"&amp;DEC2HEX(A48,2)&amp;"_PID"</f>
        <v>S01_PID</v>
      </c>
      <c r="D48" s="36">
        <v>3</v>
      </c>
      <c r="F48" s="36" t="s">
        <v>74</v>
      </c>
      <c r="H48" s="36">
        <v>27</v>
      </c>
      <c r="I48" s="36">
        <v>1</v>
      </c>
      <c r="J48" s="36">
        <v>1</v>
      </c>
      <c r="K48" s="36" t="s">
        <v>32</v>
      </c>
      <c r="L48" s="36">
        <v>1</v>
      </c>
      <c r="N48" s="36">
        <v>0</v>
      </c>
      <c r="O48" s="54">
        <v>0</v>
      </c>
      <c r="P48" s="54">
        <v>0</v>
      </c>
      <c r="R48" s="36" t="str">
        <f>IF(F48="",""," SG_ "&amp;F48&amp;" m"&amp;B48&amp;" : "&amp;H48&amp;"|"&amp;I48&amp;"@"&amp;J48&amp;K48&amp;" ("&amp;L48&amp;","&amp;N48&amp;") ["&amp;O48&amp;"|"&amp;P48&amp;"] """&amp;M48&amp;""" TOOL")</f>
        <v> SG_ FUELSYSA_OL_Fault m3 : 27|1@1+ (1,0) [0|0] "" TOOL</v>
      </c>
      <c r="S48" s="36" t="str">
        <f t="shared" si="0"/>
        <v>SG_MUL_VAL_ 2024 FUELSYSA_OL_Fault S01_PID 3-3;</v>
      </c>
    </row>
    <row r="49" spans="1:19">
      <c r="A49" s="36">
        <v>1</v>
      </c>
      <c r="B49" s="53">
        <v>3</v>
      </c>
      <c r="C49" s="36" t="str">
        <f>"S"&amp;DEC2HEX(A49,2)&amp;"_PID"</f>
        <v>S01_PID</v>
      </c>
      <c r="D49" s="36">
        <v>3</v>
      </c>
      <c r="F49" s="36" t="s">
        <v>75</v>
      </c>
      <c r="H49" s="36">
        <v>28</v>
      </c>
      <c r="I49" s="36">
        <v>1</v>
      </c>
      <c r="J49" s="36">
        <v>1</v>
      </c>
      <c r="K49" s="36" t="s">
        <v>32</v>
      </c>
      <c r="L49" s="36">
        <v>1</v>
      </c>
      <c r="N49" s="36">
        <v>0</v>
      </c>
      <c r="O49" s="54">
        <v>0</v>
      </c>
      <c r="P49" s="54">
        <v>0</v>
      </c>
      <c r="R49" s="36" t="str">
        <f>IF(F49="",""," SG_ "&amp;F49&amp;" m"&amp;B49&amp;" : "&amp;H49&amp;"|"&amp;I49&amp;"@"&amp;J49&amp;K49&amp;" ("&amp;L49&amp;","&amp;N49&amp;") ["&amp;O49&amp;"|"&amp;P49&amp;"] """&amp;M49&amp;""" TOOL")</f>
        <v> SG_ FUELSYSA_CL_Fault m3 : 28|1@1+ (1,0) [0|0] "" TOOL</v>
      </c>
      <c r="S49" s="36" t="str">
        <f t="shared" si="0"/>
        <v>SG_MUL_VAL_ 2024 FUELSYSA_CL_Fault S01_PID 3-3;</v>
      </c>
    </row>
    <row r="50" spans="1:19">
      <c r="A50" s="36">
        <v>1</v>
      </c>
      <c r="B50" s="53">
        <v>3</v>
      </c>
      <c r="C50" s="36" t="str">
        <f>"S"&amp;DEC2HEX(A50,2)&amp;"_PID"</f>
        <v>S01_PID</v>
      </c>
      <c r="D50" s="36">
        <v>3</v>
      </c>
      <c r="F50" s="36" t="s">
        <v>76</v>
      </c>
      <c r="H50" s="36">
        <v>29</v>
      </c>
      <c r="I50" s="36">
        <v>1</v>
      </c>
      <c r="J50" s="36">
        <v>1</v>
      </c>
      <c r="K50" s="36" t="s">
        <v>32</v>
      </c>
      <c r="L50" s="36">
        <v>1</v>
      </c>
      <c r="N50" s="36">
        <v>0</v>
      </c>
      <c r="O50" s="54">
        <v>0</v>
      </c>
      <c r="P50" s="54">
        <v>0</v>
      </c>
      <c r="R50" s="36" t="str">
        <f>IF(F50="",""," SG_ "&amp;F50&amp;" m"&amp;B50&amp;" : "&amp;H50&amp;"|"&amp;I50&amp;"@"&amp;J50&amp;K50&amp;" ("&amp;L50&amp;","&amp;N50&amp;") ["&amp;O50&amp;"|"&amp;P50&amp;"] """&amp;M50&amp;""" TOOL")</f>
        <v> SG_ FUELSYSA_OL_B2 m3 : 29|1@1+ (1,0) [0|0] "" TOOL</v>
      </c>
      <c r="S50" s="36" t="str">
        <f t="shared" si="0"/>
        <v>SG_MUL_VAL_ 2024 FUELSYSA_OL_B2 S01_PID 3-3;</v>
      </c>
    </row>
    <row r="51" spans="1:19">
      <c r="A51" s="36">
        <v>1</v>
      </c>
      <c r="B51" s="53">
        <v>3</v>
      </c>
      <c r="C51" s="36" t="str">
        <f>"S"&amp;DEC2HEX(A51,2)&amp;"_PID"</f>
        <v>S01_PID</v>
      </c>
      <c r="D51" s="36">
        <v>3</v>
      </c>
      <c r="F51" s="36" t="s">
        <v>77</v>
      </c>
      <c r="H51" s="36">
        <v>30</v>
      </c>
      <c r="I51" s="36">
        <v>1</v>
      </c>
      <c r="J51" s="36">
        <v>1</v>
      </c>
      <c r="K51" s="36" t="s">
        <v>32</v>
      </c>
      <c r="L51" s="36">
        <v>1</v>
      </c>
      <c r="N51" s="36">
        <v>0</v>
      </c>
      <c r="O51" s="54">
        <v>0</v>
      </c>
      <c r="P51" s="54">
        <v>0</v>
      </c>
      <c r="R51" s="36" t="str">
        <f>IF(F51="",""," SG_ "&amp;F51&amp;" m"&amp;B51&amp;" : "&amp;H51&amp;"|"&amp;I51&amp;"@"&amp;J51&amp;K51&amp;" ("&amp;L51&amp;","&amp;N51&amp;") ["&amp;O51&amp;"|"&amp;P51&amp;"] """&amp;M51&amp;""" TOOL")</f>
        <v> SG_ FUELSYSA_OL_Drive_B2 m3 : 30|1@1+ (1,0) [0|0] "" TOOL</v>
      </c>
      <c r="S51" s="36" t="str">
        <f t="shared" si="0"/>
        <v>SG_MUL_VAL_ 2024 FUELSYSA_OL_Drive_B2 S01_PID 3-3;</v>
      </c>
    </row>
    <row r="52" spans="1:19">
      <c r="A52" s="36">
        <v>1</v>
      </c>
      <c r="B52" s="53">
        <v>3</v>
      </c>
      <c r="C52" s="36" t="str">
        <f>"S"&amp;DEC2HEX(A52,2)&amp;"_PID"</f>
        <v>S01_PID</v>
      </c>
      <c r="D52" s="36">
        <v>3</v>
      </c>
      <c r="F52" s="36" t="s">
        <v>78</v>
      </c>
      <c r="H52" s="36">
        <v>31</v>
      </c>
      <c r="I52" s="36">
        <v>1</v>
      </c>
      <c r="J52" s="36">
        <v>1</v>
      </c>
      <c r="K52" s="36" t="s">
        <v>32</v>
      </c>
      <c r="L52" s="36">
        <v>1</v>
      </c>
      <c r="N52" s="36">
        <v>0</v>
      </c>
      <c r="O52" s="54">
        <v>0</v>
      </c>
      <c r="P52" s="54">
        <v>0</v>
      </c>
      <c r="R52" s="36" t="str">
        <f>IF(F52="",""," SG_ "&amp;F52&amp;" m"&amp;B52&amp;" : "&amp;H52&amp;"|"&amp;I52&amp;"@"&amp;J52&amp;K52&amp;" ("&amp;L52&amp;","&amp;N52&amp;") ["&amp;O52&amp;"|"&amp;P52&amp;"] """&amp;M52&amp;""" TOOL")</f>
        <v> SG_ FUELSYSA_OL_Fault_B2 m3 : 31|1@1+ (1,0) [0|0] "" TOOL</v>
      </c>
      <c r="S52" s="36" t="str">
        <f t="shared" si="0"/>
        <v>SG_MUL_VAL_ 2024 FUELSYSA_OL_Fault_B2 S01_PID 3-3;</v>
      </c>
    </row>
    <row r="53" spans="1:19">
      <c r="A53" s="36">
        <v>1</v>
      </c>
      <c r="B53" s="53">
        <v>3</v>
      </c>
      <c r="C53" s="36" t="str">
        <f>"S"&amp;DEC2HEX(A53,2)&amp;"_PID"</f>
        <v>S01_PID</v>
      </c>
      <c r="D53" s="36">
        <v>3</v>
      </c>
      <c r="F53" s="36" t="s">
        <v>79</v>
      </c>
      <c r="H53" s="36">
        <v>32</v>
      </c>
      <c r="I53" s="36">
        <v>1</v>
      </c>
      <c r="J53" s="36">
        <v>1</v>
      </c>
      <c r="K53" s="36" t="s">
        <v>32</v>
      </c>
      <c r="L53" s="36">
        <v>1</v>
      </c>
      <c r="N53" s="36">
        <v>0</v>
      </c>
      <c r="O53" s="54">
        <v>0</v>
      </c>
      <c r="P53" s="54">
        <v>0</v>
      </c>
      <c r="R53" s="36" t="str">
        <f>IF(F53="",""," SG_ "&amp;F53&amp;" m"&amp;B53&amp;" : "&amp;H53&amp;"|"&amp;I53&amp;"@"&amp;J53&amp;K53&amp;" ("&amp;L53&amp;","&amp;N53&amp;") ["&amp;O53&amp;"|"&amp;P53&amp;"] """&amp;M53&amp;""" TOOL")</f>
        <v> SG_ FUELSYSB_OL m3 : 32|1@1+ (1,0) [0|0] "" TOOL</v>
      </c>
      <c r="S53" s="36" t="str">
        <f t="shared" si="0"/>
        <v>SG_MUL_VAL_ 2024 FUELSYSB_OL S01_PID 3-3;</v>
      </c>
    </row>
    <row r="54" spans="1:19">
      <c r="A54" s="36">
        <v>1</v>
      </c>
      <c r="B54" s="53">
        <v>3</v>
      </c>
      <c r="C54" s="36" t="str">
        <f>"S"&amp;DEC2HEX(A54,2)&amp;"_PID"</f>
        <v>S01_PID</v>
      </c>
      <c r="D54" s="36">
        <v>3</v>
      </c>
      <c r="F54" s="36" t="s">
        <v>80</v>
      </c>
      <c r="H54" s="36">
        <v>33</v>
      </c>
      <c r="I54" s="36">
        <v>1</v>
      </c>
      <c r="J54" s="36">
        <v>1</v>
      </c>
      <c r="K54" s="36" t="s">
        <v>32</v>
      </c>
      <c r="L54" s="36">
        <v>1</v>
      </c>
      <c r="N54" s="36">
        <v>0</v>
      </c>
      <c r="O54" s="54">
        <v>0</v>
      </c>
      <c r="P54" s="54">
        <v>0</v>
      </c>
      <c r="R54" s="36" t="str">
        <f>IF(F54="",""," SG_ "&amp;F54&amp;" m"&amp;B54&amp;" : "&amp;H54&amp;"|"&amp;I54&amp;"@"&amp;J54&amp;K54&amp;" ("&amp;L54&amp;","&amp;N54&amp;") ["&amp;O54&amp;"|"&amp;P54&amp;"] """&amp;M54&amp;""" TOOL")</f>
        <v> SG_ FUELSYSB_CL m3 : 33|1@1+ (1,0) [0|0] "" TOOL</v>
      </c>
      <c r="S54" s="36" t="str">
        <f t="shared" si="0"/>
        <v>SG_MUL_VAL_ 2024 FUELSYSB_CL S01_PID 3-3;</v>
      </c>
    </row>
    <row r="55" spans="1:19">
      <c r="A55" s="36">
        <v>1</v>
      </c>
      <c r="B55" s="53">
        <v>3</v>
      </c>
      <c r="C55" s="36" t="str">
        <f>"S"&amp;DEC2HEX(A55,2)&amp;"_PID"</f>
        <v>S01_PID</v>
      </c>
      <c r="D55" s="36">
        <v>3</v>
      </c>
      <c r="F55" s="36" t="s">
        <v>81</v>
      </c>
      <c r="H55" s="36">
        <v>34</v>
      </c>
      <c r="I55" s="36">
        <v>1</v>
      </c>
      <c r="J55" s="36">
        <v>1</v>
      </c>
      <c r="K55" s="36" t="s">
        <v>32</v>
      </c>
      <c r="L55" s="36">
        <v>1</v>
      </c>
      <c r="N55" s="36">
        <v>0</v>
      </c>
      <c r="O55" s="54">
        <v>0</v>
      </c>
      <c r="P55" s="54">
        <v>0</v>
      </c>
      <c r="R55" s="36" t="str">
        <f>IF(F55="",""," SG_ "&amp;F55&amp;" m"&amp;B55&amp;" : "&amp;H55&amp;"|"&amp;I55&amp;"@"&amp;J55&amp;K55&amp;" ("&amp;L55&amp;","&amp;N55&amp;") ["&amp;O55&amp;"|"&amp;P55&amp;"] """&amp;M55&amp;""" TOOL")</f>
        <v> SG_ FUELSYSB_OL_Drive m3 : 34|1@1+ (1,0) [0|0] "" TOOL</v>
      </c>
      <c r="S55" s="36" t="str">
        <f t="shared" si="0"/>
        <v>SG_MUL_VAL_ 2024 FUELSYSB_OL_Drive S01_PID 3-3;</v>
      </c>
    </row>
    <row r="56" spans="1:19">
      <c r="A56" s="36">
        <v>1</v>
      </c>
      <c r="B56" s="53">
        <v>3</v>
      </c>
      <c r="C56" s="36" t="str">
        <f>"S"&amp;DEC2HEX(A56,2)&amp;"_PID"</f>
        <v>S01_PID</v>
      </c>
      <c r="D56" s="36">
        <v>3</v>
      </c>
      <c r="F56" s="36" t="s">
        <v>82</v>
      </c>
      <c r="H56" s="36">
        <v>35</v>
      </c>
      <c r="I56" s="36">
        <v>1</v>
      </c>
      <c r="J56" s="36">
        <v>1</v>
      </c>
      <c r="K56" s="36" t="s">
        <v>32</v>
      </c>
      <c r="L56" s="36">
        <v>1</v>
      </c>
      <c r="N56" s="36">
        <v>0</v>
      </c>
      <c r="O56" s="54">
        <v>0</v>
      </c>
      <c r="P56" s="54">
        <v>0</v>
      </c>
      <c r="R56" s="36" t="str">
        <f>IF(F56="",""," SG_ "&amp;F56&amp;" m"&amp;B56&amp;" : "&amp;H56&amp;"|"&amp;I56&amp;"@"&amp;J56&amp;K56&amp;" ("&amp;L56&amp;","&amp;N56&amp;") ["&amp;O56&amp;"|"&amp;P56&amp;"] """&amp;M56&amp;""" TOOL")</f>
        <v> SG_ FUELSYSB_OL_Fault m3 : 35|1@1+ (1,0) [0|0] "" TOOL</v>
      </c>
      <c r="S56" s="36" t="str">
        <f t="shared" si="0"/>
        <v>SG_MUL_VAL_ 2024 FUELSYSB_OL_Fault S01_PID 3-3;</v>
      </c>
    </row>
    <row r="57" spans="1:19">
      <c r="A57" s="36">
        <v>1</v>
      </c>
      <c r="B57" s="53">
        <v>3</v>
      </c>
      <c r="C57" s="36" t="str">
        <f>"S"&amp;DEC2HEX(A57,2)&amp;"_PID"</f>
        <v>S01_PID</v>
      </c>
      <c r="D57" s="36">
        <v>3</v>
      </c>
      <c r="F57" s="36" t="s">
        <v>83</v>
      </c>
      <c r="H57" s="36">
        <v>36</v>
      </c>
      <c r="I57" s="36">
        <v>1</v>
      </c>
      <c r="J57" s="36">
        <v>1</v>
      </c>
      <c r="K57" s="36" t="s">
        <v>32</v>
      </c>
      <c r="L57" s="36">
        <v>1</v>
      </c>
      <c r="N57" s="36">
        <v>0</v>
      </c>
      <c r="O57" s="54">
        <v>0</v>
      </c>
      <c r="P57" s="54">
        <v>0</v>
      </c>
      <c r="R57" s="36" t="str">
        <f>IF(F57="",""," SG_ "&amp;F57&amp;" m"&amp;B57&amp;" : "&amp;H57&amp;"|"&amp;I57&amp;"@"&amp;J57&amp;K57&amp;" ("&amp;L57&amp;","&amp;N57&amp;") ["&amp;O57&amp;"|"&amp;P57&amp;"] """&amp;M57&amp;""" TOOL")</f>
        <v> SG_ FUELSYSB_CL_Fault m3 : 36|1@1+ (1,0) [0|0] "" TOOL</v>
      </c>
      <c r="S57" s="36" t="str">
        <f t="shared" si="0"/>
        <v>SG_MUL_VAL_ 2024 FUELSYSB_CL_Fault S01_PID 3-3;</v>
      </c>
    </row>
    <row r="58" spans="1:19">
      <c r="A58" s="36">
        <v>1</v>
      </c>
      <c r="B58" s="53">
        <v>3</v>
      </c>
      <c r="C58" s="36" t="str">
        <f>"S"&amp;DEC2HEX(A58,2)&amp;"_PID"</f>
        <v>S01_PID</v>
      </c>
      <c r="D58" s="36">
        <v>3</v>
      </c>
      <c r="F58" s="36" t="s">
        <v>84</v>
      </c>
      <c r="H58" s="36">
        <v>37</v>
      </c>
      <c r="I58" s="36">
        <v>1</v>
      </c>
      <c r="J58" s="36">
        <v>1</v>
      </c>
      <c r="K58" s="36" t="s">
        <v>32</v>
      </c>
      <c r="L58" s="36">
        <v>1</v>
      </c>
      <c r="N58" s="36">
        <v>0</v>
      </c>
      <c r="O58" s="54">
        <v>0</v>
      </c>
      <c r="P58" s="54">
        <v>0</v>
      </c>
      <c r="R58" s="36" t="str">
        <f>IF(F58="",""," SG_ "&amp;F58&amp;" m"&amp;B58&amp;" : "&amp;H58&amp;"|"&amp;I58&amp;"@"&amp;J58&amp;K58&amp;" ("&amp;L58&amp;","&amp;N58&amp;") ["&amp;O58&amp;"|"&amp;P58&amp;"] """&amp;M58&amp;""" TOOL")</f>
        <v> SG_ FUELSYSB_OL_B2 m3 : 37|1@1+ (1,0) [0|0] "" TOOL</v>
      </c>
      <c r="S58" s="36" t="str">
        <f t="shared" si="0"/>
        <v>SG_MUL_VAL_ 2024 FUELSYSB_OL_B2 S01_PID 3-3;</v>
      </c>
    </row>
    <row r="59" spans="1:19">
      <c r="A59" s="36">
        <v>1</v>
      </c>
      <c r="B59" s="53">
        <v>3</v>
      </c>
      <c r="C59" s="36" t="str">
        <f>"S"&amp;DEC2HEX(A59,2)&amp;"_PID"</f>
        <v>S01_PID</v>
      </c>
      <c r="D59" s="36">
        <v>3</v>
      </c>
      <c r="F59" s="36" t="s">
        <v>85</v>
      </c>
      <c r="H59" s="36">
        <v>38</v>
      </c>
      <c r="I59" s="36">
        <v>1</v>
      </c>
      <c r="J59" s="36">
        <v>1</v>
      </c>
      <c r="K59" s="36" t="s">
        <v>32</v>
      </c>
      <c r="L59" s="36">
        <v>1</v>
      </c>
      <c r="N59" s="36">
        <v>0</v>
      </c>
      <c r="O59" s="54">
        <v>0</v>
      </c>
      <c r="P59" s="54">
        <v>0</v>
      </c>
      <c r="R59" s="36" t="str">
        <f>IF(F59="",""," SG_ "&amp;F59&amp;" m"&amp;B59&amp;" : "&amp;H59&amp;"|"&amp;I59&amp;"@"&amp;J59&amp;K59&amp;" ("&amp;L59&amp;","&amp;N59&amp;") ["&amp;O59&amp;"|"&amp;P59&amp;"] """&amp;M59&amp;""" TOOL")</f>
        <v> SG_ FUELSYSB_OL_Drive_B2 m3 : 38|1@1+ (1,0) [0|0] "" TOOL</v>
      </c>
      <c r="S59" s="36" t="str">
        <f t="shared" si="0"/>
        <v>SG_MUL_VAL_ 2024 FUELSYSB_OL_Drive_B2 S01_PID 3-3;</v>
      </c>
    </row>
    <row r="60" spans="1:19">
      <c r="A60" s="36">
        <v>1</v>
      </c>
      <c r="B60" s="53">
        <v>3</v>
      </c>
      <c r="C60" s="36" t="str">
        <f>"S"&amp;DEC2HEX(A60,2)&amp;"_PID"</f>
        <v>S01_PID</v>
      </c>
      <c r="D60" s="36">
        <v>3</v>
      </c>
      <c r="F60" s="36" t="s">
        <v>86</v>
      </c>
      <c r="H60" s="36">
        <v>39</v>
      </c>
      <c r="I60" s="36">
        <v>1</v>
      </c>
      <c r="J60" s="36">
        <v>1</v>
      </c>
      <c r="K60" s="36" t="s">
        <v>32</v>
      </c>
      <c r="L60" s="36">
        <v>1</v>
      </c>
      <c r="N60" s="36">
        <v>0</v>
      </c>
      <c r="O60" s="54">
        <v>0</v>
      </c>
      <c r="P60" s="54">
        <v>0</v>
      </c>
      <c r="R60" s="36" t="str">
        <f>IF(F60="",""," SG_ "&amp;F60&amp;" m"&amp;B60&amp;" : "&amp;H60&amp;"|"&amp;I60&amp;"@"&amp;J60&amp;K60&amp;" ("&amp;L60&amp;","&amp;N60&amp;") ["&amp;O60&amp;"|"&amp;P60&amp;"] """&amp;M60&amp;""" TOOL")</f>
        <v> SG_ FUELSYSB_OL_Fault_B2 m3 : 39|1@1+ (1,0) [0|0] "" TOOL</v>
      </c>
      <c r="S60" s="36" t="str">
        <f t="shared" si="0"/>
        <v>SG_MUL_VAL_ 2024 FUELSYSB_OL_Fault_B2 S01_PID 3-3;</v>
      </c>
    </row>
    <row r="61" spans="1:19">
      <c r="A61" s="36">
        <v>1</v>
      </c>
      <c r="B61" s="53">
        <v>4</v>
      </c>
      <c r="C61" s="36" t="str">
        <f>"S"&amp;DEC2HEX(A61,2)&amp;"_PID"</f>
        <v>S01_PID</v>
      </c>
      <c r="D61" s="36">
        <v>4</v>
      </c>
      <c r="F61" s="36" t="s">
        <v>87</v>
      </c>
      <c r="H61" s="36">
        <v>24</v>
      </c>
      <c r="I61" s="36">
        <v>8</v>
      </c>
      <c r="J61" s="36">
        <v>1</v>
      </c>
      <c r="K61" s="36" t="s">
        <v>32</v>
      </c>
      <c r="L61" s="36">
        <v>0.3921569</v>
      </c>
      <c r="M61" s="36" t="s">
        <v>88</v>
      </c>
      <c r="N61" s="36">
        <v>0</v>
      </c>
      <c r="O61" s="54">
        <v>0</v>
      </c>
      <c r="P61" s="54">
        <v>100</v>
      </c>
      <c r="R61" s="36" t="str">
        <f>IF(F61="",""," SG_ "&amp;F61&amp;" m"&amp;B61&amp;" : "&amp;H61&amp;"|"&amp;I61&amp;"@"&amp;J61&amp;K61&amp;" ("&amp;L61&amp;","&amp;N61&amp;") ["&amp;O61&amp;"|"&amp;P61&amp;"] """&amp;M61&amp;""" TOOL")</f>
        <v> SG_ LOAD_PCT m4 : 24|8@1+ (0.3921569,0) [0|100] "%" TOOL</v>
      </c>
      <c r="S61" s="36" t="str">
        <f t="shared" si="0"/>
        <v>SG_MUL_VAL_ 2024 LOAD_PCT S01_PID 4-4;</v>
      </c>
    </row>
    <row r="62" spans="1:19">
      <c r="A62" s="36">
        <v>1</v>
      </c>
      <c r="B62" s="53">
        <v>5</v>
      </c>
      <c r="C62" s="36" t="str">
        <f>"S"&amp;DEC2HEX(A62,2)&amp;"_PID"</f>
        <v>S01_PID</v>
      </c>
      <c r="D62" s="36">
        <v>5</v>
      </c>
      <c r="F62" s="36" t="s">
        <v>89</v>
      </c>
      <c r="H62" s="36">
        <v>24</v>
      </c>
      <c r="I62" s="36">
        <v>8</v>
      </c>
      <c r="J62" s="36">
        <v>1</v>
      </c>
      <c r="K62" s="36" t="s">
        <v>32</v>
      </c>
      <c r="L62" s="36">
        <v>1</v>
      </c>
      <c r="M62" s="36" t="s">
        <v>90</v>
      </c>
      <c r="N62" s="36">
        <v>-40</v>
      </c>
      <c r="O62" s="54">
        <v>-40</v>
      </c>
      <c r="P62" s="54">
        <v>215</v>
      </c>
      <c r="R62" s="36" t="str">
        <f>IF(F62="",""," SG_ "&amp;F62&amp;" m"&amp;B62&amp;" : "&amp;H62&amp;"|"&amp;I62&amp;"@"&amp;J62&amp;K62&amp;" ("&amp;L62&amp;","&amp;N62&amp;") ["&amp;O62&amp;"|"&amp;P62&amp;"] """&amp;M62&amp;""" TOOL")</f>
        <v> SG_ ECT m5 : 24|8@1+ (1,-40) [-40|215] "°C " TOOL</v>
      </c>
      <c r="S62" s="36" t="str">
        <f t="shared" si="0"/>
        <v>SG_MUL_VAL_ 2024 ECT S01_PID 5-5;</v>
      </c>
    </row>
    <row r="63" spans="1:19">
      <c r="A63" s="56">
        <v>1</v>
      </c>
      <c r="B63" s="57">
        <v>6</v>
      </c>
      <c r="C63" s="56" t="str">
        <f>"S"&amp;DEC2HEX(A63,2)&amp;"_PID"</f>
        <v>S01_PID</v>
      </c>
      <c r="D63" s="56">
        <v>6</v>
      </c>
      <c r="E63" s="56" t="s">
        <v>91</v>
      </c>
      <c r="F63" s="56" t="s">
        <v>92</v>
      </c>
      <c r="G63" s="56"/>
      <c r="H63" s="56">
        <v>24</v>
      </c>
      <c r="I63" s="56">
        <v>8</v>
      </c>
      <c r="J63" s="36">
        <v>1</v>
      </c>
      <c r="K63" s="36" t="s">
        <v>32</v>
      </c>
      <c r="L63" s="56">
        <v>0.78125</v>
      </c>
      <c r="M63" s="56" t="s">
        <v>88</v>
      </c>
      <c r="N63" s="56">
        <v>-100</v>
      </c>
      <c r="O63" s="54">
        <v>-100</v>
      </c>
      <c r="P63" s="54">
        <v>99.21875</v>
      </c>
      <c r="Q63" s="56"/>
      <c r="R63" s="36" t="str">
        <f>IF(F63="",""," SG_ "&amp;F63&amp;" m"&amp;B63&amp;" : "&amp;H63&amp;"|"&amp;I63&amp;"@"&amp;J63&amp;K63&amp;" ("&amp;L63&amp;","&amp;N63&amp;") ["&amp;O63&amp;"|"&amp;P63&amp;"] """&amp;M63&amp;""" TOOL")</f>
        <v> SG_ SHRTFT1 m6 : 24|8@1+ (0.78125,-100) [-100|99.21875] "%" TOOL</v>
      </c>
      <c r="S63" s="36" t="str">
        <f t="shared" si="0"/>
        <v>SG_MUL_VAL_ 2024 SHRTFT1 S01_PID 6-6;</v>
      </c>
    </row>
    <row r="64" spans="1:19">
      <c r="A64" s="56">
        <v>1</v>
      </c>
      <c r="B64" s="57">
        <v>6</v>
      </c>
      <c r="C64" s="56" t="str">
        <f>"S"&amp;DEC2HEX(A64,2)&amp;"_PID"</f>
        <v>S01_PID</v>
      </c>
      <c r="D64" s="56">
        <v>6</v>
      </c>
      <c r="E64" s="56" t="s">
        <v>93</v>
      </c>
      <c r="F64" s="56" t="s">
        <v>94</v>
      </c>
      <c r="G64" s="56"/>
      <c r="H64" s="56">
        <v>32</v>
      </c>
      <c r="I64" s="56">
        <v>8</v>
      </c>
      <c r="J64" s="36">
        <v>1</v>
      </c>
      <c r="K64" s="36" t="s">
        <v>32</v>
      </c>
      <c r="L64" s="56">
        <v>0.78125</v>
      </c>
      <c r="M64" s="56" t="s">
        <v>88</v>
      </c>
      <c r="N64" s="56">
        <v>-100</v>
      </c>
      <c r="O64" s="54">
        <v>-100</v>
      </c>
      <c r="P64" s="54">
        <v>99.21875</v>
      </c>
      <c r="Q64" s="56"/>
      <c r="R64" s="36" t="str">
        <f>IF(F64="",""," SG_ "&amp;F64&amp;" m"&amp;B64&amp;" : "&amp;H64&amp;"|"&amp;I64&amp;"@"&amp;J64&amp;K64&amp;" ("&amp;L64&amp;","&amp;N64&amp;") ["&amp;O64&amp;"|"&amp;P64&amp;"] """&amp;M64&amp;""" TOOL")</f>
        <v> SG_ SHRTFT3 m6 : 32|8@1+ (0.78125,-100) [-100|99.21875] "%" TOOL</v>
      </c>
      <c r="S64" s="36" t="str">
        <f t="shared" si="0"/>
        <v>SG_MUL_VAL_ 2024 SHRTFT3 S01_PID 6-6;</v>
      </c>
    </row>
    <row r="65" spans="1:19">
      <c r="A65" s="56">
        <v>1</v>
      </c>
      <c r="B65" s="57">
        <v>7</v>
      </c>
      <c r="C65" s="56" t="str">
        <f>"S"&amp;DEC2HEX(A65,2)&amp;"_PID"</f>
        <v>S01_PID</v>
      </c>
      <c r="D65" s="56">
        <v>7</v>
      </c>
      <c r="E65" s="56"/>
      <c r="F65" s="56" t="s">
        <v>95</v>
      </c>
      <c r="G65" s="56"/>
      <c r="H65" s="56">
        <v>24</v>
      </c>
      <c r="I65" s="56">
        <v>8</v>
      </c>
      <c r="J65" s="36">
        <v>1</v>
      </c>
      <c r="K65" s="36" t="s">
        <v>32</v>
      </c>
      <c r="L65" s="56">
        <v>0.78125</v>
      </c>
      <c r="M65" s="56" t="s">
        <v>88</v>
      </c>
      <c r="N65" s="56">
        <v>-100</v>
      </c>
      <c r="O65" s="54">
        <v>-100</v>
      </c>
      <c r="P65" s="54">
        <v>99.21875</v>
      </c>
      <c r="Q65" s="56"/>
      <c r="R65" s="36" t="str">
        <f>IF(F65="",""," SG_ "&amp;F65&amp;" m"&amp;B65&amp;" : "&amp;H65&amp;"|"&amp;I65&amp;"@"&amp;J65&amp;K65&amp;" ("&amp;L65&amp;","&amp;N65&amp;") ["&amp;O65&amp;"|"&amp;P65&amp;"] """&amp;M65&amp;""" TOOL")</f>
        <v> SG_ LONGFT1 m7 : 24|8@1+ (0.78125,-100) [-100|99.21875] "%" TOOL</v>
      </c>
      <c r="S65" s="36" t="str">
        <f t="shared" si="0"/>
        <v>SG_MUL_VAL_ 2024 LONGFT1 S01_PID 7-7;</v>
      </c>
    </row>
    <row r="66" spans="1:19">
      <c r="A66" s="56">
        <v>1</v>
      </c>
      <c r="B66" s="57">
        <v>7</v>
      </c>
      <c r="C66" s="56" t="str">
        <f>"S"&amp;DEC2HEX(A66,2)&amp;"_PID"</f>
        <v>S01_PID</v>
      </c>
      <c r="D66" s="56">
        <v>7</v>
      </c>
      <c r="E66" s="56"/>
      <c r="F66" s="56" t="s">
        <v>96</v>
      </c>
      <c r="G66" s="56"/>
      <c r="H66" s="56">
        <v>32</v>
      </c>
      <c r="I66" s="56">
        <v>8</v>
      </c>
      <c r="J66" s="36">
        <v>1</v>
      </c>
      <c r="K66" s="36" t="s">
        <v>32</v>
      </c>
      <c r="L66" s="56">
        <v>0.78125</v>
      </c>
      <c r="M66" s="56" t="s">
        <v>88</v>
      </c>
      <c r="N66" s="56">
        <v>-100</v>
      </c>
      <c r="O66" s="54">
        <v>-100</v>
      </c>
      <c r="P66" s="54">
        <v>99.21875</v>
      </c>
      <c r="Q66" s="56"/>
      <c r="R66" s="36" t="str">
        <f>IF(F66="",""," SG_ "&amp;F66&amp;" m"&amp;B66&amp;" : "&amp;H66&amp;"|"&amp;I66&amp;"@"&amp;J66&amp;K66&amp;" ("&amp;L66&amp;","&amp;N66&amp;") ["&amp;O66&amp;"|"&amp;P66&amp;"] """&amp;M66&amp;""" TOOL")</f>
        <v> SG_ LONGFT3 m7 : 32|8@1+ (0.78125,-100) [-100|99.21875] "%" TOOL</v>
      </c>
      <c r="S66" s="36" t="str">
        <f t="shared" si="0"/>
        <v>SG_MUL_VAL_ 2024 LONGFT3 S01_PID 7-7;</v>
      </c>
    </row>
    <row r="67" spans="1:19">
      <c r="A67" s="56">
        <v>1</v>
      </c>
      <c r="B67" s="57">
        <v>8</v>
      </c>
      <c r="C67" s="56" t="str">
        <f>"S"&amp;DEC2HEX(A67,2)&amp;"_PID"</f>
        <v>S01_PID</v>
      </c>
      <c r="D67" s="56">
        <v>8</v>
      </c>
      <c r="E67" s="56" t="s">
        <v>97</v>
      </c>
      <c r="F67" s="56" t="s">
        <v>98</v>
      </c>
      <c r="G67" s="56"/>
      <c r="H67" s="56">
        <v>24</v>
      </c>
      <c r="I67" s="56">
        <v>8</v>
      </c>
      <c r="J67" s="36">
        <v>1</v>
      </c>
      <c r="K67" s="36" t="s">
        <v>32</v>
      </c>
      <c r="L67" s="56">
        <v>0.78125</v>
      </c>
      <c r="M67" s="56" t="s">
        <v>88</v>
      </c>
      <c r="N67" s="56">
        <v>-100</v>
      </c>
      <c r="O67" s="54">
        <v>-100</v>
      </c>
      <c r="P67" s="54">
        <v>99.21875</v>
      </c>
      <c r="Q67" s="56"/>
      <c r="R67" s="36" t="str">
        <f>IF(F67="",""," SG_ "&amp;F67&amp;" m"&amp;B67&amp;" : "&amp;H67&amp;"|"&amp;I67&amp;"@"&amp;J67&amp;K67&amp;" ("&amp;L67&amp;","&amp;N67&amp;") ["&amp;O67&amp;"|"&amp;P67&amp;"] """&amp;M67&amp;""" TOOL")</f>
        <v> SG_ SHRTFT2 m8 : 24|8@1+ (0.78125,-100) [-100|99.21875] "%" TOOL</v>
      </c>
      <c r="S67" s="36" t="str">
        <f t="shared" ref="S67:S130" si="1">IF(F67="","","SG_MUL_VAL_ 2024 "&amp;F67&amp;" "&amp;C67&amp;" "&amp;SUBSTITUTE(B67,"M","")&amp;"-"&amp;SUBSTITUTE(B67,"M","")&amp;";")</f>
        <v>SG_MUL_VAL_ 2024 SHRTFT2 S01_PID 8-8;</v>
      </c>
    </row>
    <row r="68" spans="1:19">
      <c r="A68" s="56">
        <v>1</v>
      </c>
      <c r="B68" s="57">
        <v>8</v>
      </c>
      <c r="C68" s="56" t="str">
        <f>"S"&amp;DEC2HEX(A68,2)&amp;"_PID"</f>
        <v>S01_PID</v>
      </c>
      <c r="D68" s="56">
        <v>8</v>
      </c>
      <c r="E68" s="56" t="s">
        <v>99</v>
      </c>
      <c r="F68" s="56" t="s">
        <v>100</v>
      </c>
      <c r="G68" s="56"/>
      <c r="H68" s="56">
        <v>32</v>
      </c>
      <c r="I68" s="56">
        <v>8</v>
      </c>
      <c r="J68" s="36">
        <v>1</v>
      </c>
      <c r="K68" s="36" t="s">
        <v>32</v>
      </c>
      <c r="L68" s="56">
        <v>0.78125</v>
      </c>
      <c r="M68" s="56" t="s">
        <v>88</v>
      </c>
      <c r="N68" s="56">
        <v>-100</v>
      </c>
      <c r="O68" s="54">
        <v>-100</v>
      </c>
      <c r="P68" s="54">
        <v>99.21875</v>
      </c>
      <c r="Q68" s="56"/>
      <c r="R68" s="36" t="str">
        <f>IF(F68="",""," SG_ "&amp;F68&amp;" m"&amp;B68&amp;" : "&amp;H68&amp;"|"&amp;I68&amp;"@"&amp;J68&amp;K68&amp;" ("&amp;L68&amp;","&amp;N68&amp;") ["&amp;O68&amp;"|"&amp;P68&amp;"] """&amp;M68&amp;""" TOOL")</f>
        <v> SG_ SHRTFT4 m8 : 32|8@1+ (0.78125,-100) [-100|99.21875] "%" TOOL</v>
      </c>
      <c r="S68" s="36" t="str">
        <f t="shared" si="1"/>
        <v>SG_MUL_VAL_ 2024 SHRTFT4 S01_PID 8-8;</v>
      </c>
    </row>
    <row r="69" spans="1:19">
      <c r="A69" s="56">
        <v>1</v>
      </c>
      <c r="B69" s="57">
        <v>9</v>
      </c>
      <c r="C69" s="56" t="str">
        <f>"S"&amp;DEC2HEX(A69,2)&amp;"_PID"</f>
        <v>S01_PID</v>
      </c>
      <c r="D69" s="56">
        <v>9</v>
      </c>
      <c r="E69" s="56"/>
      <c r="F69" s="56" t="s">
        <v>101</v>
      </c>
      <c r="G69" s="56"/>
      <c r="H69" s="56">
        <v>24</v>
      </c>
      <c r="I69" s="56">
        <v>8</v>
      </c>
      <c r="J69" s="36">
        <v>1</v>
      </c>
      <c r="K69" s="36" t="s">
        <v>32</v>
      </c>
      <c r="L69" s="56">
        <v>0.78125</v>
      </c>
      <c r="M69" s="56" t="s">
        <v>88</v>
      </c>
      <c r="N69" s="56">
        <v>-100</v>
      </c>
      <c r="O69" s="54">
        <v>-100</v>
      </c>
      <c r="P69" s="54">
        <v>99.21875</v>
      </c>
      <c r="Q69" s="56"/>
      <c r="R69" s="36" t="str">
        <f>IF(F69="",""," SG_ "&amp;F69&amp;" m"&amp;B69&amp;" : "&amp;H69&amp;"|"&amp;I69&amp;"@"&amp;J69&amp;K69&amp;" ("&amp;L69&amp;","&amp;N69&amp;") ["&amp;O69&amp;"|"&amp;P69&amp;"] """&amp;M69&amp;""" TOOL")</f>
        <v> SG_ LONGFT2 m9 : 24|8@1+ (0.78125,-100) [-100|99.21875] "%" TOOL</v>
      </c>
      <c r="S69" s="36" t="str">
        <f t="shared" si="1"/>
        <v>SG_MUL_VAL_ 2024 LONGFT2 S01_PID 9-9;</v>
      </c>
    </row>
    <row r="70" spans="1:19">
      <c r="A70" s="56">
        <v>1</v>
      </c>
      <c r="B70" s="57">
        <v>9</v>
      </c>
      <c r="C70" s="56" t="str">
        <f>"S"&amp;DEC2HEX(A70,2)&amp;"_PID"</f>
        <v>S01_PID</v>
      </c>
      <c r="D70" s="56">
        <v>9</v>
      </c>
      <c r="E70" s="56"/>
      <c r="F70" s="56" t="s">
        <v>102</v>
      </c>
      <c r="G70" s="56"/>
      <c r="H70" s="56">
        <v>32</v>
      </c>
      <c r="I70" s="56">
        <v>8</v>
      </c>
      <c r="J70" s="36">
        <v>1</v>
      </c>
      <c r="K70" s="36" t="s">
        <v>32</v>
      </c>
      <c r="L70" s="56">
        <v>0.78125</v>
      </c>
      <c r="M70" s="56" t="s">
        <v>88</v>
      </c>
      <c r="N70" s="56">
        <v>-100</v>
      </c>
      <c r="O70" s="54">
        <v>-100</v>
      </c>
      <c r="P70" s="54">
        <v>99.21875</v>
      </c>
      <c r="Q70" s="56"/>
      <c r="R70" s="36" t="str">
        <f>IF(F70="",""," SG_ "&amp;F70&amp;" m"&amp;B70&amp;" : "&amp;H70&amp;"|"&amp;I70&amp;"@"&amp;J70&amp;K70&amp;" ("&amp;L70&amp;","&amp;N70&amp;") ["&amp;O70&amp;"|"&amp;P70&amp;"] """&amp;M70&amp;""" TOOL")</f>
        <v> SG_ LONGFT4 m9 : 32|8@1+ (0.78125,-100) [-100|99.21875] "%" TOOL</v>
      </c>
      <c r="S70" s="36" t="str">
        <f t="shared" si="1"/>
        <v>SG_MUL_VAL_ 2024 LONGFT4 S01_PID 9-9;</v>
      </c>
    </row>
    <row r="71" spans="1:19">
      <c r="A71" s="38">
        <v>1</v>
      </c>
      <c r="B71" s="60">
        <v>10</v>
      </c>
      <c r="C71" s="38" t="str">
        <f>"S"&amp;DEC2HEX(A71,2)&amp;"_PID"</f>
        <v>S01_PID</v>
      </c>
      <c r="D71" s="38" t="s">
        <v>5</v>
      </c>
      <c r="E71" s="38" t="s">
        <v>103</v>
      </c>
      <c r="F71" s="38" t="s">
        <v>104</v>
      </c>
      <c r="G71" s="38"/>
      <c r="H71" s="38">
        <v>24</v>
      </c>
      <c r="I71" s="38">
        <v>8</v>
      </c>
      <c r="J71" s="38">
        <v>1</v>
      </c>
      <c r="K71" s="38" t="s">
        <v>32</v>
      </c>
      <c r="L71" s="38">
        <v>3</v>
      </c>
      <c r="M71" s="38" t="s">
        <v>105</v>
      </c>
      <c r="N71" s="38">
        <v>0</v>
      </c>
      <c r="O71" s="38">
        <v>0</v>
      </c>
      <c r="P71" s="38">
        <v>0</v>
      </c>
      <c r="Q71" s="38"/>
      <c r="R71" s="38" t="str">
        <f>IF(F71="",""," SG_ "&amp;F71&amp;" m"&amp;B71&amp;" : "&amp;H71&amp;"|"&amp;I71&amp;"@"&amp;J71&amp;K71&amp;" ("&amp;L71&amp;","&amp;N71&amp;") ["&amp;O71&amp;"|"&amp;P71&amp;"] """&amp;M71&amp;""" TOOL")</f>
        <v> SG_ FPGAUGE m10 : 24|8@1+ (3,0) [0|0] "kPa" TOOL</v>
      </c>
      <c r="S71" s="36" t="str">
        <f t="shared" si="1"/>
        <v>SG_MUL_VAL_ 2024 FPGAUGE S01_PID 10-10;</v>
      </c>
    </row>
    <row r="72" spans="1:19">
      <c r="A72" s="38">
        <v>1</v>
      </c>
      <c r="B72" s="60">
        <v>11</v>
      </c>
      <c r="C72" s="38" t="str">
        <f>"S"&amp;DEC2HEX(A72,2)&amp;"_PID"</f>
        <v>S01_PID</v>
      </c>
      <c r="D72" s="38" t="s">
        <v>4</v>
      </c>
      <c r="E72" s="38" t="s">
        <v>106</v>
      </c>
      <c r="F72" s="38" t="s">
        <v>107</v>
      </c>
      <c r="G72" s="38"/>
      <c r="H72" s="38">
        <v>24</v>
      </c>
      <c r="I72" s="38">
        <v>8</v>
      </c>
      <c r="J72" s="38">
        <v>1</v>
      </c>
      <c r="K72" s="38" t="s">
        <v>32</v>
      </c>
      <c r="L72" s="38">
        <v>1</v>
      </c>
      <c r="M72" s="38" t="s">
        <v>105</v>
      </c>
      <c r="N72" s="38">
        <v>0</v>
      </c>
      <c r="O72" s="38">
        <v>0</v>
      </c>
      <c r="P72" s="38">
        <v>0</v>
      </c>
      <c r="Q72" s="38"/>
      <c r="R72" s="38" t="str">
        <f>IF(F72="",""," SG_ "&amp;F72&amp;" m"&amp;B72&amp;" : "&amp;H72&amp;"|"&amp;I72&amp;"@"&amp;J72&amp;K72&amp;" ("&amp;L72&amp;","&amp;N72&amp;") ["&amp;O72&amp;"|"&amp;P72&amp;"] """&amp;M72&amp;""" TOOL")</f>
        <v> SG_ MAP m11 : 24|8@1+ (1,0) [0|0] "kPa" TOOL</v>
      </c>
      <c r="S72" s="36" t="str">
        <f t="shared" si="1"/>
        <v>SG_MUL_VAL_ 2024 MAP S01_PID 11-11;</v>
      </c>
    </row>
    <row r="73" spans="1:19">
      <c r="A73" s="38">
        <v>1</v>
      </c>
      <c r="B73" s="60">
        <v>12</v>
      </c>
      <c r="C73" s="38" t="str">
        <f>"S"&amp;DEC2HEX(A73,2)&amp;"_PID"</f>
        <v>S01_PID</v>
      </c>
      <c r="D73" s="38" t="s">
        <v>3</v>
      </c>
      <c r="E73" s="38" t="s">
        <v>108</v>
      </c>
      <c r="F73" s="38" t="s">
        <v>109</v>
      </c>
      <c r="G73" s="38"/>
      <c r="H73" s="38">
        <v>31</v>
      </c>
      <c r="I73" s="38">
        <v>16</v>
      </c>
      <c r="J73" s="38">
        <v>0</v>
      </c>
      <c r="K73" s="38" t="s">
        <v>32</v>
      </c>
      <c r="L73" s="38">
        <v>0.25</v>
      </c>
      <c r="M73" s="38" t="s">
        <v>110</v>
      </c>
      <c r="N73" s="38">
        <v>0</v>
      </c>
      <c r="O73" s="38">
        <v>0</v>
      </c>
      <c r="P73" s="38">
        <v>0</v>
      </c>
      <c r="Q73" s="38" t="s">
        <v>70</v>
      </c>
      <c r="R73" s="38" t="str">
        <f>IF(F73="",""," SG_ "&amp;F73&amp;" m"&amp;B73&amp;" : "&amp;H73&amp;"|"&amp;I73&amp;"@"&amp;J73&amp;K73&amp;" ("&amp;L73&amp;","&amp;N73&amp;") ["&amp;O73&amp;"|"&amp;P73&amp;"] """&amp;M73&amp;""" TOOL")</f>
        <v> SG_ RPM m12 : 31|16@0+ (0.25,0) [0|0] "rpm" TOOL</v>
      </c>
      <c r="S73" s="36" t="str">
        <f t="shared" si="1"/>
        <v>SG_MUL_VAL_ 2024 RPM S01_PID 12-12;</v>
      </c>
    </row>
    <row r="74" spans="1:19">
      <c r="A74" s="38">
        <v>1</v>
      </c>
      <c r="B74" s="60">
        <v>13</v>
      </c>
      <c r="C74" s="38" t="str">
        <f>"S"&amp;DEC2HEX(A74,2)&amp;"_PID"</f>
        <v>S01_PID</v>
      </c>
      <c r="D74" s="38" t="s">
        <v>2</v>
      </c>
      <c r="E74" s="38" t="s">
        <v>111</v>
      </c>
      <c r="F74" s="38" t="s">
        <v>112</v>
      </c>
      <c r="G74" s="38"/>
      <c r="H74" s="38">
        <v>24</v>
      </c>
      <c r="I74" s="38">
        <v>8</v>
      </c>
      <c r="J74" s="38">
        <v>1</v>
      </c>
      <c r="K74" s="38" t="s">
        <v>32</v>
      </c>
      <c r="L74" s="38">
        <v>1</v>
      </c>
      <c r="M74" s="38" t="s">
        <v>113</v>
      </c>
      <c r="N74" s="38">
        <v>0</v>
      </c>
      <c r="O74" s="38">
        <v>0</v>
      </c>
      <c r="P74" s="38">
        <v>0</v>
      </c>
      <c r="Q74" s="38"/>
      <c r="R74" s="38" t="str">
        <f>IF(F74="",""," SG_ "&amp;F74&amp;" m"&amp;B74&amp;" : "&amp;H74&amp;"|"&amp;I74&amp;"@"&amp;J74&amp;K74&amp;" ("&amp;L74&amp;","&amp;N74&amp;") ["&amp;O74&amp;"|"&amp;P74&amp;"] """&amp;M74&amp;""" TOOL")</f>
        <v> SG_ VSS m13 : 24|8@1+ (1,0) [0|0] "km/h" TOOL</v>
      </c>
      <c r="S74" s="36" t="str">
        <f t="shared" si="1"/>
        <v>SG_MUL_VAL_ 2024 VSS S01_PID 13-13;</v>
      </c>
    </row>
    <row r="75" spans="1:19">
      <c r="A75" s="38">
        <v>1</v>
      </c>
      <c r="B75" s="60">
        <v>14</v>
      </c>
      <c r="C75" s="38" t="str">
        <f>"S"&amp;DEC2HEX(A75,2)&amp;"_PID"</f>
        <v>S01_PID</v>
      </c>
      <c r="D75" s="38" t="s">
        <v>1</v>
      </c>
      <c r="E75" s="38" t="s">
        <v>114</v>
      </c>
      <c r="F75" s="38" t="s">
        <v>115</v>
      </c>
      <c r="G75" s="38"/>
      <c r="H75" s="38">
        <v>24</v>
      </c>
      <c r="I75" s="38">
        <v>8</v>
      </c>
      <c r="J75" s="38">
        <v>1</v>
      </c>
      <c r="K75" s="38" t="s">
        <v>32</v>
      </c>
      <c r="L75" s="38">
        <v>0.5</v>
      </c>
      <c r="M75" s="38" t="s">
        <v>116</v>
      </c>
      <c r="N75" s="38">
        <v>64</v>
      </c>
      <c r="O75" s="38">
        <v>0</v>
      </c>
      <c r="P75" s="38">
        <v>0</v>
      </c>
      <c r="Q75" s="38" t="s">
        <v>117</v>
      </c>
      <c r="R75" s="38" t="str">
        <f>IF(F75="",""," SG_ "&amp;F75&amp;" m"&amp;B75&amp;" : "&amp;H75&amp;"|"&amp;I75&amp;"@"&amp;J75&amp;K75&amp;" ("&amp;L75&amp;","&amp;N75&amp;") ["&amp;O75&amp;"|"&amp;P75&amp;"] """&amp;M75&amp;""" TOOL")</f>
        <v> SG_ SPARKADV m14 : 24|8@1+ (0.5,64) [0|0] "°" TOOL</v>
      </c>
      <c r="S75" s="36" t="str">
        <f t="shared" si="1"/>
        <v>SG_MUL_VAL_ 2024 SPARKADV S01_PID 14-14;</v>
      </c>
    </row>
    <row r="76" spans="1:19">
      <c r="A76" s="36">
        <v>1</v>
      </c>
      <c r="B76" s="53">
        <v>15</v>
      </c>
      <c r="C76" s="38" t="str">
        <f>"S"&amp;DEC2HEX(A76,2)&amp;"_PID"</f>
        <v>S01_PID</v>
      </c>
      <c r="D76" s="36" t="s">
        <v>118</v>
      </c>
      <c r="E76" s="36" t="s">
        <v>119</v>
      </c>
      <c r="F76" s="36" t="s">
        <v>120</v>
      </c>
      <c r="H76" s="36">
        <v>24</v>
      </c>
      <c r="I76" s="36">
        <v>8</v>
      </c>
      <c r="J76" s="36">
        <v>1</v>
      </c>
      <c r="K76" s="36" t="s">
        <v>32</v>
      </c>
      <c r="L76" s="36">
        <v>1</v>
      </c>
      <c r="M76" s="36" t="s">
        <v>90</v>
      </c>
      <c r="N76" s="36">
        <v>-40</v>
      </c>
      <c r="O76" s="54">
        <v>0</v>
      </c>
      <c r="P76" s="54">
        <v>0</v>
      </c>
      <c r="R76" s="36" t="str">
        <f>IF(F76="",""," SG_ "&amp;F76&amp;" m"&amp;B76&amp;" : "&amp;H76&amp;"|"&amp;I76&amp;"@"&amp;J76&amp;K76&amp;" ("&amp;L76&amp;","&amp;N76&amp;") ["&amp;O76&amp;"|"&amp;P76&amp;"] """&amp;M76&amp;""" TOOL")</f>
        <v> SG_ IAT m15 : 24|8@1+ (1,-40) [0|0] "°C " TOOL</v>
      </c>
      <c r="S76" s="36" t="str">
        <f t="shared" si="1"/>
        <v>SG_MUL_VAL_ 2024 IAT S01_PID 15-15;</v>
      </c>
    </row>
    <row r="77" spans="1:19">
      <c r="A77" s="36">
        <v>1</v>
      </c>
      <c r="B77" s="53">
        <v>16</v>
      </c>
      <c r="C77" s="38" t="str">
        <f>"S"&amp;DEC2HEX(A77,2)&amp;"_PID"</f>
        <v>S01_PID</v>
      </c>
      <c r="D77" s="36">
        <v>10</v>
      </c>
      <c r="E77" s="36" t="s">
        <v>121</v>
      </c>
      <c r="F77" s="36" t="s">
        <v>122</v>
      </c>
      <c r="H77" s="36">
        <v>31</v>
      </c>
      <c r="I77" s="36">
        <v>16</v>
      </c>
      <c r="J77" s="36">
        <v>0</v>
      </c>
      <c r="K77" s="36" t="s">
        <v>32</v>
      </c>
      <c r="L77" s="36">
        <v>0.01</v>
      </c>
      <c r="M77" s="36" t="s">
        <v>123</v>
      </c>
      <c r="N77" s="36">
        <v>0</v>
      </c>
      <c r="O77" s="54">
        <v>0</v>
      </c>
      <c r="P77" s="54">
        <v>0</v>
      </c>
      <c r="R77" s="36" t="str">
        <f>IF(F77="",""," SG_ "&amp;F77&amp;" m"&amp;B77&amp;" : "&amp;H77&amp;"|"&amp;I77&amp;"@"&amp;J77&amp;K77&amp;" ("&amp;L77&amp;","&amp;N77&amp;") ["&amp;O77&amp;"|"&amp;P77&amp;"] """&amp;M77&amp;""" TOOL")</f>
        <v> SG_ MAF m16 : 31|16@0+ (0.01,0) [0|0] "g/s" TOOL</v>
      </c>
      <c r="S77" s="36" t="str">
        <f t="shared" si="1"/>
        <v>SG_MUL_VAL_ 2024 MAF S01_PID 16-16;</v>
      </c>
    </row>
    <row r="78" spans="1:19">
      <c r="A78" s="36">
        <v>1</v>
      </c>
      <c r="B78" s="53">
        <v>17</v>
      </c>
      <c r="C78" s="38" t="str">
        <f>"S"&amp;DEC2HEX(A78,2)&amp;"_PID"</f>
        <v>S01_PID</v>
      </c>
      <c r="D78" s="36">
        <v>11</v>
      </c>
      <c r="E78" s="36" t="s">
        <v>124</v>
      </c>
      <c r="F78" s="36" t="s">
        <v>125</v>
      </c>
      <c r="H78" s="36">
        <v>24</v>
      </c>
      <c r="I78" s="36">
        <v>8</v>
      </c>
      <c r="J78" s="36">
        <v>1</v>
      </c>
      <c r="K78" s="36" t="s">
        <v>32</v>
      </c>
      <c r="L78" s="36">
        <v>0.3921569</v>
      </c>
      <c r="M78" s="36" t="s">
        <v>88</v>
      </c>
      <c r="N78" s="36">
        <v>0</v>
      </c>
      <c r="O78" s="54">
        <v>0</v>
      </c>
      <c r="P78" s="54">
        <v>0</v>
      </c>
      <c r="R78" s="36" t="str">
        <f>IF(F78="",""," SG_ "&amp;F78&amp;" m"&amp;B78&amp;" : "&amp;H78&amp;"|"&amp;I78&amp;"@"&amp;J78&amp;K78&amp;" ("&amp;L78&amp;","&amp;N78&amp;") ["&amp;O78&amp;"|"&amp;P78&amp;"] """&amp;M78&amp;""" TOOL")</f>
        <v> SG_ TP m17 : 24|8@1+ (0.3921569,0) [0|0] "%" TOOL</v>
      </c>
      <c r="S78" s="36" t="str">
        <f t="shared" si="1"/>
        <v>SG_MUL_VAL_ 2024 TP S01_PID 17-17;</v>
      </c>
    </row>
    <row r="79" spans="1:19">
      <c r="A79" s="36">
        <v>1</v>
      </c>
      <c r="B79" s="53">
        <v>18</v>
      </c>
      <c r="C79" s="38" t="str">
        <f>"S"&amp;DEC2HEX(A79,2)&amp;"_PID"</f>
        <v>S01_PID</v>
      </c>
      <c r="D79" s="36">
        <v>12</v>
      </c>
      <c r="E79" s="36" t="s">
        <v>126</v>
      </c>
      <c r="F79" s="36" t="s">
        <v>127</v>
      </c>
      <c r="H79" s="36">
        <v>24</v>
      </c>
      <c r="I79" s="36">
        <v>1</v>
      </c>
      <c r="J79" s="36">
        <v>1</v>
      </c>
      <c r="K79" s="36" t="s">
        <v>32</v>
      </c>
      <c r="L79" s="36">
        <v>1</v>
      </c>
      <c r="N79" s="36">
        <v>0</v>
      </c>
      <c r="O79" s="54">
        <v>0</v>
      </c>
      <c r="P79" s="54">
        <v>0</v>
      </c>
      <c r="R79" s="36" t="str">
        <f>IF(F79="",""," SG_ "&amp;F79&amp;" m"&amp;B79&amp;" : "&amp;H79&amp;"|"&amp;I79&amp;"@"&amp;J79&amp;K79&amp;" ("&amp;L79&amp;","&amp;N79&amp;") ["&amp;O79&amp;"|"&amp;P79&amp;"] """&amp;M79&amp;""" TOOL")</f>
        <v> SG_ AIR_STAT_UPS m18 : 24|1@1+ (1,0) [0|0] "" TOOL</v>
      </c>
      <c r="S79" s="36" t="str">
        <f t="shared" si="1"/>
        <v>SG_MUL_VAL_ 2024 AIR_STAT_UPS S01_PID 18-18;</v>
      </c>
    </row>
    <row r="80" spans="1:19">
      <c r="A80" s="36">
        <v>1</v>
      </c>
      <c r="B80" s="53">
        <v>18</v>
      </c>
      <c r="C80" s="38" t="str">
        <f>"S"&amp;DEC2HEX(A80,2)&amp;"_PID"</f>
        <v>S01_PID</v>
      </c>
      <c r="D80" s="36">
        <v>12</v>
      </c>
      <c r="E80" s="36" t="s">
        <v>128</v>
      </c>
      <c r="F80" s="36" t="s">
        <v>129</v>
      </c>
      <c r="H80" s="36">
        <v>25</v>
      </c>
      <c r="I80" s="36">
        <v>1</v>
      </c>
      <c r="J80" s="36">
        <v>1</v>
      </c>
      <c r="K80" s="36" t="s">
        <v>32</v>
      </c>
      <c r="L80" s="36">
        <v>1</v>
      </c>
      <c r="N80" s="36">
        <v>0</v>
      </c>
      <c r="O80" s="54">
        <v>0</v>
      </c>
      <c r="P80" s="54">
        <v>0</v>
      </c>
      <c r="R80" s="36" t="str">
        <f>IF(F80="",""," SG_ "&amp;F80&amp;" m"&amp;B80&amp;" : "&amp;H80&amp;"|"&amp;I80&amp;"@"&amp;J80&amp;K80&amp;" ("&amp;L80&amp;","&amp;N80&amp;") ["&amp;O80&amp;"|"&amp;P80&amp;"] """&amp;M80&amp;""" TOOL")</f>
        <v> SG_ AIR_STAT_DNS m18 : 25|1@1+ (1,0) [0|0] "" TOOL</v>
      </c>
      <c r="S80" s="36" t="str">
        <f t="shared" si="1"/>
        <v>SG_MUL_VAL_ 2024 AIR_STAT_DNS S01_PID 18-18;</v>
      </c>
    </row>
    <row r="81" spans="1:19">
      <c r="A81" s="36">
        <v>1</v>
      </c>
      <c r="B81" s="53">
        <v>18</v>
      </c>
      <c r="C81" s="38" t="str">
        <f>"S"&amp;DEC2HEX(A81,2)&amp;"_PID"</f>
        <v>S01_PID</v>
      </c>
      <c r="D81" s="36">
        <v>12</v>
      </c>
      <c r="E81" s="36" t="s">
        <v>130</v>
      </c>
      <c r="F81" s="36" t="s">
        <v>131</v>
      </c>
      <c r="H81" s="36">
        <v>26</v>
      </c>
      <c r="I81" s="36">
        <v>1</v>
      </c>
      <c r="J81" s="36">
        <v>1</v>
      </c>
      <c r="K81" s="36" t="s">
        <v>32</v>
      </c>
      <c r="L81" s="36">
        <v>1</v>
      </c>
      <c r="N81" s="36">
        <v>0</v>
      </c>
      <c r="O81" s="54">
        <v>0</v>
      </c>
      <c r="P81" s="54">
        <v>0</v>
      </c>
      <c r="R81" s="36" t="str">
        <f>IF(F81="",""," SG_ "&amp;F81&amp;" m"&amp;B81&amp;" : "&amp;H81&amp;"|"&amp;I81&amp;"@"&amp;J81&amp;K81&amp;" ("&amp;L81&amp;","&amp;N81&amp;") ["&amp;O81&amp;"|"&amp;P81&amp;"] """&amp;M81&amp;""" TOOL")</f>
        <v> SG_ AIR_STAT_OFF m18 : 26|1@1+ (1,0) [0|0] "" TOOL</v>
      </c>
      <c r="S81" s="36" t="str">
        <f t="shared" si="1"/>
        <v>SG_MUL_VAL_ 2024 AIR_STAT_OFF S01_PID 18-18;</v>
      </c>
    </row>
    <row r="82" spans="1:19">
      <c r="A82" s="36">
        <v>1</v>
      </c>
      <c r="B82" s="53">
        <v>18</v>
      </c>
      <c r="C82" s="38" t="str">
        <f>"S"&amp;DEC2HEX(A82,2)&amp;"_PID"</f>
        <v>S01_PID</v>
      </c>
      <c r="D82" s="36">
        <v>12</v>
      </c>
      <c r="E82" s="36" t="s">
        <v>132</v>
      </c>
      <c r="F82" s="36" t="s">
        <v>133</v>
      </c>
      <c r="H82" s="36">
        <v>27</v>
      </c>
      <c r="I82" s="36">
        <v>1</v>
      </c>
      <c r="J82" s="36">
        <v>1</v>
      </c>
      <c r="K82" s="36" t="s">
        <v>32</v>
      </c>
      <c r="L82" s="36">
        <v>1</v>
      </c>
      <c r="N82" s="36">
        <v>0</v>
      </c>
      <c r="O82" s="54">
        <v>0</v>
      </c>
      <c r="P82" s="54">
        <v>0</v>
      </c>
      <c r="R82" s="36" t="str">
        <f>IF(F82="",""," SG_ "&amp;F82&amp;" m"&amp;B82&amp;" : "&amp;H82&amp;"|"&amp;I82&amp;"@"&amp;J82&amp;K82&amp;" ("&amp;L82&amp;","&amp;N82&amp;") ["&amp;O82&amp;"|"&amp;P82&amp;"] """&amp;M82&amp;""" TOOL")</f>
        <v> SG_ AIR_STAT_DIAG m18 : 27|1@1+ (1,0) [0|0] "" TOOL</v>
      </c>
      <c r="S82" s="36" t="str">
        <f t="shared" si="1"/>
        <v>SG_MUL_VAL_ 2024 AIR_STAT_DIAG S01_PID 18-18;</v>
      </c>
    </row>
    <row r="83" spans="1:19">
      <c r="A83" s="36">
        <v>1</v>
      </c>
      <c r="B83" s="53">
        <v>19</v>
      </c>
      <c r="C83" s="38" t="str">
        <f>"S"&amp;DEC2HEX(A83,2)&amp;"_PID"</f>
        <v>S01_PID</v>
      </c>
      <c r="D83" s="36">
        <v>13</v>
      </c>
      <c r="E83" s="36" t="s">
        <v>134</v>
      </c>
      <c r="F83" s="36" t="s">
        <v>135</v>
      </c>
      <c r="H83" s="36">
        <v>24</v>
      </c>
      <c r="I83" s="36">
        <v>1</v>
      </c>
      <c r="J83" s="36">
        <v>1</v>
      </c>
      <c r="K83" s="36" t="s">
        <v>32</v>
      </c>
      <c r="L83" s="36">
        <v>1</v>
      </c>
      <c r="N83" s="36">
        <v>0</v>
      </c>
      <c r="O83" s="54">
        <v>0</v>
      </c>
      <c r="P83" s="54">
        <v>0</v>
      </c>
      <c r="R83" s="36" t="str">
        <f>IF(F83="",""," SG_ "&amp;F83&amp;" m"&amp;B83&amp;" : "&amp;H83&amp;"|"&amp;I83&amp;"@"&amp;J83&amp;K83&amp;" ("&amp;L83&amp;","&amp;N83&amp;") ["&amp;O83&amp;"|"&amp;P83&amp;"] """&amp;M83&amp;""" TOOL")</f>
        <v> SG_ O2SLOC_A1 m19 : 24|1@1+ (1,0) [0|0] "" TOOL</v>
      </c>
      <c r="S83" s="36" t="str">
        <f t="shared" si="1"/>
        <v>SG_MUL_VAL_ 2024 O2SLOC_A1 S01_PID 19-19;</v>
      </c>
    </row>
    <row r="84" spans="1:19">
      <c r="A84" s="36">
        <v>1</v>
      </c>
      <c r="B84" s="53">
        <v>19</v>
      </c>
      <c r="C84" s="38" t="str">
        <f>"S"&amp;DEC2HEX(A84,2)&amp;"_PID"</f>
        <v>S01_PID</v>
      </c>
      <c r="D84" s="36">
        <v>13</v>
      </c>
      <c r="E84" s="36" t="s">
        <v>136</v>
      </c>
      <c r="F84" s="36" t="s">
        <v>137</v>
      </c>
      <c r="H84" s="36">
        <v>25</v>
      </c>
      <c r="I84" s="36">
        <v>1</v>
      </c>
      <c r="J84" s="36">
        <v>1</v>
      </c>
      <c r="K84" s="36" t="s">
        <v>32</v>
      </c>
      <c r="L84" s="36">
        <v>1</v>
      </c>
      <c r="N84" s="36">
        <v>0</v>
      </c>
      <c r="O84" s="54">
        <v>0</v>
      </c>
      <c r="P84" s="54">
        <v>0</v>
      </c>
      <c r="R84" s="36" t="str">
        <f>IF(F84="",""," SG_ "&amp;F84&amp;" m"&amp;B84&amp;" : "&amp;H84&amp;"|"&amp;I84&amp;"@"&amp;J84&amp;K84&amp;" ("&amp;L84&amp;","&amp;N84&amp;") ["&amp;O84&amp;"|"&amp;P84&amp;"] """&amp;M84&amp;""" TOOL")</f>
        <v> SG_ O2SLOC_A2 m19 : 25|1@1+ (1,0) [0|0] "" TOOL</v>
      </c>
      <c r="S84" s="36" t="str">
        <f t="shared" si="1"/>
        <v>SG_MUL_VAL_ 2024 O2SLOC_A2 S01_PID 19-19;</v>
      </c>
    </row>
    <row r="85" spans="1:19">
      <c r="A85" s="36">
        <v>1</v>
      </c>
      <c r="B85" s="53">
        <v>19</v>
      </c>
      <c r="C85" s="38" t="str">
        <f>"S"&amp;DEC2HEX(A85,2)&amp;"_PID"</f>
        <v>S01_PID</v>
      </c>
      <c r="D85" s="36">
        <v>13</v>
      </c>
      <c r="E85" s="36" t="s">
        <v>138</v>
      </c>
      <c r="F85" s="36" t="s">
        <v>139</v>
      </c>
      <c r="H85" s="36">
        <v>26</v>
      </c>
      <c r="I85" s="36">
        <v>1</v>
      </c>
      <c r="J85" s="36">
        <v>1</v>
      </c>
      <c r="K85" s="36" t="s">
        <v>32</v>
      </c>
      <c r="L85" s="36">
        <v>1</v>
      </c>
      <c r="N85" s="36">
        <v>0</v>
      </c>
      <c r="O85" s="54">
        <v>0</v>
      </c>
      <c r="P85" s="54">
        <v>0</v>
      </c>
      <c r="R85" s="36" t="str">
        <f>IF(F85="",""," SG_ "&amp;F85&amp;" m"&amp;B85&amp;" : "&amp;H85&amp;"|"&amp;I85&amp;"@"&amp;J85&amp;K85&amp;" ("&amp;L85&amp;","&amp;N85&amp;") ["&amp;O85&amp;"|"&amp;P85&amp;"] """&amp;M85&amp;""" TOOL")</f>
        <v> SG_ O2SLOC_A3 m19 : 26|1@1+ (1,0) [0|0] "" TOOL</v>
      </c>
      <c r="S85" s="36" t="str">
        <f t="shared" si="1"/>
        <v>SG_MUL_VAL_ 2024 O2SLOC_A3 S01_PID 19-19;</v>
      </c>
    </row>
    <row r="86" spans="1:19">
      <c r="A86" s="36">
        <v>1</v>
      </c>
      <c r="B86" s="53">
        <v>19</v>
      </c>
      <c r="C86" s="38" t="str">
        <f>"S"&amp;DEC2HEX(A86,2)&amp;"_PID"</f>
        <v>S01_PID</v>
      </c>
      <c r="D86" s="36">
        <v>13</v>
      </c>
      <c r="E86" s="36" t="s">
        <v>140</v>
      </c>
      <c r="F86" s="36" t="s">
        <v>141</v>
      </c>
      <c r="H86" s="36">
        <v>27</v>
      </c>
      <c r="I86" s="36">
        <v>1</v>
      </c>
      <c r="J86" s="36">
        <v>1</v>
      </c>
      <c r="K86" s="36" t="s">
        <v>32</v>
      </c>
      <c r="L86" s="36">
        <v>1</v>
      </c>
      <c r="N86" s="36">
        <v>0</v>
      </c>
      <c r="O86" s="54">
        <v>0</v>
      </c>
      <c r="P86" s="54">
        <v>0</v>
      </c>
      <c r="R86" s="36" t="str">
        <f>IF(F86="",""," SG_ "&amp;F86&amp;" m"&amp;B86&amp;" : "&amp;H86&amp;"|"&amp;I86&amp;"@"&amp;J86&amp;K86&amp;" ("&amp;L86&amp;","&amp;N86&amp;") ["&amp;O86&amp;"|"&amp;P86&amp;"] """&amp;M86&amp;""" TOOL")</f>
        <v> SG_ O2SLOC_A4 m19 : 27|1@1+ (1,0) [0|0] "" TOOL</v>
      </c>
      <c r="S86" s="36" t="str">
        <f t="shared" si="1"/>
        <v>SG_MUL_VAL_ 2024 O2SLOC_A4 S01_PID 19-19;</v>
      </c>
    </row>
    <row r="87" spans="1:19">
      <c r="A87" s="36">
        <v>1</v>
      </c>
      <c r="B87" s="53">
        <v>19</v>
      </c>
      <c r="C87" s="38" t="str">
        <f>"S"&amp;DEC2HEX(A87,2)&amp;"_PID"</f>
        <v>S01_PID</v>
      </c>
      <c r="D87" s="36">
        <v>13</v>
      </c>
      <c r="E87" s="36" t="s">
        <v>142</v>
      </c>
      <c r="F87" s="36" t="s">
        <v>143</v>
      </c>
      <c r="H87" s="36">
        <v>28</v>
      </c>
      <c r="I87" s="36">
        <v>1</v>
      </c>
      <c r="J87" s="36">
        <v>1</v>
      </c>
      <c r="K87" s="36" t="s">
        <v>32</v>
      </c>
      <c r="L87" s="36">
        <v>1</v>
      </c>
      <c r="N87" s="36">
        <v>0</v>
      </c>
      <c r="O87" s="54">
        <v>0</v>
      </c>
      <c r="P87" s="54">
        <v>0</v>
      </c>
      <c r="R87" s="36" t="str">
        <f>IF(F87="",""," SG_ "&amp;F87&amp;" m"&amp;B87&amp;" : "&amp;H87&amp;"|"&amp;I87&amp;"@"&amp;J87&amp;K87&amp;" ("&amp;L87&amp;","&amp;N87&amp;") ["&amp;O87&amp;"|"&amp;P87&amp;"] """&amp;M87&amp;""" TOOL")</f>
        <v> SG_ O2SLOC_A5 m19 : 28|1@1+ (1,0) [0|0] "" TOOL</v>
      </c>
      <c r="S87" s="36" t="str">
        <f t="shared" si="1"/>
        <v>SG_MUL_VAL_ 2024 O2SLOC_A5 S01_PID 19-19;</v>
      </c>
    </row>
    <row r="88" spans="1:19">
      <c r="A88" s="36">
        <v>1</v>
      </c>
      <c r="B88" s="53">
        <v>19</v>
      </c>
      <c r="C88" s="38" t="str">
        <f>"S"&amp;DEC2HEX(A88,2)&amp;"_PID"</f>
        <v>S01_PID</v>
      </c>
      <c r="D88" s="36">
        <v>13</v>
      </c>
      <c r="E88" s="36" t="s">
        <v>144</v>
      </c>
      <c r="F88" s="36" t="s">
        <v>145</v>
      </c>
      <c r="H88" s="36">
        <v>29</v>
      </c>
      <c r="I88" s="36">
        <v>1</v>
      </c>
      <c r="J88" s="36">
        <v>1</v>
      </c>
      <c r="K88" s="36" t="s">
        <v>32</v>
      </c>
      <c r="L88" s="36">
        <v>1</v>
      </c>
      <c r="N88" s="36">
        <v>0</v>
      </c>
      <c r="O88" s="54">
        <v>0</v>
      </c>
      <c r="P88" s="54">
        <v>0</v>
      </c>
      <c r="R88" s="36" t="str">
        <f>IF(F88="",""," SG_ "&amp;F88&amp;" m"&amp;B88&amp;" : "&amp;H88&amp;"|"&amp;I88&amp;"@"&amp;J88&amp;K88&amp;" ("&amp;L88&amp;","&amp;N88&amp;") ["&amp;O88&amp;"|"&amp;P88&amp;"] """&amp;M88&amp;""" TOOL")</f>
        <v> SG_ O2SLOC_A6 m19 : 29|1@1+ (1,0) [0|0] "" TOOL</v>
      </c>
      <c r="S88" s="36" t="str">
        <f t="shared" si="1"/>
        <v>SG_MUL_VAL_ 2024 O2SLOC_A6 S01_PID 19-19;</v>
      </c>
    </row>
    <row r="89" spans="1:19">
      <c r="A89" s="36">
        <v>1</v>
      </c>
      <c r="B89" s="53">
        <v>19</v>
      </c>
      <c r="C89" s="38" t="str">
        <f>"S"&amp;DEC2HEX(A89,2)&amp;"_PID"</f>
        <v>S01_PID</v>
      </c>
      <c r="D89" s="36">
        <v>13</v>
      </c>
      <c r="E89" s="36" t="s">
        <v>146</v>
      </c>
      <c r="F89" s="36" t="s">
        <v>147</v>
      </c>
      <c r="H89" s="36">
        <v>30</v>
      </c>
      <c r="I89" s="36">
        <v>1</v>
      </c>
      <c r="J89" s="36">
        <v>1</v>
      </c>
      <c r="K89" s="36" t="s">
        <v>32</v>
      </c>
      <c r="L89" s="36">
        <v>1</v>
      </c>
      <c r="N89" s="36">
        <v>0</v>
      </c>
      <c r="O89" s="54">
        <v>0</v>
      </c>
      <c r="P89" s="54">
        <v>0</v>
      </c>
      <c r="R89" s="36" t="str">
        <f>IF(F89="",""," SG_ "&amp;F89&amp;" m"&amp;B89&amp;" : "&amp;H89&amp;"|"&amp;I89&amp;"@"&amp;J89&amp;K89&amp;" ("&amp;L89&amp;","&amp;N89&amp;") ["&amp;O89&amp;"|"&amp;P89&amp;"] """&amp;M89&amp;""" TOOL")</f>
        <v> SG_ O2SLOC_A7 m19 : 30|1@1+ (1,0) [0|0] "" TOOL</v>
      </c>
      <c r="S89" s="36" t="str">
        <f t="shared" si="1"/>
        <v>SG_MUL_VAL_ 2024 O2SLOC_A7 S01_PID 19-19;</v>
      </c>
    </row>
    <row r="90" spans="1:19">
      <c r="A90" s="36">
        <v>1</v>
      </c>
      <c r="B90" s="53">
        <v>19</v>
      </c>
      <c r="C90" s="38" t="str">
        <f>"S"&amp;DEC2HEX(A90,2)&amp;"_PID"</f>
        <v>S01_PID</v>
      </c>
      <c r="D90" s="36">
        <v>13</v>
      </c>
      <c r="E90" s="36" t="s">
        <v>148</v>
      </c>
      <c r="F90" s="36" t="s">
        <v>149</v>
      </c>
      <c r="H90" s="36">
        <v>31</v>
      </c>
      <c r="I90" s="36">
        <v>1</v>
      </c>
      <c r="J90" s="36">
        <v>1</v>
      </c>
      <c r="K90" s="36" t="s">
        <v>32</v>
      </c>
      <c r="L90" s="36">
        <v>1</v>
      </c>
      <c r="N90" s="36">
        <v>0</v>
      </c>
      <c r="O90" s="54">
        <v>0</v>
      </c>
      <c r="P90" s="54">
        <v>0</v>
      </c>
      <c r="R90" s="36" t="str">
        <f>IF(F90="",""," SG_ "&amp;F90&amp;" m"&amp;B90&amp;" : "&amp;H90&amp;"|"&amp;I90&amp;"@"&amp;J90&amp;K90&amp;" ("&amp;L90&amp;","&amp;N90&amp;") ["&amp;O90&amp;"|"&amp;P90&amp;"] """&amp;M90&amp;""" TOOL")</f>
        <v> SG_ O2SLOC_A8 m19 : 31|1@1+ (1,0) [0|0] "" TOOL</v>
      </c>
      <c r="S90" s="36" t="str">
        <f t="shared" si="1"/>
        <v>SG_MUL_VAL_ 2024 O2SLOC_A8 S01_PID 19-19;</v>
      </c>
    </row>
    <row r="91" spans="1:19">
      <c r="A91" s="36">
        <v>1</v>
      </c>
      <c r="B91" s="53">
        <f>HEX2DEC(SUBSTITUTE(D91,"0x",""))</f>
        <v>20</v>
      </c>
      <c r="C91" s="38" t="str">
        <f>"S"&amp;DEC2HEX(A91,2)&amp;"_PID"</f>
        <v>S01_PID</v>
      </c>
      <c r="D91" s="61" t="s">
        <v>150</v>
      </c>
      <c r="E91" s="36" t="s">
        <v>151</v>
      </c>
      <c r="F91" s="36" t="s">
        <v>152</v>
      </c>
      <c r="H91" s="36">
        <v>24</v>
      </c>
      <c r="I91" s="36">
        <v>8</v>
      </c>
      <c r="J91" s="36">
        <v>1</v>
      </c>
      <c r="K91" s="36" t="s">
        <v>32</v>
      </c>
      <c r="L91" s="36">
        <v>0.005</v>
      </c>
      <c r="M91" s="36" t="s">
        <v>153</v>
      </c>
      <c r="N91" s="36">
        <v>0</v>
      </c>
      <c r="O91" s="54">
        <v>0</v>
      </c>
      <c r="P91" s="54">
        <v>0</v>
      </c>
      <c r="R91" s="36" t="str">
        <f>IF(F91="",""," SG_ "&amp;F91&amp;" m"&amp;B91&amp;" : "&amp;H91&amp;"|"&amp;I91&amp;"@"&amp;J91&amp;K91&amp;" ("&amp;L91&amp;","&amp;N91&amp;") ["&amp;O91&amp;"|"&amp;P91&amp;"] """&amp;M91&amp;""" TOOL")</f>
        <v> SG_ O2S1 m20 : 24|8@1+ (0.005,0) [0|0] "V" TOOL</v>
      </c>
      <c r="S91" s="36" t="str">
        <f t="shared" si="1"/>
        <v>SG_MUL_VAL_ 2024 O2S1 S01_PID 20-20;</v>
      </c>
    </row>
    <row r="92" spans="1:19">
      <c r="A92" s="36">
        <v>1</v>
      </c>
      <c r="B92" s="53">
        <f t="shared" ref="B92:B106" si="2">HEX2DEC(SUBSTITUTE(D92,"0x",""))</f>
        <v>20</v>
      </c>
      <c r="C92" s="38" t="str">
        <f>"S"&amp;DEC2HEX(A92,2)&amp;"_PID"</f>
        <v>S01_PID</v>
      </c>
      <c r="D92" s="61" t="s">
        <v>150</v>
      </c>
      <c r="E92" s="36" t="s">
        <v>151</v>
      </c>
      <c r="F92" s="36" t="s">
        <v>154</v>
      </c>
      <c r="H92" s="36">
        <v>32</v>
      </c>
      <c r="I92" s="36">
        <v>8</v>
      </c>
      <c r="J92" s="36">
        <v>1</v>
      </c>
      <c r="K92" s="36" t="s">
        <v>32</v>
      </c>
      <c r="L92" s="36">
        <f t="shared" ref="L92:L96" si="3">100/128</f>
        <v>0.78125</v>
      </c>
      <c r="M92" s="36" t="s">
        <v>88</v>
      </c>
      <c r="N92" s="36">
        <v>-100</v>
      </c>
      <c r="O92" s="54">
        <v>0</v>
      </c>
      <c r="P92" s="54">
        <v>0</v>
      </c>
      <c r="R92" s="36" t="str">
        <f>IF(F92="",""," SG_ "&amp;F92&amp;" m"&amp;B92&amp;" : "&amp;H92&amp;"|"&amp;I92&amp;"@"&amp;J92&amp;K92&amp;" ("&amp;L92&amp;","&amp;N92&amp;") ["&amp;O92&amp;"|"&amp;P92&amp;"] """&amp;M92&amp;""" TOOL")</f>
        <v> SG_ SHRTFT11 m20 : 32|8@1+ (0.78125,-100) [0|0] "%" TOOL</v>
      </c>
      <c r="S92" s="36" t="str">
        <f t="shared" si="1"/>
        <v>SG_MUL_VAL_ 2024 SHRTFT11 S01_PID 20-20;</v>
      </c>
    </row>
    <row r="93" spans="1:19">
      <c r="A93" s="36">
        <v>1</v>
      </c>
      <c r="B93" s="53">
        <f t="shared" si="2"/>
        <v>21</v>
      </c>
      <c r="C93" s="38" t="str">
        <f>"S"&amp;DEC2HEX(A93,2)&amp;"_PID"</f>
        <v>S01_PID</v>
      </c>
      <c r="D93" s="61" t="s">
        <v>155</v>
      </c>
      <c r="E93" s="36" t="s">
        <v>156</v>
      </c>
      <c r="F93" s="36" t="s">
        <v>157</v>
      </c>
      <c r="H93" s="36">
        <v>24</v>
      </c>
      <c r="I93" s="36">
        <v>8</v>
      </c>
      <c r="J93" s="36">
        <v>1</v>
      </c>
      <c r="K93" s="36" t="s">
        <v>32</v>
      </c>
      <c r="L93" s="36">
        <v>0.005</v>
      </c>
      <c r="M93" s="36" t="s">
        <v>153</v>
      </c>
      <c r="N93" s="36">
        <v>0</v>
      </c>
      <c r="O93" s="54">
        <v>0</v>
      </c>
      <c r="P93" s="54">
        <v>0</v>
      </c>
      <c r="R93" s="36" t="str">
        <f>IF(F93="",""," SG_ "&amp;F93&amp;" m"&amp;B93&amp;" : "&amp;H93&amp;"|"&amp;I93&amp;"@"&amp;J93&amp;K93&amp;" ("&amp;L93&amp;","&amp;N93&amp;") ["&amp;O93&amp;"|"&amp;P93&amp;"] """&amp;M93&amp;""" TOOL")</f>
        <v> SG_ O2S2 m21 : 24|8@1+ (0.005,0) [0|0] "V" TOOL</v>
      </c>
      <c r="S93" s="36" t="str">
        <f t="shared" si="1"/>
        <v>SG_MUL_VAL_ 2024 O2S2 S01_PID 21-21;</v>
      </c>
    </row>
    <row r="94" spans="1:19">
      <c r="A94" s="36">
        <v>1</v>
      </c>
      <c r="B94" s="53">
        <f t="shared" si="2"/>
        <v>21</v>
      </c>
      <c r="C94" s="38" t="str">
        <f>"S"&amp;DEC2HEX(A94,2)&amp;"_PID"</f>
        <v>S01_PID</v>
      </c>
      <c r="D94" s="61" t="s">
        <v>155</v>
      </c>
      <c r="E94" s="36" t="s">
        <v>156</v>
      </c>
      <c r="F94" s="36" t="s">
        <v>158</v>
      </c>
      <c r="H94" s="36">
        <v>32</v>
      </c>
      <c r="I94" s="36">
        <v>8</v>
      </c>
      <c r="J94" s="36">
        <v>1</v>
      </c>
      <c r="K94" s="36" t="s">
        <v>32</v>
      </c>
      <c r="L94" s="36">
        <f t="shared" si="3"/>
        <v>0.78125</v>
      </c>
      <c r="M94" s="36" t="s">
        <v>88</v>
      </c>
      <c r="N94" s="36">
        <v>-100</v>
      </c>
      <c r="O94" s="54">
        <v>0</v>
      </c>
      <c r="P94" s="54">
        <v>0</v>
      </c>
      <c r="R94" s="36" t="str">
        <f>IF(F94="",""," SG_ "&amp;F94&amp;" m"&amp;B94&amp;" : "&amp;H94&amp;"|"&amp;I94&amp;"@"&amp;J94&amp;K94&amp;" ("&amp;L94&amp;","&amp;N94&amp;") ["&amp;O94&amp;"|"&amp;P94&amp;"] """&amp;M94&amp;""" TOOL")</f>
        <v> SG_ SHRTFT12 m21 : 32|8@1+ (0.78125,-100) [0|0] "%" TOOL</v>
      </c>
      <c r="S94" s="36" t="str">
        <f t="shared" si="1"/>
        <v>SG_MUL_VAL_ 2024 SHRTFT12 S01_PID 21-21;</v>
      </c>
    </row>
    <row r="95" spans="1:19">
      <c r="A95" s="36">
        <v>1</v>
      </c>
      <c r="B95" s="53">
        <f t="shared" si="2"/>
        <v>22</v>
      </c>
      <c r="C95" s="38" t="str">
        <f>"S"&amp;DEC2HEX(A95,2)&amp;"_PID"</f>
        <v>S01_PID</v>
      </c>
      <c r="D95" s="61" t="s">
        <v>159</v>
      </c>
      <c r="E95" s="36" t="s">
        <v>160</v>
      </c>
      <c r="F95" s="36" t="s">
        <v>161</v>
      </c>
      <c r="H95" s="36">
        <v>24</v>
      </c>
      <c r="I95" s="36">
        <v>8</v>
      </c>
      <c r="J95" s="36">
        <v>1</v>
      </c>
      <c r="K95" s="36" t="s">
        <v>32</v>
      </c>
      <c r="L95" s="36">
        <v>0.005</v>
      </c>
      <c r="M95" s="36" t="s">
        <v>153</v>
      </c>
      <c r="N95" s="36">
        <v>0</v>
      </c>
      <c r="O95" s="54">
        <v>0</v>
      </c>
      <c r="P95" s="54">
        <v>0</v>
      </c>
      <c r="R95" s="36" t="str">
        <f>IF(F95="",""," SG_ "&amp;F95&amp;" m"&amp;B95&amp;" : "&amp;H95&amp;"|"&amp;I95&amp;"@"&amp;J95&amp;K95&amp;" ("&amp;L95&amp;","&amp;N95&amp;") ["&amp;O95&amp;"|"&amp;P95&amp;"] """&amp;M95&amp;""" TOOL")</f>
        <v> SG_ O2S3 m22 : 24|8@1+ (0.005,0) [0|0] "V" TOOL</v>
      </c>
      <c r="S95" s="36" t="str">
        <f t="shared" si="1"/>
        <v>SG_MUL_VAL_ 2024 O2S3 S01_PID 22-22;</v>
      </c>
    </row>
    <row r="96" spans="1:19">
      <c r="A96" s="36">
        <v>1</v>
      </c>
      <c r="B96" s="53">
        <f t="shared" si="2"/>
        <v>22</v>
      </c>
      <c r="C96" s="38" t="str">
        <f>"S"&amp;DEC2HEX(A96,2)&amp;"_PID"</f>
        <v>S01_PID</v>
      </c>
      <c r="D96" s="61" t="s">
        <v>159</v>
      </c>
      <c r="E96" s="36" t="s">
        <v>160</v>
      </c>
      <c r="F96" s="36" t="s">
        <v>162</v>
      </c>
      <c r="H96" s="36">
        <v>32</v>
      </c>
      <c r="I96" s="36">
        <v>8</v>
      </c>
      <c r="J96" s="36">
        <v>1</v>
      </c>
      <c r="K96" s="36" t="s">
        <v>32</v>
      </c>
      <c r="L96" s="36">
        <f t="shared" si="3"/>
        <v>0.78125</v>
      </c>
      <c r="M96" s="36" t="s">
        <v>88</v>
      </c>
      <c r="N96" s="36">
        <v>-100</v>
      </c>
      <c r="O96" s="54">
        <v>0</v>
      </c>
      <c r="P96" s="54">
        <v>0</v>
      </c>
      <c r="R96" s="36" t="str">
        <f>IF(F96="",""," SG_ "&amp;F96&amp;" m"&amp;B96&amp;" : "&amp;H96&amp;"|"&amp;I96&amp;"@"&amp;J96&amp;K96&amp;" ("&amp;L96&amp;","&amp;N96&amp;") ["&amp;O96&amp;"|"&amp;P96&amp;"] """&amp;M96&amp;""" TOOL")</f>
        <v> SG_ SHRTFT13 m22 : 32|8@1+ (0.78125,-100) [0|0] "%" TOOL</v>
      </c>
      <c r="S96" s="36" t="str">
        <f t="shared" si="1"/>
        <v>SG_MUL_VAL_ 2024 SHRTFT13 S01_PID 22-22;</v>
      </c>
    </row>
    <row r="97" spans="1:19">
      <c r="A97" s="36">
        <v>1</v>
      </c>
      <c r="B97" s="53">
        <f t="shared" si="2"/>
        <v>23</v>
      </c>
      <c r="C97" s="38" t="str">
        <f>"S"&amp;DEC2HEX(A97,2)&amp;"_PID"</f>
        <v>S01_PID</v>
      </c>
      <c r="D97" s="61" t="s">
        <v>163</v>
      </c>
      <c r="E97" s="36" t="s">
        <v>164</v>
      </c>
      <c r="F97" s="36" t="s">
        <v>165</v>
      </c>
      <c r="H97" s="36">
        <v>24</v>
      </c>
      <c r="I97" s="36">
        <v>8</v>
      </c>
      <c r="J97" s="36">
        <v>1</v>
      </c>
      <c r="K97" s="36" t="s">
        <v>32</v>
      </c>
      <c r="L97" s="36">
        <v>0.005</v>
      </c>
      <c r="M97" s="36" t="s">
        <v>153</v>
      </c>
      <c r="N97" s="36">
        <v>0</v>
      </c>
      <c r="O97" s="54">
        <v>0</v>
      </c>
      <c r="P97" s="54">
        <v>0</v>
      </c>
      <c r="R97" s="36" t="str">
        <f>IF(F97="",""," SG_ "&amp;F97&amp;" m"&amp;B97&amp;" : "&amp;H97&amp;"|"&amp;I97&amp;"@"&amp;J97&amp;K97&amp;" ("&amp;L97&amp;","&amp;N97&amp;") ["&amp;O97&amp;"|"&amp;P97&amp;"] """&amp;M97&amp;""" TOOL")</f>
        <v> SG_ O2S4 m23 : 24|8@1+ (0.005,0) [0|0] "V" TOOL</v>
      </c>
      <c r="S97" s="36" t="str">
        <f t="shared" si="1"/>
        <v>SG_MUL_VAL_ 2024 O2S4 S01_PID 23-23;</v>
      </c>
    </row>
    <row r="98" spans="1:19">
      <c r="A98" s="36">
        <v>1</v>
      </c>
      <c r="B98" s="53">
        <f t="shared" si="2"/>
        <v>23</v>
      </c>
      <c r="C98" s="38" t="str">
        <f>"S"&amp;DEC2HEX(A98,2)&amp;"_PID"</f>
        <v>S01_PID</v>
      </c>
      <c r="D98" s="61" t="s">
        <v>163</v>
      </c>
      <c r="E98" s="36" t="s">
        <v>164</v>
      </c>
      <c r="F98" s="36" t="s">
        <v>166</v>
      </c>
      <c r="H98" s="36">
        <v>32</v>
      </c>
      <c r="I98" s="36">
        <v>8</v>
      </c>
      <c r="J98" s="36">
        <v>1</v>
      </c>
      <c r="K98" s="36" t="s">
        <v>32</v>
      </c>
      <c r="L98" s="36">
        <f t="shared" ref="L98:L102" si="4">100/128</f>
        <v>0.78125</v>
      </c>
      <c r="M98" s="36" t="s">
        <v>88</v>
      </c>
      <c r="N98" s="36">
        <v>-100</v>
      </c>
      <c r="O98" s="54">
        <v>0</v>
      </c>
      <c r="P98" s="54">
        <v>0</v>
      </c>
      <c r="R98" s="36" t="str">
        <f>IF(F98="",""," SG_ "&amp;F98&amp;" m"&amp;B98&amp;" : "&amp;H98&amp;"|"&amp;I98&amp;"@"&amp;J98&amp;K98&amp;" ("&amp;L98&amp;","&amp;N98&amp;") ["&amp;O98&amp;"|"&amp;P98&amp;"] """&amp;M98&amp;""" TOOL")</f>
        <v> SG_ SHRTFT14 m23 : 32|8@1+ (0.78125,-100) [0|0] "%" TOOL</v>
      </c>
      <c r="S98" s="36" t="str">
        <f t="shared" si="1"/>
        <v>SG_MUL_VAL_ 2024 SHRTFT14 S01_PID 23-23;</v>
      </c>
    </row>
    <row r="99" spans="1:19">
      <c r="A99" s="36">
        <v>1</v>
      </c>
      <c r="B99" s="53">
        <f t="shared" si="2"/>
        <v>24</v>
      </c>
      <c r="C99" s="38" t="str">
        <f>"S"&amp;DEC2HEX(A99,2)&amp;"_PID"</f>
        <v>S01_PID</v>
      </c>
      <c r="D99" s="61" t="s">
        <v>167</v>
      </c>
      <c r="E99" s="36" t="s">
        <v>168</v>
      </c>
      <c r="F99" s="36" t="s">
        <v>169</v>
      </c>
      <c r="H99" s="36">
        <v>24</v>
      </c>
      <c r="I99" s="36">
        <v>8</v>
      </c>
      <c r="J99" s="36">
        <v>1</v>
      </c>
      <c r="K99" s="36" t="s">
        <v>32</v>
      </c>
      <c r="L99" s="36">
        <v>0.005</v>
      </c>
      <c r="M99" s="36" t="s">
        <v>153</v>
      </c>
      <c r="N99" s="36">
        <v>0</v>
      </c>
      <c r="O99" s="54">
        <v>0</v>
      </c>
      <c r="P99" s="54">
        <v>0</v>
      </c>
      <c r="R99" s="36" t="str">
        <f>IF(F99="",""," SG_ "&amp;F99&amp;" m"&amp;B99&amp;" : "&amp;H99&amp;"|"&amp;I99&amp;"@"&amp;J99&amp;K99&amp;" ("&amp;L99&amp;","&amp;N99&amp;") ["&amp;O99&amp;"|"&amp;P99&amp;"] """&amp;M99&amp;""" TOOL")</f>
        <v> SG_ O2S5 m24 : 24|8@1+ (0.005,0) [0|0] "V" TOOL</v>
      </c>
      <c r="S99" s="36" t="str">
        <f t="shared" si="1"/>
        <v>SG_MUL_VAL_ 2024 O2S5 S01_PID 24-24;</v>
      </c>
    </row>
    <row r="100" spans="1:19">
      <c r="A100" s="36">
        <v>1</v>
      </c>
      <c r="B100" s="53">
        <f t="shared" si="2"/>
        <v>24</v>
      </c>
      <c r="C100" s="38" t="str">
        <f>"S"&amp;DEC2HEX(A100,2)&amp;"_PID"</f>
        <v>S01_PID</v>
      </c>
      <c r="D100" s="61" t="s">
        <v>167</v>
      </c>
      <c r="E100" s="36" t="s">
        <v>168</v>
      </c>
      <c r="F100" s="36" t="s">
        <v>170</v>
      </c>
      <c r="H100" s="36">
        <v>32</v>
      </c>
      <c r="I100" s="36">
        <v>8</v>
      </c>
      <c r="J100" s="36">
        <v>1</v>
      </c>
      <c r="K100" s="36" t="s">
        <v>32</v>
      </c>
      <c r="L100" s="36">
        <f t="shared" si="4"/>
        <v>0.78125</v>
      </c>
      <c r="M100" s="36" t="s">
        <v>88</v>
      </c>
      <c r="N100" s="36">
        <v>-100</v>
      </c>
      <c r="O100" s="54">
        <v>0</v>
      </c>
      <c r="P100" s="54">
        <v>0</v>
      </c>
      <c r="R100" s="36" t="str">
        <f>IF(F100="",""," SG_ "&amp;F100&amp;" m"&amp;B100&amp;" : "&amp;H100&amp;"|"&amp;I100&amp;"@"&amp;J100&amp;K100&amp;" ("&amp;L100&amp;","&amp;N100&amp;") ["&amp;O100&amp;"|"&amp;P100&amp;"] """&amp;M100&amp;""" TOOL")</f>
        <v> SG_ SHRTFT15 m24 : 32|8@1+ (0.78125,-100) [0|0] "%" TOOL</v>
      </c>
      <c r="S100" s="36" t="str">
        <f t="shared" si="1"/>
        <v>SG_MUL_VAL_ 2024 SHRTFT15 S01_PID 24-24;</v>
      </c>
    </row>
    <row r="101" spans="1:19">
      <c r="A101" s="36">
        <v>1</v>
      </c>
      <c r="B101" s="53">
        <f t="shared" si="2"/>
        <v>25</v>
      </c>
      <c r="C101" s="38" t="str">
        <f>"S"&amp;DEC2HEX(A101,2)&amp;"_PID"</f>
        <v>S01_PID</v>
      </c>
      <c r="D101" s="61" t="s">
        <v>171</v>
      </c>
      <c r="E101" s="36" t="s">
        <v>172</v>
      </c>
      <c r="F101" s="36" t="s">
        <v>173</v>
      </c>
      <c r="H101" s="36">
        <v>24</v>
      </c>
      <c r="I101" s="36">
        <v>8</v>
      </c>
      <c r="J101" s="36">
        <v>1</v>
      </c>
      <c r="K101" s="36" t="s">
        <v>32</v>
      </c>
      <c r="L101" s="36">
        <v>0.005</v>
      </c>
      <c r="M101" s="36" t="s">
        <v>153</v>
      </c>
      <c r="N101" s="36">
        <v>0</v>
      </c>
      <c r="O101" s="54">
        <v>0</v>
      </c>
      <c r="P101" s="54">
        <v>0</v>
      </c>
      <c r="R101" s="36" t="str">
        <f>IF(F101="",""," SG_ "&amp;F101&amp;" m"&amp;B101&amp;" : "&amp;H101&amp;"|"&amp;I101&amp;"@"&amp;J101&amp;K101&amp;" ("&amp;L101&amp;","&amp;N101&amp;") ["&amp;O101&amp;"|"&amp;P101&amp;"] """&amp;M101&amp;""" TOOL")</f>
        <v> SG_ O2S6 m25 : 24|8@1+ (0.005,0) [0|0] "V" TOOL</v>
      </c>
      <c r="S101" s="36" t="str">
        <f t="shared" si="1"/>
        <v>SG_MUL_VAL_ 2024 O2S6 S01_PID 25-25;</v>
      </c>
    </row>
    <row r="102" spans="1:19">
      <c r="A102" s="36">
        <v>1</v>
      </c>
      <c r="B102" s="53">
        <f t="shared" si="2"/>
        <v>25</v>
      </c>
      <c r="C102" s="38" t="str">
        <f>"S"&amp;DEC2HEX(A102,2)&amp;"_PID"</f>
        <v>S01_PID</v>
      </c>
      <c r="D102" s="61" t="s">
        <v>171</v>
      </c>
      <c r="E102" s="36" t="s">
        <v>172</v>
      </c>
      <c r="F102" s="36" t="s">
        <v>174</v>
      </c>
      <c r="H102" s="36">
        <v>32</v>
      </c>
      <c r="I102" s="36">
        <v>8</v>
      </c>
      <c r="J102" s="36">
        <v>1</v>
      </c>
      <c r="K102" s="36" t="s">
        <v>32</v>
      </c>
      <c r="L102" s="36">
        <f t="shared" si="4"/>
        <v>0.78125</v>
      </c>
      <c r="M102" s="36" t="s">
        <v>88</v>
      </c>
      <c r="N102" s="36">
        <v>-100</v>
      </c>
      <c r="O102" s="54">
        <v>0</v>
      </c>
      <c r="P102" s="54">
        <v>0</v>
      </c>
      <c r="R102" s="36" t="str">
        <f>IF(F102="",""," SG_ "&amp;F102&amp;" m"&amp;B102&amp;" : "&amp;H102&amp;"|"&amp;I102&amp;"@"&amp;J102&amp;K102&amp;" ("&amp;L102&amp;","&amp;N102&amp;") ["&amp;O102&amp;"|"&amp;P102&amp;"] """&amp;M102&amp;""" TOOL")</f>
        <v> SG_ SHRTFT16 m25 : 32|8@1+ (0.78125,-100) [0|0] "%" TOOL</v>
      </c>
      <c r="S102" s="36" t="str">
        <f t="shared" si="1"/>
        <v>SG_MUL_VAL_ 2024 SHRTFT16 S01_PID 25-25;</v>
      </c>
    </row>
    <row r="103" spans="1:19">
      <c r="A103" s="36">
        <v>1</v>
      </c>
      <c r="B103" s="53">
        <f t="shared" si="2"/>
        <v>26</v>
      </c>
      <c r="C103" s="38" t="str">
        <f>"S"&amp;DEC2HEX(A103,2)&amp;"_PID"</f>
        <v>S01_PID</v>
      </c>
      <c r="D103" s="61" t="s">
        <v>175</v>
      </c>
      <c r="E103" s="36" t="s">
        <v>176</v>
      </c>
      <c r="F103" s="36" t="s">
        <v>177</v>
      </c>
      <c r="H103" s="36">
        <v>24</v>
      </c>
      <c r="I103" s="36">
        <v>8</v>
      </c>
      <c r="J103" s="36">
        <v>1</v>
      </c>
      <c r="K103" s="36" t="s">
        <v>32</v>
      </c>
      <c r="L103" s="36">
        <v>0.005</v>
      </c>
      <c r="M103" s="36" t="s">
        <v>153</v>
      </c>
      <c r="N103" s="36">
        <v>0</v>
      </c>
      <c r="O103" s="54">
        <v>0</v>
      </c>
      <c r="P103" s="54">
        <v>0</v>
      </c>
      <c r="R103" s="36" t="str">
        <f>IF(F103="",""," SG_ "&amp;F103&amp;" m"&amp;B103&amp;" : "&amp;H103&amp;"|"&amp;I103&amp;"@"&amp;J103&amp;K103&amp;" ("&amp;L103&amp;","&amp;N103&amp;") ["&amp;O103&amp;"|"&amp;P103&amp;"] """&amp;M103&amp;""" TOOL")</f>
        <v> SG_ O2S7 m26 : 24|8@1+ (0.005,0) [0|0] "V" TOOL</v>
      </c>
      <c r="S103" s="36" t="str">
        <f t="shared" si="1"/>
        <v>SG_MUL_VAL_ 2024 O2S7 S01_PID 26-26;</v>
      </c>
    </row>
    <row r="104" spans="1:19">
      <c r="A104" s="36">
        <v>1</v>
      </c>
      <c r="B104" s="53">
        <f t="shared" si="2"/>
        <v>26</v>
      </c>
      <c r="C104" s="38" t="str">
        <f>"S"&amp;DEC2HEX(A104,2)&amp;"_PID"</f>
        <v>S01_PID</v>
      </c>
      <c r="D104" s="61" t="s">
        <v>175</v>
      </c>
      <c r="E104" s="36" t="s">
        <v>176</v>
      </c>
      <c r="F104" s="36" t="s">
        <v>178</v>
      </c>
      <c r="H104" s="36">
        <v>32</v>
      </c>
      <c r="I104" s="36">
        <v>8</v>
      </c>
      <c r="J104" s="36">
        <v>1</v>
      </c>
      <c r="K104" s="36" t="s">
        <v>32</v>
      </c>
      <c r="L104" s="36">
        <f>100/128</f>
        <v>0.78125</v>
      </c>
      <c r="M104" s="36" t="s">
        <v>88</v>
      </c>
      <c r="N104" s="36">
        <v>-100</v>
      </c>
      <c r="O104" s="54">
        <v>0</v>
      </c>
      <c r="P104" s="54">
        <v>0</v>
      </c>
      <c r="R104" s="36" t="str">
        <f>IF(F104="",""," SG_ "&amp;F104&amp;" m"&amp;B104&amp;" : "&amp;H104&amp;"|"&amp;I104&amp;"@"&amp;J104&amp;K104&amp;" ("&amp;L104&amp;","&amp;N104&amp;") ["&amp;O104&amp;"|"&amp;P104&amp;"] """&amp;M104&amp;""" TOOL")</f>
        <v> SG_ SHRTFT17 m26 : 32|8@1+ (0.78125,-100) [0|0] "%" TOOL</v>
      </c>
      <c r="S104" s="36" t="str">
        <f t="shared" si="1"/>
        <v>SG_MUL_VAL_ 2024 SHRTFT17 S01_PID 26-26;</v>
      </c>
    </row>
    <row r="105" spans="1:19">
      <c r="A105" s="36">
        <v>1</v>
      </c>
      <c r="B105" s="53">
        <f t="shared" si="2"/>
        <v>27</v>
      </c>
      <c r="C105" s="38" t="str">
        <f>"S"&amp;DEC2HEX(A105,2)&amp;"_PID"</f>
        <v>S01_PID</v>
      </c>
      <c r="D105" s="61" t="s">
        <v>179</v>
      </c>
      <c r="E105" s="36" t="s">
        <v>180</v>
      </c>
      <c r="F105" s="36" t="s">
        <v>181</v>
      </c>
      <c r="H105" s="36">
        <v>24</v>
      </c>
      <c r="I105" s="36">
        <v>8</v>
      </c>
      <c r="J105" s="36">
        <v>1</v>
      </c>
      <c r="K105" s="36" t="s">
        <v>32</v>
      </c>
      <c r="L105" s="36">
        <v>0.005</v>
      </c>
      <c r="M105" s="36" t="s">
        <v>153</v>
      </c>
      <c r="N105" s="36">
        <v>0</v>
      </c>
      <c r="O105" s="54">
        <v>0</v>
      </c>
      <c r="P105" s="54">
        <v>0</v>
      </c>
      <c r="R105" s="36" t="str">
        <f>IF(F105="",""," SG_ "&amp;F105&amp;" m"&amp;B105&amp;" : "&amp;H105&amp;"|"&amp;I105&amp;"@"&amp;J105&amp;K105&amp;" ("&amp;L105&amp;","&amp;N105&amp;") ["&amp;O105&amp;"|"&amp;P105&amp;"] """&amp;M105&amp;""" TOOL")</f>
        <v> SG_ O2S8 m27 : 24|8@1+ (0.005,0) [0|0] "V" TOOL</v>
      </c>
      <c r="S105" s="36" t="str">
        <f t="shared" si="1"/>
        <v>SG_MUL_VAL_ 2024 O2S8 S01_PID 27-27;</v>
      </c>
    </row>
    <row r="106" spans="1:19">
      <c r="A106" s="36">
        <v>1</v>
      </c>
      <c r="B106" s="53">
        <f t="shared" si="2"/>
        <v>27</v>
      </c>
      <c r="C106" s="38" t="str">
        <f>"S"&amp;DEC2HEX(A106,2)&amp;"_PID"</f>
        <v>S01_PID</v>
      </c>
      <c r="D106" s="61" t="s">
        <v>179</v>
      </c>
      <c r="E106" s="36" t="s">
        <v>180</v>
      </c>
      <c r="F106" s="36" t="s">
        <v>182</v>
      </c>
      <c r="H106" s="36">
        <v>32</v>
      </c>
      <c r="I106" s="36">
        <v>8</v>
      </c>
      <c r="J106" s="36">
        <v>1</v>
      </c>
      <c r="K106" s="36" t="s">
        <v>32</v>
      </c>
      <c r="L106" s="36">
        <f>100/128</f>
        <v>0.78125</v>
      </c>
      <c r="M106" s="36" t="s">
        <v>88</v>
      </c>
      <c r="N106" s="36">
        <v>-100</v>
      </c>
      <c r="O106" s="54">
        <v>0</v>
      </c>
      <c r="P106" s="54">
        <v>0</v>
      </c>
      <c r="R106" s="36" t="str">
        <f>IF(F106="",""," SG_ "&amp;F106&amp;" m"&amp;B106&amp;" : "&amp;H106&amp;"|"&amp;I106&amp;"@"&amp;J106&amp;K106&amp;" ("&amp;L106&amp;","&amp;N106&amp;") ["&amp;O106&amp;"|"&amp;P106&amp;"] """&amp;M106&amp;""" TOOL")</f>
        <v> SG_ SHRTFT8 m27 : 32|8@1+ (0.78125,-100) [0|0] "%" TOOL</v>
      </c>
      <c r="S106" s="36" t="str">
        <f t="shared" si="1"/>
        <v>SG_MUL_VAL_ 2024 SHRTFT8 S01_PID 27-27;</v>
      </c>
    </row>
    <row r="107" spans="1:19">
      <c r="A107" s="36">
        <v>1</v>
      </c>
      <c r="B107" s="53">
        <f>HEX2DEC(SUBSTITUTE(D107,"0x",""))</f>
        <v>28</v>
      </c>
      <c r="C107" s="38" t="str">
        <f>"S"&amp;DEC2HEX(A107,2)&amp;"_PID"</f>
        <v>S01_PID</v>
      </c>
      <c r="D107" s="62" t="s">
        <v>183</v>
      </c>
      <c r="E107" s="36" t="s">
        <v>184</v>
      </c>
      <c r="F107" s="36" t="s">
        <v>185</v>
      </c>
      <c r="H107" s="36">
        <v>24</v>
      </c>
      <c r="I107" s="36">
        <v>8</v>
      </c>
      <c r="J107" s="36">
        <v>1</v>
      </c>
      <c r="K107" s="36" t="s">
        <v>32</v>
      </c>
      <c r="L107" s="36">
        <v>1</v>
      </c>
      <c r="N107" s="36">
        <v>0</v>
      </c>
      <c r="O107" s="54">
        <v>0</v>
      </c>
      <c r="P107" s="54">
        <v>0</v>
      </c>
      <c r="R107" s="36" t="str">
        <f>IF(F107="",""," SG_ "&amp;F107&amp;" m"&amp;B107&amp;" : "&amp;H107&amp;"|"&amp;I107&amp;"@"&amp;J107&amp;K107&amp;" ("&amp;L107&amp;","&amp;N107&amp;") ["&amp;O107&amp;"|"&amp;P107&amp;"] """&amp;M107&amp;""" TOOL")</f>
        <v> SG_ OBDSUP m28 : 24|8@1+ (1,0) [0|0] "" TOOL</v>
      </c>
      <c r="S107" s="36" t="str">
        <f t="shared" si="1"/>
        <v>SG_MUL_VAL_ 2024 OBDSUP S01_PID 28-28;</v>
      </c>
    </row>
    <row r="108" spans="1:19">
      <c r="A108" s="36">
        <v>1</v>
      </c>
      <c r="B108" s="53">
        <f t="shared" ref="B108:B115" si="5">HEX2DEC(SUBSTITUTE(D108,"0x",""))</f>
        <v>29</v>
      </c>
      <c r="C108" s="38" t="str">
        <f>"S"&amp;DEC2HEX(A108,2)&amp;"_PID"</f>
        <v>S01_PID</v>
      </c>
      <c r="D108" s="61" t="s">
        <v>186</v>
      </c>
      <c r="E108" s="36" t="s">
        <v>134</v>
      </c>
      <c r="F108" s="36" t="s">
        <v>187</v>
      </c>
      <c r="H108" s="36">
        <v>24</v>
      </c>
      <c r="I108" s="36">
        <v>1</v>
      </c>
      <c r="J108" s="36">
        <v>1</v>
      </c>
      <c r="K108" s="36" t="s">
        <v>32</v>
      </c>
      <c r="L108" s="36">
        <v>1</v>
      </c>
      <c r="N108" s="36">
        <v>0</v>
      </c>
      <c r="O108" s="54">
        <v>0</v>
      </c>
      <c r="P108" s="54">
        <v>0</v>
      </c>
      <c r="R108" s="36" t="str">
        <f>IF(F108="",""," SG_ "&amp;F108&amp;" m"&amp;B108&amp;" : "&amp;H108&amp;"|"&amp;I108&amp;"@"&amp;J108&amp;K108&amp;" ("&amp;L108&amp;","&amp;N108&amp;") ["&amp;O108&amp;"|"&amp;P108&amp;"] """&amp;M108&amp;""" TOOL")</f>
        <v> SG_ O2SLOC_B1 m29 : 24|1@1+ (1,0) [0|0] "" TOOL</v>
      </c>
      <c r="S108" s="36" t="str">
        <f t="shared" si="1"/>
        <v>SG_MUL_VAL_ 2024 O2SLOC_B1 S01_PID 29-29;</v>
      </c>
    </row>
    <row r="109" spans="1:19">
      <c r="A109" s="36">
        <v>1</v>
      </c>
      <c r="B109" s="53">
        <f t="shared" si="5"/>
        <v>29</v>
      </c>
      <c r="C109" s="38" t="str">
        <f>"S"&amp;DEC2HEX(A109,2)&amp;"_PID"</f>
        <v>S01_PID</v>
      </c>
      <c r="D109" s="61" t="s">
        <v>186</v>
      </c>
      <c r="E109" s="36" t="s">
        <v>136</v>
      </c>
      <c r="F109" s="36" t="s">
        <v>188</v>
      </c>
      <c r="H109" s="36">
        <v>25</v>
      </c>
      <c r="I109" s="36">
        <v>1</v>
      </c>
      <c r="J109" s="36">
        <v>1</v>
      </c>
      <c r="K109" s="36" t="s">
        <v>32</v>
      </c>
      <c r="L109" s="36">
        <v>1</v>
      </c>
      <c r="N109" s="36">
        <v>0</v>
      </c>
      <c r="O109" s="54">
        <v>0</v>
      </c>
      <c r="P109" s="54">
        <v>0</v>
      </c>
      <c r="R109" s="36" t="str">
        <f>IF(F109="",""," SG_ "&amp;F109&amp;" m"&amp;B109&amp;" : "&amp;H109&amp;"|"&amp;I109&amp;"@"&amp;J109&amp;K109&amp;" ("&amp;L109&amp;","&amp;N109&amp;") ["&amp;O109&amp;"|"&amp;P109&amp;"] """&amp;M109&amp;""" TOOL")</f>
        <v> SG_ O2SLOC_B2 m29 : 25|1@1+ (1,0) [0|0] "" TOOL</v>
      </c>
      <c r="S109" s="36" t="str">
        <f t="shared" si="1"/>
        <v>SG_MUL_VAL_ 2024 O2SLOC_B2 S01_PID 29-29;</v>
      </c>
    </row>
    <row r="110" spans="1:19">
      <c r="A110" s="36">
        <v>1</v>
      </c>
      <c r="B110" s="53">
        <f t="shared" si="5"/>
        <v>29</v>
      </c>
      <c r="C110" s="38" t="str">
        <f>"S"&amp;DEC2HEX(A110,2)&amp;"_PID"</f>
        <v>S01_PID</v>
      </c>
      <c r="D110" s="61" t="s">
        <v>186</v>
      </c>
      <c r="E110" s="36" t="s">
        <v>142</v>
      </c>
      <c r="F110" s="36" t="s">
        <v>189</v>
      </c>
      <c r="H110" s="36">
        <v>26</v>
      </c>
      <c r="I110" s="36">
        <v>1</v>
      </c>
      <c r="J110" s="36">
        <v>1</v>
      </c>
      <c r="K110" s="36" t="s">
        <v>32</v>
      </c>
      <c r="L110" s="36">
        <v>1</v>
      </c>
      <c r="N110" s="36">
        <v>0</v>
      </c>
      <c r="O110" s="54">
        <v>0</v>
      </c>
      <c r="P110" s="54">
        <v>0</v>
      </c>
      <c r="R110" s="36" t="str">
        <f>IF(F110="",""," SG_ "&amp;F110&amp;" m"&amp;B110&amp;" : "&amp;H110&amp;"|"&amp;I110&amp;"@"&amp;J110&amp;K110&amp;" ("&amp;L110&amp;","&amp;N110&amp;") ["&amp;O110&amp;"|"&amp;P110&amp;"] """&amp;M110&amp;""" TOOL")</f>
        <v> SG_ O2SLOC_B3 m29 : 26|1@1+ (1,0) [0|0] "" TOOL</v>
      </c>
      <c r="S110" s="36" t="str">
        <f t="shared" si="1"/>
        <v>SG_MUL_VAL_ 2024 O2SLOC_B3 S01_PID 29-29;</v>
      </c>
    </row>
    <row r="111" spans="1:19">
      <c r="A111" s="36">
        <v>1</v>
      </c>
      <c r="B111" s="53">
        <f t="shared" si="5"/>
        <v>29</v>
      </c>
      <c r="C111" s="38" t="str">
        <f>"S"&amp;DEC2HEX(A111,2)&amp;"_PID"</f>
        <v>S01_PID</v>
      </c>
      <c r="D111" s="61" t="s">
        <v>186</v>
      </c>
      <c r="E111" s="36" t="s">
        <v>144</v>
      </c>
      <c r="F111" s="36" t="s">
        <v>190</v>
      </c>
      <c r="H111" s="36">
        <v>27</v>
      </c>
      <c r="I111" s="36">
        <v>1</v>
      </c>
      <c r="J111" s="36">
        <v>1</v>
      </c>
      <c r="K111" s="36" t="s">
        <v>32</v>
      </c>
      <c r="L111" s="36">
        <v>1</v>
      </c>
      <c r="N111" s="36">
        <v>0</v>
      </c>
      <c r="O111" s="54">
        <v>0</v>
      </c>
      <c r="P111" s="54">
        <v>0</v>
      </c>
      <c r="R111" s="36" t="str">
        <f>IF(F111="",""," SG_ "&amp;F111&amp;" m"&amp;B111&amp;" : "&amp;H111&amp;"|"&amp;I111&amp;"@"&amp;J111&amp;K111&amp;" ("&amp;L111&amp;","&amp;N111&amp;") ["&amp;O111&amp;"|"&amp;P111&amp;"] """&amp;M111&amp;""" TOOL")</f>
        <v> SG_ O2SLOC_B4 m29 : 27|1@1+ (1,0) [0|0] "" TOOL</v>
      </c>
      <c r="S111" s="36" t="str">
        <f t="shared" si="1"/>
        <v>SG_MUL_VAL_ 2024 O2SLOC_B4 S01_PID 29-29;</v>
      </c>
    </row>
    <row r="112" spans="1:19">
      <c r="A112" s="36">
        <v>1</v>
      </c>
      <c r="B112" s="53">
        <f t="shared" si="5"/>
        <v>29</v>
      </c>
      <c r="C112" s="38" t="str">
        <f>"S"&amp;DEC2HEX(A112,2)&amp;"_PID"</f>
        <v>S01_PID</v>
      </c>
      <c r="D112" s="61" t="s">
        <v>186</v>
      </c>
      <c r="E112" s="36" t="s">
        <v>191</v>
      </c>
      <c r="F112" s="36" t="s">
        <v>192</v>
      </c>
      <c r="H112" s="36">
        <v>28</v>
      </c>
      <c r="I112" s="36">
        <v>1</v>
      </c>
      <c r="J112" s="36">
        <v>1</v>
      </c>
      <c r="K112" s="36" t="s">
        <v>32</v>
      </c>
      <c r="L112" s="36">
        <v>1</v>
      </c>
      <c r="N112" s="36">
        <v>0</v>
      </c>
      <c r="O112" s="54">
        <v>0</v>
      </c>
      <c r="P112" s="54">
        <v>0</v>
      </c>
      <c r="R112" s="36" t="str">
        <f>IF(F112="",""," SG_ "&amp;F112&amp;" m"&amp;B112&amp;" : "&amp;H112&amp;"|"&amp;I112&amp;"@"&amp;J112&amp;K112&amp;" ("&amp;L112&amp;","&amp;N112&amp;") ["&amp;O112&amp;"|"&amp;P112&amp;"] """&amp;M112&amp;""" TOOL")</f>
        <v> SG_ O2SLOC_B5 m29 : 28|1@1+ (1,0) [0|0] "" TOOL</v>
      </c>
      <c r="S112" s="36" t="str">
        <f t="shared" si="1"/>
        <v>SG_MUL_VAL_ 2024 O2SLOC_B5 S01_PID 29-29;</v>
      </c>
    </row>
    <row r="113" spans="1:19">
      <c r="A113" s="36">
        <v>1</v>
      </c>
      <c r="B113" s="53">
        <f t="shared" si="5"/>
        <v>29</v>
      </c>
      <c r="C113" s="38" t="str">
        <f>"S"&amp;DEC2HEX(A113,2)&amp;"_PID"</f>
        <v>S01_PID</v>
      </c>
      <c r="D113" s="61" t="s">
        <v>186</v>
      </c>
      <c r="E113" s="36" t="s">
        <v>193</v>
      </c>
      <c r="F113" s="36" t="s">
        <v>194</v>
      </c>
      <c r="H113" s="36">
        <v>29</v>
      </c>
      <c r="I113" s="36">
        <v>1</v>
      </c>
      <c r="J113" s="36">
        <v>1</v>
      </c>
      <c r="K113" s="36" t="s">
        <v>32</v>
      </c>
      <c r="L113" s="36">
        <v>1</v>
      </c>
      <c r="N113" s="36">
        <v>0</v>
      </c>
      <c r="O113" s="54">
        <v>0</v>
      </c>
      <c r="P113" s="54">
        <v>0</v>
      </c>
      <c r="R113" s="36" t="str">
        <f>IF(F113="",""," SG_ "&amp;F113&amp;" m"&amp;B113&amp;" : "&amp;H113&amp;"|"&amp;I113&amp;"@"&amp;J113&amp;K113&amp;" ("&amp;L113&amp;","&amp;N113&amp;") ["&amp;O113&amp;"|"&amp;P113&amp;"] """&amp;M113&amp;""" TOOL")</f>
        <v> SG_ O2SLOC_B6 m29 : 29|1@1+ (1,0) [0|0] "" TOOL</v>
      </c>
      <c r="S113" s="36" t="str">
        <f t="shared" si="1"/>
        <v>SG_MUL_VAL_ 2024 O2SLOC_B6 S01_PID 29-29;</v>
      </c>
    </row>
    <row r="114" spans="1:19">
      <c r="A114" s="36">
        <v>1</v>
      </c>
      <c r="B114" s="53">
        <f t="shared" si="5"/>
        <v>29</v>
      </c>
      <c r="C114" s="38" t="str">
        <f>"S"&amp;DEC2HEX(A114,2)&amp;"_PID"</f>
        <v>S01_PID</v>
      </c>
      <c r="D114" s="61" t="s">
        <v>186</v>
      </c>
      <c r="E114" s="36" t="s">
        <v>195</v>
      </c>
      <c r="F114" s="36" t="s">
        <v>196</v>
      </c>
      <c r="H114" s="36">
        <v>30</v>
      </c>
      <c r="I114" s="36">
        <v>1</v>
      </c>
      <c r="J114" s="36">
        <v>1</v>
      </c>
      <c r="K114" s="36" t="s">
        <v>32</v>
      </c>
      <c r="L114" s="36">
        <v>1</v>
      </c>
      <c r="N114" s="36">
        <v>0</v>
      </c>
      <c r="O114" s="54">
        <v>0</v>
      </c>
      <c r="P114" s="54">
        <v>0</v>
      </c>
      <c r="R114" s="36" t="str">
        <f>IF(F114="",""," SG_ "&amp;F114&amp;" m"&amp;B114&amp;" : "&amp;H114&amp;"|"&amp;I114&amp;"@"&amp;J114&amp;K114&amp;" ("&amp;L114&amp;","&amp;N114&amp;") ["&amp;O114&amp;"|"&amp;P114&amp;"] """&amp;M114&amp;""" TOOL")</f>
        <v> SG_ O2SLOC_B7 m29 : 30|1@1+ (1,0) [0|0] "" TOOL</v>
      </c>
      <c r="S114" s="36" t="str">
        <f t="shared" si="1"/>
        <v>SG_MUL_VAL_ 2024 O2SLOC_B7 S01_PID 29-29;</v>
      </c>
    </row>
    <row r="115" spans="1:19">
      <c r="A115" s="36">
        <v>1</v>
      </c>
      <c r="B115" s="53">
        <f t="shared" si="5"/>
        <v>29</v>
      </c>
      <c r="C115" s="38" t="str">
        <f>"S"&amp;DEC2HEX(A115,2)&amp;"_PID"</f>
        <v>S01_PID</v>
      </c>
      <c r="D115" s="61" t="s">
        <v>186</v>
      </c>
      <c r="E115" s="36" t="s">
        <v>197</v>
      </c>
      <c r="F115" s="36" t="s">
        <v>198</v>
      </c>
      <c r="H115" s="36">
        <v>31</v>
      </c>
      <c r="I115" s="36">
        <v>1</v>
      </c>
      <c r="J115" s="36">
        <v>1</v>
      </c>
      <c r="K115" s="36" t="s">
        <v>32</v>
      </c>
      <c r="L115" s="36">
        <v>1</v>
      </c>
      <c r="N115" s="36">
        <v>0</v>
      </c>
      <c r="O115" s="54">
        <v>0</v>
      </c>
      <c r="P115" s="54">
        <v>0</v>
      </c>
      <c r="R115" s="36" t="str">
        <f>IF(F115="",""," SG_ "&amp;F115&amp;" m"&amp;B115&amp;" : "&amp;H115&amp;"|"&amp;I115&amp;"@"&amp;J115&amp;K115&amp;" ("&amp;L115&amp;","&amp;N115&amp;") ["&amp;O115&amp;"|"&amp;P115&amp;"] """&amp;M115&amp;""" TOOL")</f>
        <v> SG_ O2SLOC_B8 m29 : 31|1@1+ (1,0) [0|0] "" TOOL</v>
      </c>
      <c r="S115" s="36" t="str">
        <f t="shared" si="1"/>
        <v>SG_MUL_VAL_ 2024 O2SLOC_B8 S01_PID 29-29;</v>
      </c>
    </row>
    <row r="116" spans="1:19">
      <c r="A116" s="36">
        <v>1</v>
      </c>
      <c r="B116" s="53">
        <f>HEX2DEC(SUBSTITUTE(D116,"0x",""))</f>
        <v>30</v>
      </c>
      <c r="C116" s="38" t="str">
        <f>"S"&amp;DEC2HEX(A116,2)&amp;"_PID"</f>
        <v>S01_PID</v>
      </c>
      <c r="D116" s="61" t="s">
        <v>199</v>
      </c>
      <c r="E116" s="36" t="s">
        <v>200</v>
      </c>
      <c r="F116" s="36" t="s">
        <v>201</v>
      </c>
      <c r="H116" s="36">
        <v>24</v>
      </c>
      <c r="I116" s="36">
        <v>1</v>
      </c>
      <c r="J116" s="36">
        <v>1</v>
      </c>
      <c r="K116" s="36" t="s">
        <v>32</v>
      </c>
      <c r="L116" s="36">
        <v>1</v>
      </c>
      <c r="N116" s="36">
        <v>0</v>
      </c>
      <c r="O116" s="54">
        <v>0</v>
      </c>
      <c r="P116" s="54">
        <v>0</v>
      </c>
      <c r="R116" s="36" t="str">
        <f>IF(F116="",""," SG_ "&amp;F116&amp;" m"&amp;B116&amp;" : "&amp;H116&amp;"|"&amp;I116&amp;"@"&amp;J116&amp;K116&amp;" ("&amp;L116&amp;","&amp;N116&amp;") ["&amp;O116&amp;"|"&amp;P116&amp;"] """&amp;M116&amp;""" TOOL")</f>
        <v> SG_ PTO_STAT m30 : 24|1@1+ (1,0) [0|0] "" TOOL</v>
      </c>
      <c r="S116" s="36" t="str">
        <f t="shared" si="1"/>
        <v>SG_MUL_VAL_ 2024 PTO_STAT S01_PID 30-30;</v>
      </c>
    </row>
    <row r="117" spans="1:19">
      <c r="A117" s="36">
        <v>1</v>
      </c>
      <c r="B117" s="53">
        <f t="shared" ref="B117:B131" si="6">HEX2DEC(SUBSTITUTE(D117,"0x",""))</f>
        <v>31</v>
      </c>
      <c r="C117" s="38" t="str">
        <f t="shared" ref="C117:C131" si="7">"S"&amp;DEC2HEX(A117,2)&amp;"_PID"</f>
        <v>S01_PID</v>
      </c>
      <c r="D117" s="61" t="s">
        <v>202</v>
      </c>
      <c r="E117" s="63" t="s">
        <v>203</v>
      </c>
      <c r="F117" s="36" t="s">
        <v>204</v>
      </c>
      <c r="H117" s="36">
        <v>31</v>
      </c>
      <c r="I117" s="36">
        <v>16</v>
      </c>
      <c r="J117" s="36">
        <v>0</v>
      </c>
      <c r="K117" s="36" t="s">
        <v>32</v>
      </c>
      <c r="L117" s="36">
        <v>1</v>
      </c>
      <c r="M117" s="36" t="s">
        <v>205</v>
      </c>
      <c r="N117" s="36">
        <v>0</v>
      </c>
      <c r="O117" s="54">
        <v>0</v>
      </c>
      <c r="P117" s="54">
        <v>0</v>
      </c>
      <c r="R117" s="36" t="str">
        <f>IF(F117="",""," SG_ "&amp;F117&amp;" m"&amp;B117&amp;" : "&amp;H117&amp;"|"&amp;I117&amp;"@"&amp;J117&amp;K117&amp;" ("&amp;L117&amp;","&amp;N117&amp;") ["&amp;O117&amp;"|"&amp;P117&amp;"] """&amp;M117&amp;""" TOOL")</f>
        <v> SG_ RUNTM m31 : 31|16@0+ (1,0) [0|0] "sec" TOOL</v>
      </c>
      <c r="S117" s="36" t="str">
        <f t="shared" si="1"/>
        <v>SG_MUL_VAL_ 2024 RUNTM S01_PID 31-31;</v>
      </c>
    </row>
    <row r="118" spans="1:19">
      <c r="A118" s="36">
        <v>1</v>
      </c>
      <c r="B118" s="53">
        <f t="shared" si="6"/>
        <v>33</v>
      </c>
      <c r="C118" s="38" t="str">
        <f t="shared" si="7"/>
        <v>S01_PID</v>
      </c>
      <c r="D118" s="62" t="s">
        <v>206</v>
      </c>
      <c r="E118" s="63" t="s">
        <v>207</v>
      </c>
      <c r="F118" s="36" t="s">
        <v>208</v>
      </c>
      <c r="H118" s="36">
        <v>31</v>
      </c>
      <c r="I118" s="36">
        <v>16</v>
      </c>
      <c r="J118" s="36">
        <v>0</v>
      </c>
      <c r="K118" s="36" t="s">
        <v>32</v>
      </c>
      <c r="L118" s="36">
        <v>1</v>
      </c>
      <c r="M118" s="36" t="s">
        <v>209</v>
      </c>
      <c r="N118" s="36">
        <v>0</v>
      </c>
      <c r="O118" s="54">
        <v>0</v>
      </c>
      <c r="P118" s="54">
        <v>0</v>
      </c>
      <c r="R118" s="36" t="str">
        <f>IF(F118="",""," SG_ "&amp;F118&amp;" m"&amp;B118&amp;" : "&amp;H118&amp;"|"&amp;I118&amp;"@"&amp;J118&amp;K118&amp;" ("&amp;L118&amp;","&amp;N118&amp;") ["&amp;O118&amp;"|"&amp;P118&amp;"] """&amp;M118&amp;""" TOOL")</f>
        <v> SG_ MIL_DIST m33 : 31|16@0+ (1,0) [0|0] "km" TOOL</v>
      </c>
      <c r="S118" s="36" t="str">
        <f t="shared" si="1"/>
        <v>SG_MUL_VAL_ 2024 MIL_DIST S01_PID 33-33;</v>
      </c>
    </row>
    <row r="119" spans="1:19">
      <c r="A119" s="36">
        <v>1</v>
      </c>
      <c r="B119" s="53">
        <f t="shared" si="6"/>
        <v>34</v>
      </c>
      <c r="C119" s="38" t="str">
        <f t="shared" si="7"/>
        <v>S01_PID</v>
      </c>
      <c r="D119" s="61" t="s">
        <v>210</v>
      </c>
      <c r="E119" s="64" t="s">
        <v>211</v>
      </c>
      <c r="F119" s="36" t="s">
        <v>212</v>
      </c>
      <c r="H119" s="36">
        <v>31</v>
      </c>
      <c r="I119" s="36">
        <v>16</v>
      </c>
      <c r="J119" s="36">
        <v>0</v>
      </c>
      <c r="K119" s="36" t="s">
        <v>32</v>
      </c>
      <c r="L119" s="36">
        <v>0.079</v>
      </c>
      <c r="M119" s="36" t="s">
        <v>105</v>
      </c>
      <c r="N119" s="36">
        <v>0</v>
      </c>
      <c r="O119" s="54">
        <v>0</v>
      </c>
      <c r="P119" s="54">
        <v>0</v>
      </c>
      <c r="R119" s="36" t="str">
        <f>IF(F119="",""," SG_ "&amp;F119&amp;" m"&amp;B119&amp;" : "&amp;H119&amp;"|"&amp;I119&amp;"@"&amp;J119&amp;K119&amp;" ("&amp;L119&amp;","&amp;N119&amp;") ["&amp;O119&amp;"|"&amp;P119&amp;"] """&amp;M119&amp;""" TOOL")</f>
        <v> SG_ FP m34 : 31|16@0+ (0.079,0) [0|0] "kPa" TOOL</v>
      </c>
      <c r="S119" s="36" t="str">
        <f t="shared" si="1"/>
        <v>SG_MUL_VAL_ 2024 FP S01_PID 34-34;</v>
      </c>
    </row>
    <row r="120" spans="1:19">
      <c r="A120" s="36">
        <v>1</v>
      </c>
      <c r="B120" s="53">
        <f t="shared" si="6"/>
        <v>35</v>
      </c>
      <c r="C120" s="38" t="str">
        <f t="shared" si="7"/>
        <v>S01_PID</v>
      </c>
      <c r="D120" s="62" t="s">
        <v>213</v>
      </c>
      <c r="E120" s="64" t="s">
        <v>214</v>
      </c>
      <c r="F120" s="36" t="s">
        <v>215</v>
      </c>
      <c r="H120" s="36">
        <v>31</v>
      </c>
      <c r="I120" s="36">
        <v>16</v>
      </c>
      <c r="J120" s="36">
        <v>0</v>
      </c>
      <c r="K120" s="36" t="s">
        <v>32</v>
      </c>
      <c r="L120" s="36">
        <v>10</v>
      </c>
      <c r="M120" s="36" t="s">
        <v>105</v>
      </c>
      <c r="N120" s="36">
        <v>0</v>
      </c>
      <c r="O120" s="54">
        <v>0</v>
      </c>
      <c r="P120" s="54">
        <v>0</v>
      </c>
      <c r="R120" s="36" t="str">
        <f>IF(F120="",""," SG_ "&amp;F120&amp;" m"&amp;B120&amp;" : "&amp;H120&amp;"|"&amp;I120&amp;"@"&amp;J120&amp;K120&amp;" ("&amp;L120&amp;","&amp;N120&amp;") ["&amp;O120&amp;"|"&amp;P120&amp;"] """&amp;M120&amp;""" TOOL")</f>
        <v> SG_ FRP m35 : 31|16@0+ (10,0) [0|0] "kPa" TOOL</v>
      </c>
      <c r="S120" s="36" t="str">
        <f t="shared" si="1"/>
        <v>SG_MUL_VAL_ 2024 FRP S01_PID 35-35;</v>
      </c>
    </row>
    <row r="121" spans="1:19">
      <c r="A121" s="36">
        <v>1</v>
      </c>
      <c r="B121" s="53">
        <f t="shared" si="6"/>
        <v>36</v>
      </c>
      <c r="C121" s="38" t="str">
        <f t="shared" si="7"/>
        <v>S01_PID</v>
      </c>
      <c r="D121" s="62" t="s">
        <v>216</v>
      </c>
      <c r="E121" s="64" t="s">
        <v>217</v>
      </c>
      <c r="F121" s="36" t="s">
        <v>218</v>
      </c>
      <c r="H121" s="36">
        <v>31</v>
      </c>
      <c r="I121" s="36">
        <v>16</v>
      </c>
      <c r="J121" s="36">
        <v>0</v>
      </c>
      <c r="K121" s="36" t="s">
        <v>32</v>
      </c>
      <c r="L121" s="36">
        <v>3.05e-5</v>
      </c>
      <c r="N121" s="36">
        <v>0</v>
      </c>
      <c r="O121" s="54">
        <v>0</v>
      </c>
      <c r="P121" s="54">
        <v>0</v>
      </c>
      <c r="R121" s="36" t="str">
        <f>IF(F121="",""," SG_ "&amp;F121&amp;" m"&amp;B121&amp;" : "&amp;H121&amp;"|"&amp;I121&amp;"@"&amp;J121&amp;K121&amp;" ("&amp;L121&amp;","&amp;N121&amp;") ["&amp;O121&amp;"|"&amp;P121&amp;"] """&amp;M121&amp;""" TOOL")</f>
        <v> SG_ LAMBDA_WRV1 m36 : 31|16@0+ (0.0000305,0) [0|0] "" TOOL</v>
      </c>
      <c r="S121" s="36" t="str">
        <f t="shared" si="1"/>
        <v>SG_MUL_VAL_ 2024 LAMBDA_WRV1 S01_PID 36-36;</v>
      </c>
    </row>
    <row r="122" spans="1:19">
      <c r="A122" s="36">
        <v>1</v>
      </c>
      <c r="B122" s="53">
        <f t="shared" si="6"/>
        <v>36</v>
      </c>
      <c r="C122" s="38" t="str">
        <f t="shared" si="7"/>
        <v>S01_PID</v>
      </c>
      <c r="D122" s="62" t="s">
        <v>216</v>
      </c>
      <c r="E122" s="64" t="s">
        <v>219</v>
      </c>
      <c r="F122" s="36" t="s">
        <v>220</v>
      </c>
      <c r="H122" s="36">
        <v>47</v>
      </c>
      <c r="I122" s="36">
        <v>16</v>
      </c>
      <c r="J122" s="36">
        <v>0</v>
      </c>
      <c r="K122" s="36" t="s">
        <v>32</v>
      </c>
      <c r="L122" s="36">
        <v>0.000122</v>
      </c>
      <c r="M122" s="36" t="s">
        <v>153</v>
      </c>
      <c r="N122" s="36">
        <v>0</v>
      </c>
      <c r="O122" s="54">
        <v>0</v>
      </c>
      <c r="P122" s="54">
        <v>0</v>
      </c>
      <c r="R122" s="36" t="str">
        <f>IF(F122="",""," SG_ "&amp;F122&amp;" m"&amp;B122&amp;" : "&amp;H122&amp;"|"&amp;I122&amp;"@"&amp;J122&amp;K122&amp;" ("&amp;L122&amp;","&amp;N122&amp;") ["&amp;O122&amp;"|"&amp;P122&amp;"] """&amp;M122&amp;""" TOOL")</f>
        <v> SG_ O2S_WRV1 m36 : 47|16@0+ (0.000122,0) [0|0] "V" TOOL</v>
      </c>
      <c r="S122" s="36" t="str">
        <f t="shared" si="1"/>
        <v>SG_MUL_VAL_ 2024 O2S_WRV1 S01_PID 36-36;</v>
      </c>
    </row>
    <row r="123" spans="1:19">
      <c r="A123" s="36">
        <v>1</v>
      </c>
      <c r="B123" s="53">
        <f t="shared" si="6"/>
        <v>37</v>
      </c>
      <c r="C123" s="38" t="str">
        <f t="shared" si="7"/>
        <v>S01_PID</v>
      </c>
      <c r="D123" s="62" t="s">
        <v>221</v>
      </c>
      <c r="E123" s="64" t="s">
        <v>222</v>
      </c>
      <c r="F123" s="36" t="s">
        <v>223</v>
      </c>
      <c r="H123" s="36">
        <v>31</v>
      </c>
      <c r="I123" s="36">
        <v>16</v>
      </c>
      <c r="J123" s="36">
        <v>0</v>
      </c>
      <c r="K123" s="36" t="s">
        <v>32</v>
      </c>
      <c r="L123" s="36">
        <v>3.05e-5</v>
      </c>
      <c r="N123" s="36">
        <v>0</v>
      </c>
      <c r="O123" s="54">
        <v>0</v>
      </c>
      <c r="P123" s="54">
        <v>0</v>
      </c>
      <c r="R123" s="36" t="str">
        <f>IF(F123="",""," SG_ "&amp;F123&amp;" m"&amp;B123&amp;" : "&amp;H123&amp;"|"&amp;I123&amp;"@"&amp;J123&amp;K123&amp;" ("&amp;L123&amp;","&amp;N123&amp;") ["&amp;O123&amp;"|"&amp;P123&amp;"] """&amp;M123&amp;""" TOOL")</f>
        <v> SG_ LAMBDA_WRV2 m37 : 31|16@0+ (0.0000305,0) [0|0] "" TOOL</v>
      </c>
      <c r="S123" s="36" t="str">
        <f t="shared" si="1"/>
        <v>SG_MUL_VAL_ 2024 LAMBDA_WRV2 S01_PID 37-37;</v>
      </c>
    </row>
    <row r="124" spans="1:19">
      <c r="A124" s="36">
        <v>1</v>
      </c>
      <c r="B124" s="53">
        <f t="shared" si="6"/>
        <v>37</v>
      </c>
      <c r="C124" s="38" t="str">
        <f t="shared" si="7"/>
        <v>S01_PID</v>
      </c>
      <c r="D124" s="62" t="s">
        <v>221</v>
      </c>
      <c r="E124" s="64" t="s">
        <v>224</v>
      </c>
      <c r="F124" s="36" t="s">
        <v>225</v>
      </c>
      <c r="H124" s="36">
        <v>47</v>
      </c>
      <c r="I124" s="36">
        <v>16</v>
      </c>
      <c r="J124" s="36">
        <v>0</v>
      </c>
      <c r="K124" s="36" t="s">
        <v>32</v>
      </c>
      <c r="L124" s="36">
        <v>0.000122</v>
      </c>
      <c r="M124" s="36" t="s">
        <v>153</v>
      </c>
      <c r="N124" s="36">
        <v>0</v>
      </c>
      <c r="O124" s="54">
        <v>0</v>
      </c>
      <c r="P124" s="54">
        <v>0</v>
      </c>
      <c r="R124" s="36" t="str">
        <f>IF(F124="",""," SG_ "&amp;F124&amp;" m"&amp;B124&amp;" : "&amp;H124&amp;"|"&amp;I124&amp;"@"&amp;J124&amp;K124&amp;" ("&amp;L124&amp;","&amp;N124&amp;") ["&amp;O124&amp;"|"&amp;P124&amp;"] """&amp;M124&amp;""" TOOL")</f>
        <v> SG_ O2S_WRV2 m37 : 47|16@0+ (0.000122,0) [0|0] "V" TOOL</v>
      </c>
      <c r="S124" s="36" t="str">
        <f t="shared" si="1"/>
        <v>SG_MUL_VAL_ 2024 O2S_WRV2 S01_PID 37-37;</v>
      </c>
    </row>
    <row r="125" spans="1:19">
      <c r="A125" s="36">
        <v>1</v>
      </c>
      <c r="B125" s="53">
        <f t="shared" si="6"/>
        <v>38</v>
      </c>
      <c r="C125" s="38" t="str">
        <f t="shared" si="7"/>
        <v>S01_PID</v>
      </c>
      <c r="D125" s="62" t="s">
        <v>226</v>
      </c>
      <c r="E125" s="64" t="s">
        <v>227</v>
      </c>
      <c r="F125" s="36" t="s">
        <v>228</v>
      </c>
      <c r="H125" s="36">
        <v>31</v>
      </c>
      <c r="I125" s="36">
        <v>16</v>
      </c>
      <c r="J125" s="36">
        <v>0</v>
      </c>
      <c r="K125" s="36" t="s">
        <v>32</v>
      </c>
      <c r="L125" s="36">
        <v>3.05e-5</v>
      </c>
      <c r="N125" s="36">
        <v>0</v>
      </c>
      <c r="O125" s="54">
        <v>0</v>
      </c>
      <c r="P125" s="54">
        <v>0</v>
      </c>
      <c r="R125" s="36" t="str">
        <f>IF(F125="",""," SG_ "&amp;F125&amp;" m"&amp;B125&amp;" : "&amp;H125&amp;"|"&amp;I125&amp;"@"&amp;J125&amp;K125&amp;" ("&amp;L125&amp;","&amp;N125&amp;") ["&amp;O125&amp;"|"&amp;P125&amp;"] """&amp;M125&amp;""" TOOL")</f>
        <v> SG_ LAMBDA_WRV3 m38 : 31|16@0+ (0.0000305,0) [0|0] "" TOOL</v>
      </c>
      <c r="S125" s="36" t="str">
        <f t="shared" si="1"/>
        <v>SG_MUL_VAL_ 2024 LAMBDA_WRV3 S01_PID 38-38;</v>
      </c>
    </row>
    <row r="126" spans="1:19">
      <c r="A126" s="36">
        <v>1</v>
      </c>
      <c r="B126" s="53">
        <f t="shared" si="6"/>
        <v>38</v>
      </c>
      <c r="C126" s="38" t="str">
        <f t="shared" si="7"/>
        <v>S01_PID</v>
      </c>
      <c r="D126" s="62" t="s">
        <v>226</v>
      </c>
      <c r="E126" s="64" t="s">
        <v>229</v>
      </c>
      <c r="F126" s="36" t="s">
        <v>230</v>
      </c>
      <c r="H126" s="36">
        <v>47</v>
      </c>
      <c r="I126" s="36">
        <v>16</v>
      </c>
      <c r="J126" s="36">
        <v>0</v>
      </c>
      <c r="K126" s="36" t="s">
        <v>32</v>
      </c>
      <c r="L126" s="36">
        <v>0.000122</v>
      </c>
      <c r="M126" s="36" t="s">
        <v>153</v>
      </c>
      <c r="N126" s="36">
        <v>0</v>
      </c>
      <c r="O126" s="54">
        <v>0</v>
      </c>
      <c r="P126" s="54">
        <v>0</v>
      </c>
      <c r="R126" s="36" t="str">
        <f>IF(F126="",""," SG_ "&amp;F126&amp;" m"&amp;B126&amp;" : "&amp;H126&amp;"|"&amp;I126&amp;"@"&amp;J126&amp;K126&amp;" ("&amp;L126&amp;","&amp;N126&amp;") ["&amp;O126&amp;"|"&amp;P126&amp;"] """&amp;M126&amp;""" TOOL")</f>
        <v> SG_ O2S_WRV3 m38 : 47|16@0+ (0.000122,0) [0|0] "V" TOOL</v>
      </c>
      <c r="S126" s="36" t="str">
        <f t="shared" si="1"/>
        <v>SG_MUL_VAL_ 2024 O2S_WRV3 S01_PID 38-38;</v>
      </c>
    </row>
    <row r="127" spans="1:19">
      <c r="A127" s="36">
        <v>1</v>
      </c>
      <c r="B127" s="53">
        <f t="shared" si="6"/>
        <v>39</v>
      </c>
      <c r="C127" s="38" t="str">
        <f t="shared" si="7"/>
        <v>S01_PID</v>
      </c>
      <c r="D127" s="62" t="s">
        <v>231</v>
      </c>
      <c r="E127" s="64" t="s">
        <v>232</v>
      </c>
      <c r="F127" s="36" t="s">
        <v>233</v>
      </c>
      <c r="H127" s="36">
        <v>31</v>
      </c>
      <c r="I127" s="36">
        <v>16</v>
      </c>
      <c r="J127" s="36">
        <v>0</v>
      </c>
      <c r="K127" s="36" t="s">
        <v>32</v>
      </c>
      <c r="L127" s="36">
        <v>3.05e-5</v>
      </c>
      <c r="N127" s="36">
        <v>0</v>
      </c>
      <c r="O127" s="54">
        <v>0</v>
      </c>
      <c r="P127" s="54">
        <v>0</v>
      </c>
      <c r="R127" s="36" t="str">
        <f>IF(F127="",""," SG_ "&amp;F127&amp;" m"&amp;B127&amp;" : "&amp;H127&amp;"|"&amp;I127&amp;"@"&amp;J127&amp;K127&amp;" ("&amp;L127&amp;","&amp;N127&amp;") ["&amp;O127&amp;"|"&amp;P127&amp;"] """&amp;M127&amp;""" TOOL")</f>
        <v> SG_ LAMBDA_WRV4 m39 : 31|16@0+ (0.0000305,0) [0|0] "" TOOL</v>
      </c>
      <c r="S127" s="36" t="str">
        <f t="shared" si="1"/>
        <v>SG_MUL_VAL_ 2024 LAMBDA_WRV4 S01_PID 39-39;</v>
      </c>
    </row>
    <row r="128" spans="1:19">
      <c r="A128" s="36">
        <v>1</v>
      </c>
      <c r="B128" s="53">
        <f t="shared" si="6"/>
        <v>39</v>
      </c>
      <c r="C128" s="38" t="str">
        <f t="shared" si="7"/>
        <v>S01_PID</v>
      </c>
      <c r="D128" s="62" t="s">
        <v>231</v>
      </c>
      <c r="E128" s="64" t="s">
        <v>234</v>
      </c>
      <c r="F128" s="36" t="s">
        <v>235</v>
      </c>
      <c r="H128" s="36">
        <v>47</v>
      </c>
      <c r="I128" s="36">
        <v>16</v>
      </c>
      <c r="J128" s="36">
        <v>0</v>
      </c>
      <c r="K128" s="36" t="s">
        <v>32</v>
      </c>
      <c r="L128" s="36">
        <v>0.000122</v>
      </c>
      <c r="M128" s="36" t="s">
        <v>153</v>
      </c>
      <c r="N128" s="36">
        <v>0</v>
      </c>
      <c r="O128" s="54">
        <v>0</v>
      </c>
      <c r="P128" s="54">
        <v>0</v>
      </c>
      <c r="R128" s="36" t="str">
        <f>IF(F128="",""," SG_ "&amp;F128&amp;" m"&amp;B128&amp;" : "&amp;H128&amp;"|"&amp;I128&amp;"@"&amp;J128&amp;K128&amp;" ("&amp;L128&amp;","&amp;N128&amp;") ["&amp;O128&amp;"|"&amp;P128&amp;"] """&amp;M128&amp;""" TOOL")</f>
        <v> SG_ O2S_WRV4 m39 : 47|16@0+ (0.000122,0) [0|0] "V" TOOL</v>
      </c>
      <c r="S128" s="36" t="str">
        <f t="shared" si="1"/>
        <v>SG_MUL_VAL_ 2024 O2S_WRV4 S01_PID 39-39;</v>
      </c>
    </row>
    <row r="129" spans="1:19">
      <c r="A129" s="36">
        <v>1</v>
      </c>
      <c r="B129" s="53">
        <f t="shared" si="6"/>
        <v>40</v>
      </c>
      <c r="C129" s="38" t="str">
        <f t="shared" si="7"/>
        <v>S01_PID</v>
      </c>
      <c r="D129" s="62" t="s">
        <v>236</v>
      </c>
      <c r="E129" s="64" t="s">
        <v>237</v>
      </c>
      <c r="F129" s="36" t="s">
        <v>238</v>
      </c>
      <c r="H129" s="36">
        <v>31</v>
      </c>
      <c r="I129" s="36">
        <v>16</v>
      </c>
      <c r="J129" s="36">
        <v>0</v>
      </c>
      <c r="K129" s="36" t="s">
        <v>32</v>
      </c>
      <c r="L129" s="36">
        <v>3.05e-5</v>
      </c>
      <c r="N129" s="36">
        <v>0</v>
      </c>
      <c r="O129" s="54">
        <v>0</v>
      </c>
      <c r="P129" s="54">
        <v>0</v>
      </c>
      <c r="R129" s="36" t="str">
        <f>IF(F129="",""," SG_ "&amp;F129&amp;" m"&amp;B129&amp;" : "&amp;H129&amp;"|"&amp;I129&amp;"@"&amp;J129&amp;K129&amp;" ("&amp;L129&amp;","&amp;N129&amp;") ["&amp;O129&amp;"|"&amp;P129&amp;"] """&amp;M129&amp;""" TOOL")</f>
        <v> SG_ LAMBDA_WRV5 m40 : 31|16@0+ (0.0000305,0) [0|0] "" TOOL</v>
      </c>
      <c r="S129" s="36" t="str">
        <f t="shared" si="1"/>
        <v>SG_MUL_VAL_ 2024 LAMBDA_WRV5 S01_PID 40-40;</v>
      </c>
    </row>
    <row r="130" spans="1:19">
      <c r="A130" s="36">
        <v>1</v>
      </c>
      <c r="B130" s="53">
        <f t="shared" si="6"/>
        <v>40</v>
      </c>
      <c r="C130" s="38" t="str">
        <f t="shared" si="7"/>
        <v>S01_PID</v>
      </c>
      <c r="D130" s="62" t="s">
        <v>236</v>
      </c>
      <c r="E130" s="64" t="s">
        <v>239</v>
      </c>
      <c r="F130" s="36" t="s">
        <v>240</v>
      </c>
      <c r="H130" s="36">
        <v>47</v>
      </c>
      <c r="I130" s="36">
        <v>16</v>
      </c>
      <c r="J130" s="36">
        <v>0</v>
      </c>
      <c r="K130" s="36" t="s">
        <v>32</v>
      </c>
      <c r="L130" s="36">
        <v>0.000122</v>
      </c>
      <c r="M130" s="36" t="s">
        <v>153</v>
      </c>
      <c r="N130" s="36">
        <v>0</v>
      </c>
      <c r="O130" s="54">
        <v>0</v>
      </c>
      <c r="P130" s="54">
        <v>0</v>
      </c>
      <c r="R130" s="36" t="str">
        <f>IF(F130="",""," SG_ "&amp;F130&amp;" m"&amp;B130&amp;" : "&amp;H130&amp;"|"&amp;I130&amp;"@"&amp;J130&amp;K130&amp;" ("&amp;L130&amp;","&amp;N130&amp;") ["&amp;O130&amp;"|"&amp;P130&amp;"] """&amp;M130&amp;""" TOOL")</f>
        <v> SG_ O2S_WRV5 m40 : 47|16@0+ (0.000122,0) [0|0] "V" TOOL</v>
      </c>
      <c r="S130" s="36" t="str">
        <f t="shared" si="1"/>
        <v>SG_MUL_VAL_ 2024 O2S_WRV5 S01_PID 40-40;</v>
      </c>
    </row>
    <row r="131" spans="1:19">
      <c r="A131" s="36">
        <v>1</v>
      </c>
      <c r="B131" s="53">
        <f t="shared" si="6"/>
        <v>41</v>
      </c>
      <c r="C131" s="38" t="str">
        <f t="shared" si="7"/>
        <v>S01_PID</v>
      </c>
      <c r="D131" s="62" t="s">
        <v>241</v>
      </c>
      <c r="E131" s="64" t="s">
        <v>242</v>
      </c>
      <c r="F131" s="36" t="s">
        <v>243</v>
      </c>
      <c r="H131" s="36">
        <v>31</v>
      </c>
      <c r="I131" s="36">
        <v>16</v>
      </c>
      <c r="J131" s="36">
        <v>0</v>
      </c>
      <c r="K131" s="36" t="s">
        <v>32</v>
      </c>
      <c r="L131" s="36">
        <v>3.05e-5</v>
      </c>
      <c r="N131" s="36">
        <v>0</v>
      </c>
      <c r="O131" s="54">
        <v>0</v>
      </c>
      <c r="P131" s="54">
        <v>0</v>
      </c>
      <c r="R131" s="36" t="str">
        <f>IF(F131="",""," SG_ "&amp;F131&amp;" m"&amp;B131&amp;" : "&amp;H131&amp;"|"&amp;I131&amp;"@"&amp;J131&amp;K131&amp;" ("&amp;L131&amp;","&amp;N131&amp;") ["&amp;O131&amp;"|"&amp;P131&amp;"] """&amp;M131&amp;""" TOOL")</f>
        <v> SG_ LAMBDA_WRV6 m41 : 31|16@0+ (0.0000305,0) [0|0] "" TOOL</v>
      </c>
      <c r="S131" s="36" t="str">
        <f t="shared" ref="S131:S194" si="8">IF(F131="","","SG_MUL_VAL_ 2024 "&amp;F131&amp;" "&amp;C131&amp;" "&amp;SUBSTITUTE(B131,"M","")&amp;"-"&amp;SUBSTITUTE(B131,"M","")&amp;";")</f>
        <v>SG_MUL_VAL_ 2024 LAMBDA_WRV6 S01_PID 41-41;</v>
      </c>
    </row>
    <row r="132" spans="1:19">
      <c r="A132" s="36">
        <v>1</v>
      </c>
      <c r="B132" s="53">
        <f>HEX2DEC(SUBSTITUTE(D132,"0x",""))</f>
        <v>41</v>
      </c>
      <c r="C132" s="38" t="str">
        <f>"S"&amp;DEC2HEX(A132,2)&amp;"_PID"</f>
        <v>S01_PID</v>
      </c>
      <c r="D132" s="62" t="s">
        <v>241</v>
      </c>
      <c r="E132" s="64" t="s">
        <v>244</v>
      </c>
      <c r="F132" s="36" t="s">
        <v>245</v>
      </c>
      <c r="H132" s="36">
        <v>47</v>
      </c>
      <c r="I132" s="36">
        <v>16</v>
      </c>
      <c r="J132" s="36">
        <v>0</v>
      </c>
      <c r="K132" s="36" t="s">
        <v>32</v>
      </c>
      <c r="L132" s="36">
        <v>0.000122</v>
      </c>
      <c r="M132" s="36" t="s">
        <v>153</v>
      </c>
      <c r="N132" s="36">
        <v>0</v>
      </c>
      <c r="O132" s="54">
        <v>0</v>
      </c>
      <c r="P132" s="54">
        <v>0</v>
      </c>
      <c r="R132" s="36" t="str">
        <f>IF(F132="",""," SG_ "&amp;F132&amp;" m"&amp;B132&amp;" : "&amp;H132&amp;"|"&amp;I132&amp;"@"&amp;J132&amp;K132&amp;" ("&amp;L132&amp;","&amp;N132&amp;") ["&amp;O132&amp;"|"&amp;P132&amp;"] """&amp;M132&amp;""" TOOL")</f>
        <v> SG_ O2S_WRV6 m41 : 47|16@0+ (0.000122,0) [0|0] "V" TOOL</v>
      </c>
      <c r="S132" s="36" t="str">
        <f t="shared" si="8"/>
        <v>SG_MUL_VAL_ 2024 O2S_WRV6 S01_PID 41-41;</v>
      </c>
    </row>
    <row r="133" spans="1:19">
      <c r="A133" s="36">
        <v>1</v>
      </c>
      <c r="B133" s="53">
        <f>HEX2DEC(SUBSTITUTE(D133,"0x",""))</f>
        <v>42</v>
      </c>
      <c r="C133" s="38" t="str">
        <f>"S"&amp;DEC2HEX(A133,2)&amp;"_PID"</f>
        <v>S01_PID</v>
      </c>
      <c r="D133" s="62" t="s">
        <v>246</v>
      </c>
      <c r="E133" s="64" t="s">
        <v>247</v>
      </c>
      <c r="F133" s="36" t="s">
        <v>248</v>
      </c>
      <c r="H133" s="36">
        <v>31</v>
      </c>
      <c r="I133" s="36">
        <v>16</v>
      </c>
      <c r="J133" s="36">
        <v>0</v>
      </c>
      <c r="K133" s="36" t="s">
        <v>32</v>
      </c>
      <c r="L133" s="36">
        <v>3.05e-5</v>
      </c>
      <c r="N133" s="36">
        <v>0</v>
      </c>
      <c r="O133" s="54">
        <v>0</v>
      </c>
      <c r="P133" s="54">
        <v>0</v>
      </c>
      <c r="R133" s="36" t="str">
        <f>IF(F133="",""," SG_ "&amp;F133&amp;" m"&amp;B133&amp;" : "&amp;H133&amp;"|"&amp;I133&amp;"@"&amp;J133&amp;K133&amp;" ("&amp;L133&amp;","&amp;N133&amp;") ["&amp;O133&amp;"|"&amp;P133&amp;"] """&amp;M133&amp;""" TOOL")</f>
        <v> SG_ LAMBDA_WRV7 m42 : 31|16@0+ (0.0000305,0) [0|0] "" TOOL</v>
      </c>
      <c r="S133" s="36" t="str">
        <f t="shared" si="8"/>
        <v>SG_MUL_VAL_ 2024 LAMBDA_WRV7 S01_PID 42-42;</v>
      </c>
    </row>
    <row r="134" spans="1:19">
      <c r="A134" s="36">
        <v>1</v>
      </c>
      <c r="B134" s="53">
        <f>HEX2DEC(SUBSTITUTE(D134,"0x",""))</f>
        <v>42</v>
      </c>
      <c r="C134" s="38" t="str">
        <f>"S"&amp;DEC2HEX(A134,2)&amp;"_PID"</f>
        <v>S01_PID</v>
      </c>
      <c r="D134" s="62" t="s">
        <v>246</v>
      </c>
      <c r="E134" s="64" t="s">
        <v>249</v>
      </c>
      <c r="F134" s="36" t="s">
        <v>250</v>
      </c>
      <c r="H134" s="36">
        <v>47</v>
      </c>
      <c r="I134" s="36">
        <v>16</v>
      </c>
      <c r="J134" s="36">
        <v>0</v>
      </c>
      <c r="K134" s="36" t="s">
        <v>32</v>
      </c>
      <c r="L134" s="36">
        <v>0.000122</v>
      </c>
      <c r="M134" s="36" t="s">
        <v>153</v>
      </c>
      <c r="N134" s="36">
        <v>0</v>
      </c>
      <c r="O134" s="54">
        <v>0</v>
      </c>
      <c r="P134" s="54">
        <v>0</v>
      </c>
      <c r="R134" s="36" t="str">
        <f>IF(F134="",""," SG_ "&amp;F134&amp;" m"&amp;B134&amp;" : "&amp;H134&amp;"|"&amp;I134&amp;"@"&amp;J134&amp;K134&amp;" ("&amp;L134&amp;","&amp;N134&amp;") ["&amp;O134&amp;"|"&amp;P134&amp;"] """&amp;M134&amp;""" TOOL")</f>
        <v> SG_ O2S_WRV7 m42 : 47|16@0+ (0.000122,0) [0|0] "V" TOOL</v>
      </c>
      <c r="S134" s="36" t="str">
        <f t="shared" si="8"/>
        <v>SG_MUL_VAL_ 2024 O2S_WRV7 S01_PID 42-42;</v>
      </c>
    </row>
    <row r="135" spans="1:19">
      <c r="A135" s="36">
        <v>1</v>
      </c>
      <c r="B135" s="53">
        <f>HEX2DEC(SUBSTITUTE(D135,"0x",""))</f>
        <v>43</v>
      </c>
      <c r="C135" s="38" t="str">
        <f>"S"&amp;DEC2HEX(A135,2)&amp;"_PID"</f>
        <v>S01_PID</v>
      </c>
      <c r="D135" s="62" t="s">
        <v>251</v>
      </c>
      <c r="E135" s="64" t="s">
        <v>252</v>
      </c>
      <c r="F135" s="36" t="s">
        <v>253</v>
      </c>
      <c r="H135" s="36">
        <v>31</v>
      </c>
      <c r="I135" s="36">
        <v>16</v>
      </c>
      <c r="J135" s="36">
        <v>0</v>
      </c>
      <c r="K135" s="36" t="s">
        <v>32</v>
      </c>
      <c r="L135" s="36">
        <v>3.05e-5</v>
      </c>
      <c r="N135" s="36">
        <v>0</v>
      </c>
      <c r="O135" s="54">
        <v>0</v>
      </c>
      <c r="P135" s="54">
        <v>0</v>
      </c>
      <c r="R135" s="36" t="str">
        <f>IF(F135="",""," SG_ "&amp;F135&amp;" m"&amp;B135&amp;" : "&amp;H135&amp;"|"&amp;I135&amp;"@"&amp;J135&amp;K135&amp;" ("&amp;L135&amp;","&amp;N135&amp;") ["&amp;O135&amp;"|"&amp;P135&amp;"] """&amp;M135&amp;""" TOOL")</f>
        <v> SG_ LAMBDA_WRV8 m43 : 31|16@0+ (0.0000305,0) [0|0] "" TOOL</v>
      </c>
      <c r="S135" s="36" t="str">
        <f t="shared" si="8"/>
        <v>SG_MUL_VAL_ 2024 LAMBDA_WRV8 S01_PID 43-43;</v>
      </c>
    </row>
    <row r="136" spans="1:19">
      <c r="A136" s="36">
        <v>1</v>
      </c>
      <c r="B136" s="53">
        <f>HEX2DEC(SUBSTITUTE(D136,"0x",""))</f>
        <v>43</v>
      </c>
      <c r="C136" s="38" t="str">
        <f>"S"&amp;DEC2HEX(A136,2)&amp;"_PID"</f>
        <v>S01_PID</v>
      </c>
      <c r="D136" s="62" t="s">
        <v>251</v>
      </c>
      <c r="E136" s="64" t="s">
        <v>254</v>
      </c>
      <c r="F136" s="36" t="s">
        <v>255</v>
      </c>
      <c r="H136" s="36">
        <v>47</v>
      </c>
      <c r="I136" s="36">
        <v>16</v>
      </c>
      <c r="J136" s="36">
        <v>0</v>
      </c>
      <c r="K136" s="36" t="s">
        <v>32</v>
      </c>
      <c r="L136" s="36">
        <v>0.000122</v>
      </c>
      <c r="M136" s="36" t="s">
        <v>153</v>
      </c>
      <c r="N136" s="36">
        <v>0</v>
      </c>
      <c r="O136" s="54">
        <v>0</v>
      </c>
      <c r="P136" s="54">
        <v>0</v>
      </c>
      <c r="R136" s="36" t="str">
        <f>IF(F136="",""," SG_ "&amp;F136&amp;" m"&amp;B136&amp;" : "&amp;H136&amp;"|"&amp;I136&amp;"@"&amp;J136&amp;K136&amp;" ("&amp;L136&amp;","&amp;N136&amp;") ["&amp;O136&amp;"|"&amp;P136&amp;"] """&amp;M136&amp;""" TOOL")</f>
        <v> SG_ O2S_WRV8 m43 : 47|16@0+ (0.000122,0) [0|0] "V" TOOL</v>
      </c>
      <c r="S136" s="36" t="str">
        <f t="shared" si="8"/>
        <v>SG_MUL_VAL_ 2024 O2S_WRV8 S01_PID 43-43;</v>
      </c>
    </row>
    <row r="137" spans="1:19">
      <c r="A137" s="36">
        <v>1</v>
      </c>
      <c r="B137" s="53">
        <f>HEX2DEC(SUBSTITUTE(D137,"0x",""))</f>
        <v>44</v>
      </c>
      <c r="C137" s="38" t="str">
        <f>"S"&amp;DEC2HEX(A137,2)&amp;"_PID"</f>
        <v>S01_PID</v>
      </c>
      <c r="D137" s="62" t="s">
        <v>256</v>
      </c>
      <c r="E137" s="64" t="s">
        <v>257</v>
      </c>
      <c r="F137" s="36" t="s">
        <v>258</v>
      </c>
      <c r="H137" s="36">
        <v>24</v>
      </c>
      <c r="I137" s="36">
        <v>8</v>
      </c>
      <c r="J137" s="36">
        <v>1</v>
      </c>
      <c r="K137" s="36" t="s">
        <v>32</v>
      </c>
      <c r="L137" s="36">
        <f>100/255</f>
        <v>0.392156862745098</v>
      </c>
      <c r="M137" s="36" t="s">
        <v>88</v>
      </c>
      <c r="N137" s="36">
        <v>0</v>
      </c>
      <c r="O137" s="54">
        <v>0</v>
      </c>
      <c r="P137" s="54">
        <v>0</v>
      </c>
      <c r="R137" s="36" t="str">
        <f>IF(F137="",""," SG_ "&amp;F137&amp;" m"&amp;B137&amp;" : "&amp;H137&amp;"|"&amp;I137&amp;"@"&amp;J137&amp;K137&amp;" ("&amp;L137&amp;","&amp;N137&amp;") ["&amp;O137&amp;"|"&amp;P137&amp;"] """&amp;M137&amp;""" TOOL")</f>
        <v> SG_ EGR_PCT m44 : 24|8@1+ (0.392156862745098,0) [0|0] "%" TOOL</v>
      </c>
      <c r="S137" s="36" t="str">
        <f t="shared" si="8"/>
        <v>SG_MUL_VAL_ 2024 EGR_PCT S01_PID 44-44;</v>
      </c>
    </row>
    <row r="138" spans="1:19">
      <c r="A138" s="36">
        <v>1</v>
      </c>
      <c r="B138" s="53">
        <f>HEX2DEC(SUBSTITUTE(D138,"0x",""))</f>
        <v>45</v>
      </c>
      <c r="C138" s="38" t="str">
        <f>"S"&amp;DEC2HEX(A138,2)&amp;"_PID"</f>
        <v>S01_PID</v>
      </c>
      <c r="D138" s="62" t="s">
        <v>259</v>
      </c>
      <c r="E138" s="64" t="s">
        <v>260</v>
      </c>
      <c r="F138" s="36" t="s">
        <v>261</v>
      </c>
      <c r="H138" s="36">
        <v>24</v>
      </c>
      <c r="I138" s="36">
        <v>8</v>
      </c>
      <c r="J138" s="36">
        <v>1</v>
      </c>
      <c r="K138" s="36" t="s">
        <v>32</v>
      </c>
      <c r="L138" s="36">
        <f>100/128</f>
        <v>0.78125</v>
      </c>
      <c r="M138" s="36" t="s">
        <v>88</v>
      </c>
      <c r="N138" s="36">
        <v>-100</v>
      </c>
      <c r="O138" s="54">
        <v>0</v>
      </c>
      <c r="P138" s="54">
        <v>0</v>
      </c>
      <c r="R138" s="36" t="str">
        <f>IF(F138="",""," SG_ "&amp;F138&amp;" m"&amp;B138&amp;" : "&amp;H138&amp;"|"&amp;I138&amp;"@"&amp;J138&amp;K138&amp;" ("&amp;L138&amp;","&amp;N138&amp;") ["&amp;O138&amp;"|"&amp;P138&amp;"] """&amp;M138&amp;""" TOOL")</f>
        <v> SG_ EGR_ERR m45 : 24|8@1+ (0.78125,-100) [0|0] "%" TOOL</v>
      </c>
      <c r="S138" s="36" t="str">
        <f t="shared" si="8"/>
        <v>SG_MUL_VAL_ 2024 EGR_ERR S01_PID 45-45;</v>
      </c>
    </row>
    <row r="139" spans="1:19">
      <c r="A139" s="36">
        <v>1</v>
      </c>
      <c r="B139" s="53">
        <f>HEX2DEC(SUBSTITUTE(D139,"0x",""))</f>
        <v>46</v>
      </c>
      <c r="C139" s="38" t="str">
        <f>"S"&amp;DEC2HEX(A139,2)&amp;"_PID"</f>
        <v>S01_PID</v>
      </c>
      <c r="D139" s="62" t="s">
        <v>262</v>
      </c>
      <c r="E139" s="64" t="s">
        <v>263</v>
      </c>
      <c r="F139" s="36" t="s">
        <v>264</v>
      </c>
      <c r="H139" s="36">
        <v>24</v>
      </c>
      <c r="I139" s="36">
        <v>8</v>
      </c>
      <c r="J139" s="36">
        <v>1</v>
      </c>
      <c r="K139" s="36" t="s">
        <v>32</v>
      </c>
      <c r="L139" s="36">
        <f>100/255</f>
        <v>0.392156862745098</v>
      </c>
      <c r="M139" s="36" t="s">
        <v>88</v>
      </c>
      <c r="N139" s="36">
        <v>0</v>
      </c>
      <c r="O139" s="54">
        <v>0</v>
      </c>
      <c r="P139" s="54">
        <v>0</v>
      </c>
      <c r="R139" s="36" t="str">
        <f>IF(F139="",""," SG_ "&amp;F139&amp;" m"&amp;B139&amp;" : "&amp;H139&amp;"|"&amp;I139&amp;"@"&amp;J139&amp;K139&amp;" ("&amp;L139&amp;","&amp;N139&amp;") ["&amp;O139&amp;"|"&amp;P139&amp;"] """&amp;M139&amp;""" TOOL")</f>
        <v> SG_ EVAP_PCT m46 : 24|8@1+ (0.392156862745098,0) [0|0] "%" TOOL</v>
      </c>
      <c r="S139" s="36" t="str">
        <f t="shared" si="8"/>
        <v>SG_MUL_VAL_ 2024 EVAP_PCT S01_PID 46-46;</v>
      </c>
    </row>
    <row r="140" spans="1:19">
      <c r="A140" s="36">
        <v>1</v>
      </c>
      <c r="B140" s="53">
        <f>HEX2DEC(SUBSTITUTE(D140,"0x",""))</f>
        <v>47</v>
      </c>
      <c r="C140" s="38" t="str">
        <f>"S"&amp;DEC2HEX(A140,2)&amp;"_PID"</f>
        <v>S01_PID</v>
      </c>
      <c r="D140" s="65" t="s">
        <v>265</v>
      </c>
      <c r="E140" s="14" t="s">
        <v>266</v>
      </c>
      <c r="F140" s="36" t="s">
        <v>267</v>
      </c>
      <c r="H140" s="36">
        <v>24</v>
      </c>
      <c r="I140" s="36">
        <v>8</v>
      </c>
      <c r="J140" s="36">
        <v>1</v>
      </c>
      <c r="K140" s="36" t="s">
        <v>32</v>
      </c>
      <c r="L140" s="36">
        <f>100/255</f>
        <v>0.392156862745098</v>
      </c>
      <c r="M140" s="36" t="s">
        <v>88</v>
      </c>
      <c r="N140" s="36">
        <v>0</v>
      </c>
      <c r="O140" s="54">
        <v>0</v>
      </c>
      <c r="P140" s="54">
        <v>0</v>
      </c>
      <c r="R140" s="36" t="str">
        <f>IF(F140="",""," SG_ "&amp;F140&amp;" m"&amp;B140&amp;" : "&amp;H140&amp;"|"&amp;I140&amp;"@"&amp;J140&amp;K140&amp;" ("&amp;L140&amp;","&amp;N140&amp;") ["&amp;O140&amp;"|"&amp;P140&amp;"] """&amp;M140&amp;""" TOOL")</f>
        <v> SG_ FLI m47 : 24|8@1+ (0.392156862745098,0) [0|0] "%" TOOL</v>
      </c>
      <c r="S140" s="36" t="str">
        <f t="shared" si="8"/>
        <v>SG_MUL_VAL_ 2024 FLI S01_PID 47-47;</v>
      </c>
    </row>
    <row r="141" spans="1:19">
      <c r="A141" s="36">
        <v>1</v>
      </c>
      <c r="B141" s="53">
        <f t="shared" ref="B141:B181" si="9">HEX2DEC(SUBSTITUTE(D141,"0x",""))</f>
        <v>48</v>
      </c>
      <c r="C141" s="38" t="str">
        <f t="shared" ref="C141:C181" si="10">"S"&amp;DEC2HEX(A141,2)&amp;"_PID"</f>
        <v>S01_PID</v>
      </c>
      <c r="D141" s="65" t="s">
        <v>268</v>
      </c>
      <c r="E141" s="14" t="s">
        <v>269</v>
      </c>
      <c r="F141" s="49" t="s">
        <v>270</v>
      </c>
      <c r="G141" s="68"/>
      <c r="H141" s="36">
        <v>24</v>
      </c>
      <c r="I141" s="36">
        <v>8</v>
      </c>
      <c r="J141" s="36">
        <v>1</v>
      </c>
      <c r="K141" s="36" t="s">
        <v>32</v>
      </c>
      <c r="L141" s="36">
        <v>1</v>
      </c>
      <c r="N141" s="36">
        <v>0</v>
      </c>
      <c r="O141" s="54">
        <v>0</v>
      </c>
      <c r="P141" s="54">
        <v>0</v>
      </c>
      <c r="R141" s="36" t="str">
        <f>IF(F141="",""," SG_ "&amp;F141&amp;" m"&amp;B141&amp;" : "&amp;H141&amp;"|"&amp;I141&amp;"@"&amp;J141&amp;K141&amp;" ("&amp;L141&amp;","&amp;N141&amp;") ["&amp;O141&amp;"|"&amp;P141&amp;"] """&amp;M141&amp;""" TOOL")</f>
        <v> SG_ WARM_UPS m48 : 24|8@1+ (1,0) [0|0] "" TOOL</v>
      </c>
      <c r="S141" s="36" t="str">
        <f t="shared" si="8"/>
        <v>SG_MUL_VAL_ 2024 WARM_UPS S01_PID 48-48;</v>
      </c>
    </row>
    <row r="142" spans="1:19">
      <c r="A142" s="36">
        <v>1</v>
      </c>
      <c r="B142" s="53">
        <f t="shared" si="9"/>
        <v>49</v>
      </c>
      <c r="C142" s="38" t="str">
        <f t="shared" si="10"/>
        <v>S01_PID</v>
      </c>
      <c r="D142" s="65" t="s">
        <v>271</v>
      </c>
      <c r="E142" s="14" t="s">
        <v>272</v>
      </c>
      <c r="F142" s="49" t="s">
        <v>273</v>
      </c>
      <c r="G142" s="68"/>
      <c r="H142" s="36">
        <v>31</v>
      </c>
      <c r="I142" s="36">
        <v>16</v>
      </c>
      <c r="J142" s="36">
        <v>0</v>
      </c>
      <c r="K142" s="36" t="s">
        <v>32</v>
      </c>
      <c r="L142" s="36">
        <v>1</v>
      </c>
      <c r="N142" s="36">
        <v>0</v>
      </c>
      <c r="O142" s="54">
        <v>0</v>
      </c>
      <c r="P142" s="54">
        <v>0</v>
      </c>
      <c r="R142" s="36" t="str">
        <f>IF(F142="",""," SG_ "&amp;F142&amp;" m"&amp;B142&amp;" : "&amp;H142&amp;"|"&amp;I142&amp;"@"&amp;J142&amp;K142&amp;" ("&amp;L142&amp;","&amp;N142&amp;") ["&amp;O142&amp;"|"&amp;P142&amp;"] """&amp;M142&amp;""" TOOL")</f>
        <v> SG_ CLR_DIST m49 : 31|16@0+ (1,0) [0|0] "" TOOL</v>
      </c>
      <c r="S142" s="36" t="str">
        <f t="shared" si="8"/>
        <v>SG_MUL_VAL_ 2024 CLR_DIST S01_PID 49-49;</v>
      </c>
    </row>
    <row r="143" spans="1:19">
      <c r="A143" s="36">
        <v>1</v>
      </c>
      <c r="B143" s="53">
        <f t="shared" si="9"/>
        <v>50</v>
      </c>
      <c r="C143" s="38" t="str">
        <f t="shared" si="10"/>
        <v>S01_PID</v>
      </c>
      <c r="D143" s="65" t="s">
        <v>274</v>
      </c>
      <c r="E143" s="14" t="s">
        <v>275</v>
      </c>
      <c r="F143" s="49" t="s">
        <v>276</v>
      </c>
      <c r="G143" s="68"/>
      <c r="H143" s="36">
        <v>31</v>
      </c>
      <c r="I143" s="36">
        <v>16</v>
      </c>
      <c r="J143" s="36">
        <v>0</v>
      </c>
      <c r="K143" s="36" t="s">
        <v>277</v>
      </c>
      <c r="L143" s="36">
        <v>0.25</v>
      </c>
      <c r="M143" s="36" t="s">
        <v>278</v>
      </c>
      <c r="N143" s="36">
        <v>0</v>
      </c>
      <c r="O143" s="54">
        <v>0</v>
      </c>
      <c r="P143" s="54">
        <v>0</v>
      </c>
      <c r="R143" s="36" t="str">
        <f>IF(F143="",""," SG_ "&amp;F143&amp;" m"&amp;B143&amp;" : "&amp;H143&amp;"|"&amp;I143&amp;"@"&amp;J143&amp;K143&amp;" ("&amp;L143&amp;","&amp;N143&amp;") ["&amp;O143&amp;"|"&amp;P143&amp;"] """&amp;M143&amp;""" TOOL")</f>
        <v> SG_ EVAP_VP m50 : 31|16@0- (0.25,0) [0|0] "Pa" TOOL</v>
      </c>
      <c r="S143" s="36" t="str">
        <f t="shared" si="8"/>
        <v>SG_MUL_VAL_ 2024 EVAP_VP S01_PID 50-50;</v>
      </c>
    </row>
    <row r="144" spans="1:19">
      <c r="A144" s="36">
        <v>1</v>
      </c>
      <c r="B144" s="53">
        <f t="shared" si="9"/>
        <v>51</v>
      </c>
      <c r="C144" s="38" t="str">
        <f t="shared" si="10"/>
        <v>S01_PID</v>
      </c>
      <c r="D144" s="65" t="s">
        <v>279</v>
      </c>
      <c r="E144" s="14" t="s">
        <v>280</v>
      </c>
      <c r="F144" s="49" t="s">
        <v>281</v>
      </c>
      <c r="G144" s="68"/>
      <c r="H144" s="36">
        <v>24</v>
      </c>
      <c r="I144" s="36">
        <v>8</v>
      </c>
      <c r="J144" s="36">
        <v>1</v>
      </c>
      <c r="K144" s="36" t="s">
        <v>32</v>
      </c>
      <c r="L144" s="36">
        <v>1</v>
      </c>
      <c r="M144" s="36" t="s">
        <v>105</v>
      </c>
      <c r="N144" s="36">
        <v>0</v>
      </c>
      <c r="O144" s="54">
        <v>0</v>
      </c>
      <c r="P144" s="54">
        <v>0</v>
      </c>
      <c r="R144" s="36" t="str">
        <f>IF(F144="",""," SG_ "&amp;F144&amp;" m"&amp;B144&amp;" : "&amp;H144&amp;"|"&amp;I144&amp;"@"&amp;J144&amp;K144&amp;" ("&amp;L144&amp;","&amp;N144&amp;") ["&amp;O144&amp;"|"&amp;P144&amp;"] """&amp;M144&amp;""" TOOL")</f>
        <v> SG_ BARO m51 : 24|8@1+ (1,0) [0|0] "kPa" TOOL</v>
      </c>
      <c r="S144" s="36" t="str">
        <f t="shared" si="8"/>
        <v>SG_MUL_VAL_ 2024 BARO S01_PID 51-51;</v>
      </c>
    </row>
    <row r="145" spans="1:19">
      <c r="A145" s="36">
        <v>1</v>
      </c>
      <c r="B145" s="53">
        <f t="shared" si="9"/>
        <v>52</v>
      </c>
      <c r="C145" s="38" t="str">
        <f t="shared" si="10"/>
        <v>S01_PID</v>
      </c>
      <c r="D145" s="65" t="s">
        <v>282</v>
      </c>
      <c r="E145" s="14" t="s">
        <v>217</v>
      </c>
      <c r="F145" s="36" t="s">
        <v>283</v>
      </c>
      <c r="H145" s="36">
        <v>31</v>
      </c>
      <c r="I145" s="36">
        <v>16</v>
      </c>
      <c r="J145" s="36">
        <v>0</v>
      </c>
      <c r="K145" s="36" t="s">
        <v>32</v>
      </c>
      <c r="L145" s="36">
        <v>3.05e-5</v>
      </c>
      <c r="N145" s="36">
        <v>0</v>
      </c>
      <c r="O145" s="54">
        <v>0</v>
      </c>
      <c r="P145" s="54">
        <v>0</v>
      </c>
      <c r="R145" s="36" t="str">
        <f>IF(F145="",""," SG_ "&amp;F145&amp;" m"&amp;B145&amp;" : "&amp;H145&amp;"|"&amp;I145&amp;"@"&amp;J145&amp;K145&amp;" ("&amp;L145&amp;","&amp;N145&amp;") ["&amp;O145&amp;"|"&amp;P145&amp;"] """&amp;M145&amp;""" TOOL")</f>
        <v> SG_ LAMBDA_WRC1 m52 : 31|16@0+ (0.0000305,0) [0|0] "" TOOL</v>
      </c>
      <c r="S145" s="36" t="str">
        <f t="shared" si="8"/>
        <v>SG_MUL_VAL_ 2024 LAMBDA_WRC1 S01_PID 52-52;</v>
      </c>
    </row>
    <row r="146" spans="1:19">
      <c r="A146" s="36">
        <v>1</v>
      </c>
      <c r="B146" s="53">
        <f t="shared" si="9"/>
        <v>52</v>
      </c>
      <c r="C146" s="38" t="str">
        <f t="shared" si="10"/>
        <v>S01_PID</v>
      </c>
      <c r="D146" s="65" t="s">
        <v>282</v>
      </c>
      <c r="E146" s="14" t="s">
        <v>284</v>
      </c>
      <c r="F146" s="36" t="s">
        <v>285</v>
      </c>
      <c r="H146" s="36">
        <v>47</v>
      </c>
      <c r="I146" s="36">
        <v>16</v>
      </c>
      <c r="J146" s="36">
        <v>0</v>
      </c>
      <c r="K146" s="36" t="s">
        <v>32</v>
      </c>
      <c r="L146" s="36">
        <v>0.00390625</v>
      </c>
      <c r="M146" s="36" t="s">
        <v>286</v>
      </c>
      <c r="N146" s="36">
        <v>0</v>
      </c>
      <c r="O146" s="54">
        <v>0</v>
      </c>
      <c r="P146" s="54">
        <v>0</v>
      </c>
      <c r="R146" s="36" t="str">
        <f>IF(F146="",""," SG_ "&amp;F146&amp;" m"&amp;B146&amp;" : "&amp;H146&amp;"|"&amp;I146&amp;"@"&amp;J146&amp;K146&amp;" ("&amp;L146&amp;","&amp;N146&amp;") ["&amp;O146&amp;"|"&amp;P146&amp;"] """&amp;M146&amp;""" TOOL")</f>
        <v> SG_ O2S_WRC1 m52 : 47|16@0+ (0.00390625,0) [0|0] "mA" TOOL</v>
      </c>
      <c r="S146" s="36" t="str">
        <f t="shared" si="8"/>
        <v>SG_MUL_VAL_ 2024 O2S_WRC1 S01_PID 52-52;</v>
      </c>
    </row>
    <row r="147" spans="1:19">
      <c r="A147" s="36">
        <v>1</v>
      </c>
      <c r="B147" s="53">
        <f t="shared" si="9"/>
        <v>53</v>
      </c>
      <c r="C147" s="38" t="str">
        <f t="shared" si="10"/>
        <v>S01_PID</v>
      </c>
      <c r="D147" s="65" t="s">
        <v>287</v>
      </c>
      <c r="E147" s="14" t="s">
        <v>222</v>
      </c>
      <c r="F147" s="36" t="s">
        <v>288</v>
      </c>
      <c r="H147" s="36">
        <v>31</v>
      </c>
      <c r="I147" s="36">
        <v>16</v>
      </c>
      <c r="J147" s="36">
        <v>0</v>
      </c>
      <c r="K147" s="36" t="s">
        <v>32</v>
      </c>
      <c r="L147" s="36">
        <v>3.05e-5</v>
      </c>
      <c r="N147" s="36">
        <v>0</v>
      </c>
      <c r="O147" s="54">
        <v>0</v>
      </c>
      <c r="P147" s="54">
        <v>0</v>
      </c>
      <c r="R147" s="36" t="str">
        <f>IF(F147="",""," SG_ "&amp;F147&amp;" m"&amp;B147&amp;" : "&amp;H147&amp;"|"&amp;I147&amp;"@"&amp;J147&amp;K147&amp;" ("&amp;L147&amp;","&amp;N147&amp;") ["&amp;O147&amp;"|"&amp;P147&amp;"] """&amp;M147&amp;""" TOOL")</f>
        <v> SG_ LAMBDA_WRC2 m53 : 31|16@0+ (0.0000305,0) [0|0] "" TOOL</v>
      </c>
      <c r="S147" s="36" t="str">
        <f t="shared" si="8"/>
        <v>SG_MUL_VAL_ 2024 LAMBDA_WRC2 S01_PID 53-53;</v>
      </c>
    </row>
    <row r="148" spans="1:19">
      <c r="A148" s="36">
        <v>1</v>
      </c>
      <c r="B148" s="53">
        <f t="shared" si="9"/>
        <v>53</v>
      </c>
      <c r="C148" s="38" t="str">
        <f t="shared" si="10"/>
        <v>S01_PID</v>
      </c>
      <c r="D148" s="65" t="s">
        <v>287</v>
      </c>
      <c r="E148" s="14" t="s">
        <v>289</v>
      </c>
      <c r="F148" s="36" t="s">
        <v>290</v>
      </c>
      <c r="H148" s="36">
        <v>47</v>
      </c>
      <c r="I148" s="36">
        <v>16</v>
      </c>
      <c r="J148" s="36">
        <v>0</v>
      </c>
      <c r="K148" s="36" t="s">
        <v>32</v>
      </c>
      <c r="L148" s="36">
        <v>0.00390625</v>
      </c>
      <c r="M148" s="36" t="s">
        <v>286</v>
      </c>
      <c r="N148" s="36">
        <v>0</v>
      </c>
      <c r="O148" s="54">
        <v>0</v>
      </c>
      <c r="P148" s="54">
        <v>0</v>
      </c>
      <c r="R148" s="36" t="str">
        <f>IF(F148="",""," SG_ "&amp;F148&amp;" m"&amp;B148&amp;" : "&amp;H148&amp;"|"&amp;I148&amp;"@"&amp;J148&amp;K148&amp;" ("&amp;L148&amp;","&amp;N148&amp;") ["&amp;O148&amp;"|"&amp;P148&amp;"] """&amp;M148&amp;""" TOOL")</f>
        <v> SG_ O2S_WRC2 m53 : 47|16@0+ (0.00390625,0) [0|0] "mA" TOOL</v>
      </c>
      <c r="S148" s="36" t="str">
        <f t="shared" si="8"/>
        <v>SG_MUL_VAL_ 2024 O2S_WRC2 S01_PID 53-53;</v>
      </c>
    </row>
    <row r="149" spans="1:19">
      <c r="A149" s="36">
        <v>1</v>
      </c>
      <c r="B149" s="53">
        <f t="shared" si="9"/>
        <v>54</v>
      </c>
      <c r="C149" s="38" t="str">
        <f t="shared" si="10"/>
        <v>S01_PID</v>
      </c>
      <c r="D149" s="65" t="s">
        <v>291</v>
      </c>
      <c r="E149" s="14" t="s">
        <v>227</v>
      </c>
      <c r="F149" s="36" t="s">
        <v>292</v>
      </c>
      <c r="H149" s="36">
        <v>31</v>
      </c>
      <c r="I149" s="36">
        <v>16</v>
      </c>
      <c r="J149" s="36">
        <v>0</v>
      </c>
      <c r="K149" s="36" t="s">
        <v>32</v>
      </c>
      <c r="L149" s="36">
        <v>3.05e-5</v>
      </c>
      <c r="N149" s="36">
        <v>0</v>
      </c>
      <c r="O149" s="54">
        <v>0</v>
      </c>
      <c r="P149" s="54">
        <v>0</v>
      </c>
      <c r="R149" s="36" t="str">
        <f>IF(F149="",""," SG_ "&amp;F149&amp;" m"&amp;B149&amp;" : "&amp;H149&amp;"|"&amp;I149&amp;"@"&amp;J149&amp;K149&amp;" ("&amp;L149&amp;","&amp;N149&amp;") ["&amp;O149&amp;"|"&amp;P149&amp;"] """&amp;M149&amp;""" TOOL")</f>
        <v> SG_ LAMBDA_WRC3 m54 : 31|16@0+ (0.0000305,0) [0|0] "" TOOL</v>
      </c>
      <c r="S149" s="36" t="str">
        <f t="shared" si="8"/>
        <v>SG_MUL_VAL_ 2024 LAMBDA_WRC3 S01_PID 54-54;</v>
      </c>
    </row>
    <row r="150" spans="1:19">
      <c r="A150" s="36">
        <v>1</v>
      </c>
      <c r="B150" s="53">
        <f t="shared" si="9"/>
        <v>54</v>
      </c>
      <c r="C150" s="38" t="str">
        <f t="shared" si="10"/>
        <v>S01_PID</v>
      </c>
      <c r="D150" s="65" t="s">
        <v>291</v>
      </c>
      <c r="E150" s="14" t="s">
        <v>293</v>
      </c>
      <c r="F150" s="36" t="s">
        <v>294</v>
      </c>
      <c r="H150" s="36">
        <v>47</v>
      </c>
      <c r="I150" s="36">
        <v>16</v>
      </c>
      <c r="J150" s="36">
        <v>0</v>
      </c>
      <c r="K150" s="36" t="s">
        <v>32</v>
      </c>
      <c r="L150" s="36">
        <v>0.00390625</v>
      </c>
      <c r="M150" s="36" t="s">
        <v>286</v>
      </c>
      <c r="N150" s="36">
        <v>0</v>
      </c>
      <c r="O150" s="54">
        <v>0</v>
      </c>
      <c r="P150" s="54">
        <v>0</v>
      </c>
      <c r="R150" s="36" t="str">
        <f>IF(F150="",""," SG_ "&amp;F150&amp;" m"&amp;B150&amp;" : "&amp;H150&amp;"|"&amp;I150&amp;"@"&amp;J150&amp;K150&amp;" ("&amp;L150&amp;","&amp;N150&amp;") ["&amp;O150&amp;"|"&amp;P150&amp;"] """&amp;M150&amp;""" TOOL")</f>
        <v> SG_ O2S_WRC3 m54 : 47|16@0+ (0.00390625,0) [0|0] "mA" TOOL</v>
      </c>
      <c r="S150" s="36" t="str">
        <f t="shared" si="8"/>
        <v>SG_MUL_VAL_ 2024 O2S_WRC3 S01_PID 54-54;</v>
      </c>
    </row>
    <row r="151" spans="1:19">
      <c r="A151" s="36">
        <v>1</v>
      </c>
      <c r="B151" s="53">
        <f t="shared" si="9"/>
        <v>55</v>
      </c>
      <c r="C151" s="38" t="str">
        <f t="shared" si="10"/>
        <v>S01_PID</v>
      </c>
      <c r="D151" s="65" t="s">
        <v>295</v>
      </c>
      <c r="E151" s="14" t="s">
        <v>232</v>
      </c>
      <c r="F151" s="36" t="s">
        <v>296</v>
      </c>
      <c r="H151" s="36">
        <v>31</v>
      </c>
      <c r="I151" s="36">
        <v>16</v>
      </c>
      <c r="J151" s="36">
        <v>0</v>
      </c>
      <c r="K151" s="36" t="s">
        <v>32</v>
      </c>
      <c r="L151" s="36">
        <v>3.05e-5</v>
      </c>
      <c r="N151" s="36">
        <v>0</v>
      </c>
      <c r="O151" s="54">
        <v>0</v>
      </c>
      <c r="P151" s="54">
        <v>0</v>
      </c>
      <c r="R151" s="36" t="str">
        <f>IF(F151="",""," SG_ "&amp;F151&amp;" m"&amp;B151&amp;" : "&amp;H151&amp;"|"&amp;I151&amp;"@"&amp;J151&amp;K151&amp;" ("&amp;L151&amp;","&amp;N151&amp;") ["&amp;O151&amp;"|"&amp;P151&amp;"] """&amp;M151&amp;""" TOOL")</f>
        <v> SG_ LAMBDA_WRC4 m55 : 31|16@0+ (0.0000305,0) [0|0] "" TOOL</v>
      </c>
      <c r="S151" s="36" t="str">
        <f t="shared" si="8"/>
        <v>SG_MUL_VAL_ 2024 LAMBDA_WRC4 S01_PID 55-55;</v>
      </c>
    </row>
    <row r="152" spans="1:19">
      <c r="A152" s="36">
        <v>1</v>
      </c>
      <c r="B152" s="53">
        <f t="shared" si="9"/>
        <v>55</v>
      </c>
      <c r="C152" s="38" t="str">
        <f t="shared" si="10"/>
        <v>S01_PID</v>
      </c>
      <c r="D152" s="65" t="s">
        <v>295</v>
      </c>
      <c r="E152" s="14" t="s">
        <v>297</v>
      </c>
      <c r="F152" s="36" t="s">
        <v>298</v>
      </c>
      <c r="H152" s="36">
        <v>47</v>
      </c>
      <c r="I152" s="36">
        <v>16</v>
      </c>
      <c r="J152" s="36">
        <v>0</v>
      </c>
      <c r="K152" s="36" t="s">
        <v>32</v>
      </c>
      <c r="L152" s="36">
        <v>0.00390625</v>
      </c>
      <c r="M152" s="36" t="s">
        <v>286</v>
      </c>
      <c r="N152" s="36">
        <v>0</v>
      </c>
      <c r="O152" s="54">
        <v>0</v>
      </c>
      <c r="P152" s="54">
        <v>0</v>
      </c>
      <c r="R152" s="36" t="str">
        <f>IF(F152="",""," SG_ "&amp;F152&amp;" m"&amp;B152&amp;" : "&amp;H152&amp;"|"&amp;I152&amp;"@"&amp;J152&amp;K152&amp;" ("&amp;L152&amp;","&amp;N152&amp;") ["&amp;O152&amp;"|"&amp;P152&amp;"] """&amp;M152&amp;""" TOOL")</f>
        <v> SG_ O2S_WRC4 m55 : 47|16@0+ (0.00390625,0) [0|0] "mA" TOOL</v>
      </c>
      <c r="S152" s="36" t="str">
        <f t="shared" si="8"/>
        <v>SG_MUL_VAL_ 2024 O2S_WRC4 S01_PID 55-55;</v>
      </c>
    </row>
    <row r="153" spans="1:19">
      <c r="A153" s="36">
        <v>1</v>
      </c>
      <c r="B153" s="53">
        <f t="shared" si="9"/>
        <v>56</v>
      </c>
      <c r="C153" s="38" t="str">
        <f t="shared" si="10"/>
        <v>S01_PID</v>
      </c>
      <c r="D153" s="65" t="s">
        <v>299</v>
      </c>
      <c r="E153" s="14" t="s">
        <v>237</v>
      </c>
      <c r="F153" s="36" t="s">
        <v>300</v>
      </c>
      <c r="H153" s="36">
        <v>31</v>
      </c>
      <c r="I153" s="36">
        <v>16</v>
      </c>
      <c r="J153" s="36">
        <v>0</v>
      </c>
      <c r="K153" s="36" t="s">
        <v>32</v>
      </c>
      <c r="L153" s="36">
        <v>3.05e-5</v>
      </c>
      <c r="N153" s="36">
        <v>0</v>
      </c>
      <c r="O153" s="54">
        <v>0</v>
      </c>
      <c r="P153" s="54">
        <v>0</v>
      </c>
      <c r="R153" s="36" t="str">
        <f>IF(F153="",""," SG_ "&amp;F153&amp;" m"&amp;B153&amp;" : "&amp;H153&amp;"|"&amp;I153&amp;"@"&amp;J153&amp;K153&amp;" ("&amp;L153&amp;","&amp;N153&amp;") ["&amp;O153&amp;"|"&amp;P153&amp;"] """&amp;M153&amp;""" TOOL")</f>
        <v> SG_ LAMBDA_WRC5 m56 : 31|16@0+ (0.0000305,0) [0|0] "" TOOL</v>
      </c>
      <c r="S153" s="36" t="str">
        <f t="shared" si="8"/>
        <v>SG_MUL_VAL_ 2024 LAMBDA_WRC5 S01_PID 56-56;</v>
      </c>
    </row>
    <row r="154" spans="1:19">
      <c r="A154" s="36">
        <v>1</v>
      </c>
      <c r="B154" s="53">
        <f t="shared" si="9"/>
        <v>56</v>
      </c>
      <c r="C154" s="38" t="str">
        <f t="shared" si="10"/>
        <v>S01_PID</v>
      </c>
      <c r="D154" s="65" t="s">
        <v>299</v>
      </c>
      <c r="E154" s="14" t="s">
        <v>301</v>
      </c>
      <c r="F154" s="36" t="s">
        <v>302</v>
      </c>
      <c r="H154" s="36">
        <v>47</v>
      </c>
      <c r="I154" s="36">
        <v>16</v>
      </c>
      <c r="J154" s="36">
        <v>0</v>
      </c>
      <c r="K154" s="36" t="s">
        <v>32</v>
      </c>
      <c r="L154" s="36">
        <v>0.00390625</v>
      </c>
      <c r="M154" s="36" t="s">
        <v>286</v>
      </c>
      <c r="N154" s="36">
        <v>0</v>
      </c>
      <c r="O154" s="54">
        <v>0</v>
      </c>
      <c r="P154" s="54">
        <v>0</v>
      </c>
      <c r="R154" s="36" t="str">
        <f>IF(F154="",""," SG_ "&amp;F154&amp;" m"&amp;B154&amp;" : "&amp;H154&amp;"|"&amp;I154&amp;"@"&amp;J154&amp;K154&amp;" ("&amp;L154&amp;","&amp;N154&amp;") ["&amp;O154&amp;"|"&amp;P154&amp;"] """&amp;M154&amp;""" TOOL")</f>
        <v> SG_ O2S_WRC5 m56 : 47|16@0+ (0.00390625,0) [0|0] "mA" TOOL</v>
      </c>
      <c r="S154" s="36" t="str">
        <f t="shared" si="8"/>
        <v>SG_MUL_VAL_ 2024 O2S_WRC5 S01_PID 56-56;</v>
      </c>
    </row>
    <row r="155" spans="1:19">
      <c r="A155" s="36">
        <v>1</v>
      </c>
      <c r="B155" s="53">
        <f t="shared" si="9"/>
        <v>57</v>
      </c>
      <c r="C155" s="38" t="str">
        <f t="shared" si="10"/>
        <v>S01_PID</v>
      </c>
      <c r="D155" s="65" t="s">
        <v>303</v>
      </c>
      <c r="E155" s="14" t="s">
        <v>242</v>
      </c>
      <c r="F155" s="36" t="s">
        <v>304</v>
      </c>
      <c r="H155" s="36">
        <v>31</v>
      </c>
      <c r="I155" s="36">
        <v>16</v>
      </c>
      <c r="J155" s="36">
        <v>0</v>
      </c>
      <c r="K155" s="36" t="s">
        <v>32</v>
      </c>
      <c r="L155" s="36">
        <v>3.05e-5</v>
      </c>
      <c r="N155" s="36">
        <v>0</v>
      </c>
      <c r="O155" s="54">
        <v>0</v>
      </c>
      <c r="P155" s="54">
        <v>0</v>
      </c>
      <c r="R155" s="36" t="str">
        <f>IF(F155="",""," SG_ "&amp;F155&amp;" m"&amp;B155&amp;" : "&amp;H155&amp;"|"&amp;I155&amp;"@"&amp;J155&amp;K155&amp;" ("&amp;L155&amp;","&amp;N155&amp;") ["&amp;O155&amp;"|"&amp;P155&amp;"] """&amp;M155&amp;""" TOOL")</f>
        <v> SG_ LAMBDA_WRC6 m57 : 31|16@0+ (0.0000305,0) [0|0] "" TOOL</v>
      </c>
      <c r="S155" s="36" t="str">
        <f t="shared" si="8"/>
        <v>SG_MUL_VAL_ 2024 LAMBDA_WRC6 S01_PID 57-57;</v>
      </c>
    </row>
    <row r="156" spans="1:19">
      <c r="A156" s="36">
        <v>1</v>
      </c>
      <c r="B156" s="53">
        <f t="shared" si="9"/>
        <v>57</v>
      </c>
      <c r="C156" s="38" t="str">
        <f t="shared" si="10"/>
        <v>S01_PID</v>
      </c>
      <c r="D156" s="65" t="s">
        <v>303</v>
      </c>
      <c r="E156" s="14" t="s">
        <v>305</v>
      </c>
      <c r="F156" s="36" t="s">
        <v>306</v>
      </c>
      <c r="H156" s="36">
        <v>47</v>
      </c>
      <c r="I156" s="36">
        <v>16</v>
      </c>
      <c r="J156" s="36">
        <v>0</v>
      </c>
      <c r="K156" s="36" t="s">
        <v>32</v>
      </c>
      <c r="L156" s="36">
        <v>0.00390625</v>
      </c>
      <c r="M156" s="36" t="s">
        <v>286</v>
      </c>
      <c r="N156" s="36">
        <v>0</v>
      </c>
      <c r="O156" s="54">
        <v>0</v>
      </c>
      <c r="P156" s="54">
        <v>0</v>
      </c>
      <c r="R156" s="36" t="str">
        <f>IF(F156="",""," SG_ "&amp;F156&amp;" m"&amp;B156&amp;" : "&amp;H156&amp;"|"&amp;I156&amp;"@"&amp;J156&amp;K156&amp;" ("&amp;L156&amp;","&amp;N156&amp;") ["&amp;O156&amp;"|"&amp;P156&amp;"] """&amp;M156&amp;""" TOOL")</f>
        <v> SG_ O2S_WRC6 m57 : 47|16@0+ (0.00390625,0) [0|0] "mA" TOOL</v>
      </c>
      <c r="S156" s="36" t="str">
        <f t="shared" si="8"/>
        <v>SG_MUL_VAL_ 2024 O2S_WRC6 S01_PID 57-57;</v>
      </c>
    </row>
    <row r="157" spans="1:19">
      <c r="A157" s="36">
        <v>1</v>
      </c>
      <c r="B157" s="53">
        <f t="shared" si="9"/>
        <v>58</v>
      </c>
      <c r="C157" s="38" t="str">
        <f t="shared" si="10"/>
        <v>S01_PID</v>
      </c>
      <c r="D157" s="65" t="s">
        <v>307</v>
      </c>
      <c r="E157" s="14" t="s">
        <v>247</v>
      </c>
      <c r="F157" s="36" t="s">
        <v>308</v>
      </c>
      <c r="H157" s="36">
        <v>31</v>
      </c>
      <c r="I157" s="36">
        <v>16</v>
      </c>
      <c r="J157" s="36">
        <v>0</v>
      </c>
      <c r="K157" s="36" t="s">
        <v>32</v>
      </c>
      <c r="L157" s="36">
        <v>3.05e-5</v>
      </c>
      <c r="N157" s="36">
        <v>0</v>
      </c>
      <c r="O157" s="54">
        <v>0</v>
      </c>
      <c r="P157" s="54">
        <v>0</v>
      </c>
      <c r="R157" s="36" t="str">
        <f>IF(F157="",""," SG_ "&amp;F157&amp;" m"&amp;B157&amp;" : "&amp;H157&amp;"|"&amp;I157&amp;"@"&amp;J157&amp;K157&amp;" ("&amp;L157&amp;","&amp;N157&amp;") ["&amp;O157&amp;"|"&amp;P157&amp;"] """&amp;M157&amp;""" TOOL")</f>
        <v> SG_ LAMBDA_WRC7 m58 : 31|16@0+ (0.0000305,0) [0|0] "" TOOL</v>
      </c>
      <c r="S157" s="36" t="str">
        <f t="shared" si="8"/>
        <v>SG_MUL_VAL_ 2024 LAMBDA_WRC7 S01_PID 58-58;</v>
      </c>
    </row>
    <row r="158" spans="1:19">
      <c r="A158" s="36">
        <v>1</v>
      </c>
      <c r="B158" s="53">
        <f t="shared" si="9"/>
        <v>58</v>
      </c>
      <c r="C158" s="38" t="str">
        <f t="shared" si="10"/>
        <v>S01_PID</v>
      </c>
      <c r="D158" s="65" t="s">
        <v>307</v>
      </c>
      <c r="E158" s="14" t="s">
        <v>309</v>
      </c>
      <c r="F158" s="36" t="s">
        <v>310</v>
      </c>
      <c r="H158" s="36">
        <v>47</v>
      </c>
      <c r="I158" s="36">
        <v>16</v>
      </c>
      <c r="J158" s="36">
        <v>0</v>
      </c>
      <c r="K158" s="36" t="s">
        <v>32</v>
      </c>
      <c r="L158" s="36">
        <v>0.00390625</v>
      </c>
      <c r="M158" s="36" t="s">
        <v>286</v>
      </c>
      <c r="N158" s="36">
        <v>0</v>
      </c>
      <c r="O158" s="54">
        <v>0</v>
      </c>
      <c r="P158" s="54">
        <v>0</v>
      </c>
      <c r="R158" s="36" t="str">
        <f>IF(F158="",""," SG_ "&amp;F158&amp;" m"&amp;B158&amp;" : "&amp;H158&amp;"|"&amp;I158&amp;"@"&amp;J158&amp;K158&amp;" ("&amp;L158&amp;","&amp;N158&amp;") ["&amp;O158&amp;"|"&amp;P158&amp;"] """&amp;M158&amp;""" TOOL")</f>
        <v> SG_ O2S_WRC7 m58 : 47|16@0+ (0.00390625,0) [0|0] "mA" TOOL</v>
      </c>
      <c r="S158" s="36" t="str">
        <f t="shared" si="8"/>
        <v>SG_MUL_VAL_ 2024 O2S_WRC7 S01_PID 58-58;</v>
      </c>
    </row>
    <row r="159" spans="1:19">
      <c r="A159" s="36">
        <v>1</v>
      </c>
      <c r="B159" s="53">
        <f t="shared" si="9"/>
        <v>59</v>
      </c>
      <c r="C159" s="38" t="str">
        <f t="shared" si="10"/>
        <v>S01_PID</v>
      </c>
      <c r="D159" s="65" t="s">
        <v>311</v>
      </c>
      <c r="E159" s="14" t="s">
        <v>252</v>
      </c>
      <c r="F159" s="36" t="s">
        <v>312</v>
      </c>
      <c r="H159" s="36">
        <v>31</v>
      </c>
      <c r="I159" s="36">
        <v>16</v>
      </c>
      <c r="J159" s="36">
        <v>0</v>
      </c>
      <c r="K159" s="36" t="s">
        <v>32</v>
      </c>
      <c r="L159" s="36">
        <v>3.05e-5</v>
      </c>
      <c r="N159" s="36">
        <v>0</v>
      </c>
      <c r="O159" s="54">
        <v>0</v>
      </c>
      <c r="P159" s="54">
        <v>0</v>
      </c>
      <c r="R159" s="36" t="str">
        <f>IF(F159="",""," SG_ "&amp;F159&amp;" m"&amp;B159&amp;" : "&amp;H159&amp;"|"&amp;I159&amp;"@"&amp;J159&amp;K159&amp;" ("&amp;L159&amp;","&amp;N159&amp;") ["&amp;O159&amp;"|"&amp;P159&amp;"] """&amp;M159&amp;""" TOOL")</f>
        <v> SG_ LAMBDA_WRC8 m59 : 31|16@0+ (0.0000305,0) [0|0] "" TOOL</v>
      </c>
      <c r="S159" s="36" t="str">
        <f t="shared" si="8"/>
        <v>SG_MUL_VAL_ 2024 LAMBDA_WRC8 S01_PID 59-59;</v>
      </c>
    </row>
    <row r="160" spans="1:19">
      <c r="A160" s="36">
        <v>1</v>
      </c>
      <c r="B160" s="53">
        <f t="shared" si="9"/>
        <v>59</v>
      </c>
      <c r="C160" s="38" t="str">
        <f t="shared" si="10"/>
        <v>S01_PID</v>
      </c>
      <c r="D160" s="65" t="s">
        <v>311</v>
      </c>
      <c r="E160" s="14" t="s">
        <v>313</v>
      </c>
      <c r="F160" s="36" t="s">
        <v>314</v>
      </c>
      <c r="H160" s="36">
        <v>47</v>
      </c>
      <c r="I160" s="36">
        <v>16</v>
      </c>
      <c r="J160" s="36">
        <v>0</v>
      </c>
      <c r="K160" s="36" t="s">
        <v>32</v>
      </c>
      <c r="L160" s="36">
        <v>0.00390625</v>
      </c>
      <c r="M160" s="36" t="s">
        <v>286</v>
      </c>
      <c r="N160" s="36">
        <v>0</v>
      </c>
      <c r="O160" s="54">
        <v>0</v>
      </c>
      <c r="P160" s="54">
        <v>0</v>
      </c>
      <c r="R160" s="36" t="str">
        <f>IF(F160="",""," SG_ "&amp;F160&amp;" m"&amp;B160&amp;" : "&amp;H160&amp;"|"&amp;I160&amp;"@"&amp;J160&amp;K160&amp;" ("&amp;L160&amp;","&amp;N160&amp;") ["&amp;O160&amp;"|"&amp;P160&amp;"] """&amp;M160&amp;""" TOOL")</f>
        <v> SG_ O2S_WRC8 m59 : 47|16@0+ (0.00390625,0) [0|0] "mA" TOOL</v>
      </c>
      <c r="S160" s="36" t="str">
        <f t="shared" si="8"/>
        <v>SG_MUL_VAL_ 2024 O2S_WRC8 S01_PID 59-59;</v>
      </c>
    </row>
    <row r="161" spans="1:19">
      <c r="A161" s="36">
        <v>1</v>
      </c>
      <c r="B161" s="53">
        <f t="shared" si="9"/>
        <v>60</v>
      </c>
      <c r="C161" s="38" t="str">
        <f t="shared" si="10"/>
        <v>S01_PID</v>
      </c>
      <c r="D161" s="65" t="s">
        <v>315</v>
      </c>
      <c r="E161" s="14" t="s">
        <v>316</v>
      </c>
      <c r="F161" s="49" t="s">
        <v>317</v>
      </c>
      <c r="G161" s="68"/>
      <c r="H161" s="36">
        <v>31</v>
      </c>
      <c r="I161" s="36">
        <v>16</v>
      </c>
      <c r="J161" s="36">
        <v>0</v>
      </c>
      <c r="K161" s="36" t="s">
        <v>32</v>
      </c>
      <c r="L161" s="36">
        <v>0.1</v>
      </c>
      <c r="N161" s="36">
        <v>-40</v>
      </c>
      <c r="O161" s="54">
        <v>0</v>
      </c>
      <c r="P161" s="54">
        <v>0</v>
      </c>
      <c r="R161" s="36" t="str">
        <f>IF(F161="",""," SG_ "&amp;F161&amp;" m"&amp;B161&amp;" : "&amp;H161&amp;"|"&amp;I161&amp;"@"&amp;J161&amp;K161&amp;" ("&amp;L161&amp;","&amp;N161&amp;") ["&amp;O161&amp;"|"&amp;P161&amp;"] """&amp;M161&amp;""" TOOL")</f>
        <v> SG_ CATEMP11 m60 : 31|16@0+ (0.1,-40) [0|0] "" TOOL</v>
      </c>
      <c r="S161" s="36" t="str">
        <f t="shared" si="8"/>
        <v>SG_MUL_VAL_ 2024 CATEMP11 S01_PID 60-60;</v>
      </c>
    </row>
    <row r="162" spans="1:19">
      <c r="A162" s="36">
        <v>1</v>
      </c>
      <c r="B162" s="53">
        <f t="shared" si="9"/>
        <v>61</v>
      </c>
      <c r="C162" s="38" t="str">
        <f t="shared" si="10"/>
        <v>S01_PID</v>
      </c>
      <c r="D162" s="65" t="s">
        <v>318</v>
      </c>
      <c r="E162" s="14" t="s">
        <v>319</v>
      </c>
      <c r="F162" s="49" t="s">
        <v>320</v>
      </c>
      <c r="G162" s="68"/>
      <c r="H162" s="36">
        <v>31</v>
      </c>
      <c r="I162" s="36">
        <v>16</v>
      </c>
      <c r="J162" s="36">
        <v>0</v>
      </c>
      <c r="K162" s="36" t="s">
        <v>32</v>
      </c>
      <c r="L162" s="36">
        <v>0.1</v>
      </c>
      <c r="N162" s="36">
        <v>-40</v>
      </c>
      <c r="O162" s="54">
        <v>0</v>
      </c>
      <c r="P162" s="54">
        <v>0</v>
      </c>
      <c r="R162" s="36" t="str">
        <f>IF(F162="",""," SG_ "&amp;F162&amp;" m"&amp;B162&amp;" : "&amp;H162&amp;"|"&amp;I162&amp;"@"&amp;J162&amp;K162&amp;" ("&amp;L162&amp;","&amp;N162&amp;") ["&amp;O162&amp;"|"&amp;P162&amp;"] """&amp;M162&amp;""" TOOL")</f>
        <v> SG_ CATEMP21 m61 : 31|16@0+ (0.1,-40) [0|0] "" TOOL</v>
      </c>
      <c r="S162" s="36" t="str">
        <f t="shared" si="8"/>
        <v>SG_MUL_VAL_ 2024 CATEMP21 S01_PID 61-61;</v>
      </c>
    </row>
    <row r="163" spans="1:19">
      <c r="A163" s="36">
        <v>1</v>
      </c>
      <c r="B163" s="53">
        <f t="shared" si="9"/>
        <v>62</v>
      </c>
      <c r="C163" s="38" t="str">
        <f t="shared" si="10"/>
        <v>S01_PID</v>
      </c>
      <c r="D163" s="65" t="s">
        <v>321</v>
      </c>
      <c r="E163" s="14" t="s">
        <v>322</v>
      </c>
      <c r="F163" s="49" t="s">
        <v>323</v>
      </c>
      <c r="G163" s="68"/>
      <c r="H163" s="36">
        <v>31</v>
      </c>
      <c r="I163" s="36">
        <v>16</v>
      </c>
      <c r="J163" s="36">
        <v>0</v>
      </c>
      <c r="K163" s="36" t="s">
        <v>32</v>
      </c>
      <c r="L163" s="36">
        <v>0.1</v>
      </c>
      <c r="N163" s="36">
        <v>-40</v>
      </c>
      <c r="O163" s="54">
        <v>0</v>
      </c>
      <c r="P163" s="54">
        <v>0</v>
      </c>
      <c r="R163" s="36" t="str">
        <f>IF(F163="",""," SG_ "&amp;F163&amp;" m"&amp;B163&amp;" : "&amp;H163&amp;"|"&amp;I163&amp;"@"&amp;J163&amp;K163&amp;" ("&amp;L163&amp;","&amp;N163&amp;") ["&amp;O163&amp;"|"&amp;P163&amp;"] """&amp;M163&amp;""" TOOL")</f>
        <v> SG_ CATEMP12 m62 : 31|16@0+ (0.1,-40) [0|0] "" TOOL</v>
      </c>
      <c r="S163" s="36" t="str">
        <f t="shared" si="8"/>
        <v>SG_MUL_VAL_ 2024 CATEMP12 S01_PID 62-62;</v>
      </c>
    </row>
    <row r="164" spans="1:19">
      <c r="A164" s="36">
        <v>1</v>
      </c>
      <c r="B164" s="53">
        <f t="shared" si="9"/>
        <v>63</v>
      </c>
      <c r="C164" s="38" t="str">
        <f t="shared" si="10"/>
        <v>S01_PID</v>
      </c>
      <c r="D164" s="65" t="s">
        <v>324</v>
      </c>
      <c r="E164" s="14" t="s">
        <v>325</v>
      </c>
      <c r="F164" s="49" t="s">
        <v>326</v>
      </c>
      <c r="G164" s="68"/>
      <c r="H164" s="36">
        <v>31</v>
      </c>
      <c r="I164" s="36">
        <v>16</v>
      </c>
      <c r="J164" s="36">
        <v>0</v>
      </c>
      <c r="K164" s="36" t="s">
        <v>32</v>
      </c>
      <c r="L164" s="36">
        <v>0.1</v>
      </c>
      <c r="N164" s="36">
        <v>-40</v>
      </c>
      <c r="O164" s="54">
        <v>0</v>
      </c>
      <c r="P164" s="54">
        <v>0</v>
      </c>
      <c r="R164" s="36" t="str">
        <f>IF(F164="",""," SG_ "&amp;F164&amp;" m"&amp;B164&amp;" : "&amp;H164&amp;"|"&amp;I164&amp;"@"&amp;J164&amp;K164&amp;" ("&amp;L164&amp;","&amp;N164&amp;") ["&amp;O164&amp;"|"&amp;P164&amp;"] """&amp;M164&amp;""" TOOL")</f>
        <v> SG_ CATEMP22 m63 : 31|16@0+ (0.1,-40) [0|0] "" TOOL</v>
      </c>
      <c r="S164" s="36" t="str">
        <f t="shared" si="8"/>
        <v>SG_MUL_VAL_ 2024 CATEMP22 S01_PID 63-63;</v>
      </c>
    </row>
    <row r="165" spans="1:19">
      <c r="A165" s="36">
        <v>1</v>
      </c>
      <c r="B165" s="53">
        <f t="shared" si="9"/>
        <v>65</v>
      </c>
      <c r="C165" s="38" t="str">
        <f t="shared" si="10"/>
        <v>S01_PID</v>
      </c>
      <c r="D165" s="66" t="s">
        <v>327</v>
      </c>
      <c r="E165" s="14" t="s">
        <v>328</v>
      </c>
      <c r="F165" s="67" t="s">
        <v>329</v>
      </c>
      <c r="G165" s="67"/>
      <c r="H165" s="13">
        <v>32</v>
      </c>
      <c r="I165" s="36">
        <v>1</v>
      </c>
      <c r="J165" s="36">
        <v>1</v>
      </c>
      <c r="K165" s="36" t="s">
        <v>32</v>
      </c>
      <c r="L165" s="36">
        <v>1</v>
      </c>
      <c r="N165" s="36">
        <v>0</v>
      </c>
      <c r="O165" s="54">
        <v>0</v>
      </c>
      <c r="P165" s="54">
        <v>0</v>
      </c>
      <c r="R165" s="36" t="str">
        <f>IF(F165="",""," SG_ "&amp;F165&amp;" m"&amp;B165&amp;" : "&amp;H165&amp;"|"&amp;I165&amp;"@"&amp;J165&amp;K165&amp;" ("&amp;L165&amp;","&amp;N165&amp;") ["&amp;O165&amp;"|"&amp;P165&amp;"] """&amp;M165&amp;""" TOOL")</f>
        <v> SG_ MIS_ENA m65 : 32|1@1+ (1,0) [0|0] "" TOOL</v>
      </c>
      <c r="S165" s="36" t="str">
        <f t="shared" si="8"/>
        <v>SG_MUL_VAL_ 2024 MIS_ENA S01_PID 65-65;</v>
      </c>
    </row>
    <row r="166" spans="1:19">
      <c r="A166" s="36">
        <v>1</v>
      </c>
      <c r="B166" s="53">
        <f t="shared" si="9"/>
        <v>65</v>
      </c>
      <c r="C166" s="38" t="str">
        <f t="shared" si="10"/>
        <v>S01_PID</v>
      </c>
      <c r="D166" s="66" t="s">
        <v>327</v>
      </c>
      <c r="E166" s="14" t="s">
        <v>330</v>
      </c>
      <c r="F166" s="49" t="s">
        <v>331</v>
      </c>
      <c r="G166" s="49"/>
      <c r="H166" s="13">
        <v>33</v>
      </c>
      <c r="I166" s="36">
        <v>1</v>
      </c>
      <c r="J166" s="36">
        <v>1</v>
      </c>
      <c r="K166" s="36" t="s">
        <v>32</v>
      </c>
      <c r="L166" s="36">
        <v>1</v>
      </c>
      <c r="N166" s="36">
        <v>0</v>
      </c>
      <c r="O166" s="54">
        <v>0</v>
      </c>
      <c r="P166" s="54">
        <v>0</v>
      </c>
      <c r="R166" s="36" t="str">
        <f>IF(F166="",""," SG_ "&amp;F166&amp;" m"&amp;B166&amp;" : "&amp;H166&amp;"|"&amp;I166&amp;"@"&amp;J166&amp;K166&amp;" ("&amp;L166&amp;","&amp;N166&amp;") ["&amp;O166&amp;"|"&amp;P166&amp;"] """&amp;M166&amp;""" TOOL")</f>
        <v> SG_ FUEL_ENA m65 : 33|1@1+ (1,0) [0|0] "" TOOL</v>
      </c>
      <c r="S166" s="36" t="str">
        <f t="shared" si="8"/>
        <v>SG_MUL_VAL_ 2024 FUEL_ENA S01_PID 65-65;</v>
      </c>
    </row>
    <row r="167" spans="1:19">
      <c r="A167" s="36">
        <v>1</v>
      </c>
      <c r="B167" s="53">
        <f t="shared" si="9"/>
        <v>65</v>
      </c>
      <c r="C167" s="38" t="str">
        <f t="shared" si="10"/>
        <v>S01_PID</v>
      </c>
      <c r="D167" s="66" t="s">
        <v>327</v>
      </c>
      <c r="E167" s="14" t="s">
        <v>332</v>
      </c>
      <c r="F167" s="67" t="s">
        <v>333</v>
      </c>
      <c r="G167" s="67"/>
      <c r="H167" s="13">
        <v>34</v>
      </c>
      <c r="I167" s="36">
        <v>1</v>
      </c>
      <c r="J167" s="36">
        <v>1</v>
      </c>
      <c r="K167" s="36" t="s">
        <v>32</v>
      </c>
      <c r="L167" s="36">
        <v>1</v>
      </c>
      <c r="N167" s="36">
        <v>0</v>
      </c>
      <c r="O167" s="54">
        <v>0</v>
      </c>
      <c r="P167" s="54">
        <v>0</v>
      </c>
      <c r="R167" s="36" t="str">
        <f>IF(F167="",""," SG_ "&amp;F167&amp;" m"&amp;B167&amp;" : "&amp;H167&amp;"|"&amp;I167&amp;"@"&amp;J167&amp;K167&amp;" ("&amp;L167&amp;","&amp;N167&amp;") ["&amp;O167&amp;"|"&amp;P167&amp;"] """&amp;M167&amp;""" TOOL")</f>
        <v> SG_ CCM_ENA m65 : 34|1@1+ (1,0) [0|0] "" TOOL</v>
      </c>
      <c r="S167" s="36" t="str">
        <f t="shared" si="8"/>
        <v>SG_MUL_VAL_ 2024 CCM_ENA S01_PID 65-65;</v>
      </c>
    </row>
    <row r="168" spans="1:19">
      <c r="A168" s="36">
        <v>1</v>
      </c>
      <c r="B168" s="53" t="str">
        <f>HEX2DEC(SUBSTITUTE(D168,"0x",""))&amp;"M"</f>
        <v>65M</v>
      </c>
      <c r="C168" s="38" t="str">
        <f t="shared" si="10"/>
        <v>S01_PID</v>
      </c>
      <c r="D168" s="66" t="s">
        <v>327</v>
      </c>
      <c r="E168" s="14" t="s">
        <v>334</v>
      </c>
      <c r="F168" s="67" t="s">
        <v>335</v>
      </c>
      <c r="G168" s="67"/>
      <c r="H168" s="13">
        <v>35</v>
      </c>
      <c r="I168" s="36">
        <v>1</v>
      </c>
      <c r="J168" s="36">
        <v>1</v>
      </c>
      <c r="K168" s="36" t="s">
        <v>32</v>
      </c>
      <c r="L168" s="36">
        <v>1</v>
      </c>
      <c r="N168" s="36">
        <v>0</v>
      </c>
      <c r="O168" s="54">
        <v>0</v>
      </c>
      <c r="P168" s="54">
        <v>0</v>
      </c>
      <c r="R168" s="36" t="str">
        <f>IF(F168="",""," SG_ "&amp;F168&amp;" m"&amp;B168&amp;" : "&amp;H168&amp;"|"&amp;I168&amp;"@"&amp;J168&amp;K168&amp;" ("&amp;L168&amp;","&amp;N168&amp;") ["&amp;O168&amp;"|"&amp;P168&amp;"] """&amp;M168&amp;""" TOOL")</f>
        <v> SG_ PID41_CIM_SUP m65M : 35|1@1+ (1,0) [0|0] "" TOOL</v>
      </c>
      <c r="S168" s="36" t="str">
        <f t="shared" si="8"/>
        <v>SG_MUL_VAL_ 2024 PID41_CIM_SUP S01_PID 65-65;</v>
      </c>
    </row>
    <row r="169" spans="1:19">
      <c r="A169" s="36">
        <v>1</v>
      </c>
      <c r="B169" s="53">
        <f t="shared" si="9"/>
        <v>65</v>
      </c>
      <c r="C169" s="38" t="str">
        <f t="shared" si="10"/>
        <v>S01_PID</v>
      </c>
      <c r="D169" s="66" t="s">
        <v>327</v>
      </c>
      <c r="E169" s="14" t="s">
        <v>336</v>
      </c>
      <c r="F169" s="67" t="s">
        <v>337</v>
      </c>
      <c r="G169" s="67"/>
      <c r="H169" s="13">
        <v>36</v>
      </c>
      <c r="I169" s="36">
        <v>1</v>
      </c>
      <c r="J169" s="36">
        <v>1</v>
      </c>
      <c r="K169" s="36" t="s">
        <v>32</v>
      </c>
      <c r="L169" s="36">
        <v>1</v>
      </c>
      <c r="N169" s="36">
        <v>0</v>
      </c>
      <c r="O169" s="54">
        <v>0</v>
      </c>
      <c r="P169" s="54">
        <v>0</v>
      </c>
      <c r="R169" s="36" t="str">
        <f>IF(F169="",""," SG_ "&amp;F169&amp;" m"&amp;B169&amp;" : "&amp;H169&amp;"|"&amp;I169&amp;"@"&amp;J169&amp;K169&amp;" ("&amp;L169&amp;","&amp;N169&amp;") ["&amp;O169&amp;"|"&amp;P169&amp;"] """&amp;M169&amp;""" TOOL")</f>
        <v> SG_ MIS_CMPL m65 : 36|1@1+ (1,0) [0|0] "" TOOL</v>
      </c>
      <c r="S169" s="36" t="str">
        <f t="shared" si="8"/>
        <v>SG_MUL_VAL_ 2024 MIS_CMPL S01_PID 65-65;</v>
      </c>
    </row>
    <row r="170" spans="1:19">
      <c r="A170" s="36">
        <v>1</v>
      </c>
      <c r="B170" s="53">
        <f t="shared" si="9"/>
        <v>65</v>
      </c>
      <c r="C170" s="38" t="str">
        <f t="shared" si="10"/>
        <v>S01_PID</v>
      </c>
      <c r="D170" s="66" t="s">
        <v>327</v>
      </c>
      <c r="E170" s="14" t="s">
        <v>338</v>
      </c>
      <c r="F170" s="49" t="s">
        <v>339</v>
      </c>
      <c r="G170" s="49"/>
      <c r="H170" s="13">
        <v>37</v>
      </c>
      <c r="I170" s="36">
        <v>1</v>
      </c>
      <c r="J170" s="36">
        <v>1</v>
      </c>
      <c r="K170" s="36" t="s">
        <v>32</v>
      </c>
      <c r="L170" s="36">
        <v>1</v>
      </c>
      <c r="N170" s="36">
        <v>0</v>
      </c>
      <c r="O170" s="54">
        <v>0</v>
      </c>
      <c r="P170" s="54">
        <v>0</v>
      </c>
      <c r="R170" s="36" t="str">
        <f>IF(F170="",""," SG_ "&amp;F170&amp;" m"&amp;B170&amp;" : "&amp;H170&amp;"|"&amp;I170&amp;"@"&amp;J170&amp;K170&amp;" ("&amp;L170&amp;","&amp;N170&amp;") ["&amp;O170&amp;"|"&amp;P170&amp;"] """&amp;M170&amp;""" TOOL")</f>
        <v> SG_ FUELCMPL m65 : 37|1@1+ (1,0) [0|0] "" TOOL</v>
      </c>
      <c r="S170" s="36" t="str">
        <f t="shared" si="8"/>
        <v>SG_MUL_VAL_ 2024 FUELCMPL S01_PID 65-65;</v>
      </c>
    </row>
    <row r="171" spans="1:19">
      <c r="A171" s="36">
        <v>1</v>
      </c>
      <c r="B171" s="53">
        <f t="shared" si="9"/>
        <v>65</v>
      </c>
      <c r="C171" s="38" t="str">
        <f t="shared" si="10"/>
        <v>S01_PID</v>
      </c>
      <c r="D171" s="66" t="s">
        <v>327</v>
      </c>
      <c r="E171" s="14" t="s">
        <v>340</v>
      </c>
      <c r="F171" s="67" t="s">
        <v>341</v>
      </c>
      <c r="G171" s="67"/>
      <c r="H171" s="13">
        <v>38</v>
      </c>
      <c r="I171" s="36">
        <v>1</v>
      </c>
      <c r="J171" s="36">
        <v>1</v>
      </c>
      <c r="K171" s="36" t="s">
        <v>32</v>
      </c>
      <c r="L171" s="36">
        <v>1</v>
      </c>
      <c r="N171" s="36">
        <v>0</v>
      </c>
      <c r="O171" s="54">
        <v>0</v>
      </c>
      <c r="P171" s="54">
        <v>0</v>
      </c>
      <c r="R171" s="36" t="str">
        <f>IF(F171="",""," SG_ "&amp;F171&amp;" m"&amp;B171&amp;" : "&amp;H171&amp;"|"&amp;I171&amp;"@"&amp;J171&amp;K171&amp;" ("&amp;L171&amp;","&amp;N171&amp;") ["&amp;O171&amp;"|"&amp;P171&amp;"] """&amp;M171&amp;""" TOOL")</f>
        <v> SG_ CCM_CMPL m65 : 38|1@1+ (1,0) [0|0] "" TOOL</v>
      </c>
      <c r="S171" s="36" t="str">
        <f t="shared" si="8"/>
        <v>SG_MUL_VAL_ 2024 CCM_CMPL S01_PID 65-65;</v>
      </c>
    </row>
    <row r="172" spans="1:19">
      <c r="A172" s="36">
        <v>1</v>
      </c>
      <c r="B172" s="53">
        <f t="shared" si="9"/>
        <v>65</v>
      </c>
      <c r="C172" s="38" t="str">
        <f t="shared" si="10"/>
        <v>S01_PID</v>
      </c>
      <c r="D172" s="66" t="s">
        <v>327</v>
      </c>
      <c r="E172" s="14" t="s">
        <v>342</v>
      </c>
      <c r="F172" s="67"/>
      <c r="G172" s="67"/>
      <c r="H172" s="13">
        <v>39</v>
      </c>
      <c r="I172" s="36">
        <v>1</v>
      </c>
      <c r="J172" s="36">
        <v>1</v>
      </c>
      <c r="K172" s="36" t="s">
        <v>32</v>
      </c>
      <c r="L172" s="36">
        <v>1</v>
      </c>
      <c r="N172" s="36">
        <v>0</v>
      </c>
      <c r="O172" s="54">
        <v>0</v>
      </c>
      <c r="P172" s="54">
        <v>0</v>
      </c>
      <c r="R172" s="36" t="str">
        <f>IF(F172="",""," SG_ "&amp;F172&amp;" m"&amp;B172&amp;" : "&amp;H172&amp;"|"&amp;I172&amp;"@"&amp;J172&amp;K172&amp;" ("&amp;L172&amp;","&amp;N172&amp;") ["&amp;O172&amp;"|"&amp;P172&amp;"] """&amp;M172&amp;""" TOOL")</f>
        <v/>
      </c>
      <c r="S172" s="36" t="str">
        <f t="shared" si="8"/>
        <v/>
      </c>
    </row>
    <row r="173" spans="1:19">
      <c r="A173" s="36">
        <v>1</v>
      </c>
      <c r="B173" s="53">
        <v>0</v>
      </c>
      <c r="C173" s="67" t="s">
        <v>335</v>
      </c>
      <c r="D173" s="66" t="s">
        <v>327</v>
      </c>
      <c r="E173" s="14" t="s">
        <v>343</v>
      </c>
      <c r="F173" s="49" t="s">
        <v>344</v>
      </c>
      <c r="G173" s="49"/>
      <c r="H173" s="13">
        <v>40</v>
      </c>
      <c r="I173" s="36">
        <v>1</v>
      </c>
      <c r="J173" s="36">
        <v>1</v>
      </c>
      <c r="K173" s="36" t="s">
        <v>32</v>
      </c>
      <c r="L173" s="36">
        <v>1</v>
      </c>
      <c r="N173" s="36">
        <v>0</v>
      </c>
      <c r="O173" s="54">
        <v>0</v>
      </c>
      <c r="P173" s="54">
        <v>0</v>
      </c>
      <c r="R173" s="36" t="str">
        <f>IF(F173="",""," SG_ "&amp;F173&amp;" m"&amp;B173&amp;" : "&amp;H173&amp;"|"&amp;I173&amp;"@"&amp;J173&amp;K173&amp;" ("&amp;L173&amp;","&amp;N173&amp;") ["&amp;O173&amp;"|"&amp;P173&amp;"] """&amp;M173&amp;""" TOOL")</f>
        <v> SG_ CAT_ENA m0 : 40|1@1+ (1,0) [0|0] "" TOOL</v>
      </c>
      <c r="S173" s="36" t="str">
        <f t="shared" si="8"/>
        <v>SG_MUL_VAL_ 2024 CAT_ENA PID41_CIM_SUP 0-0;</v>
      </c>
    </row>
    <row r="174" spans="1:19">
      <c r="A174" s="36">
        <v>1</v>
      </c>
      <c r="B174" s="53">
        <v>0</v>
      </c>
      <c r="C174" s="67" t="s">
        <v>335</v>
      </c>
      <c r="D174" s="66" t="s">
        <v>327</v>
      </c>
      <c r="E174" s="14" t="s">
        <v>345</v>
      </c>
      <c r="F174" s="49" t="s">
        <v>346</v>
      </c>
      <c r="G174" s="49"/>
      <c r="H174" s="13">
        <v>41</v>
      </c>
      <c r="I174" s="36">
        <v>1</v>
      </c>
      <c r="J174" s="36">
        <v>1</v>
      </c>
      <c r="K174" s="36" t="s">
        <v>32</v>
      </c>
      <c r="L174" s="36">
        <v>1</v>
      </c>
      <c r="N174" s="36">
        <v>0</v>
      </c>
      <c r="O174" s="54">
        <v>0</v>
      </c>
      <c r="P174" s="54">
        <v>0</v>
      </c>
      <c r="R174" s="36" t="str">
        <f>IF(F174="",""," SG_ "&amp;F174&amp;" m"&amp;B174&amp;" : "&amp;H174&amp;"|"&amp;I174&amp;"@"&amp;J174&amp;K174&amp;" ("&amp;L174&amp;","&amp;N174&amp;") ["&amp;O174&amp;"|"&amp;P174&amp;"] """&amp;M174&amp;""" TOOL")</f>
        <v> SG_ HCAT_ENA m0 : 41|1@1+ (1,0) [0|0] "" TOOL</v>
      </c>
      <c r="S174" s="36" t="str">
        <f t="shared" si="8"/>
        <v>SG_MUL_VAL_ 2024 HCAT_ENA PID41_CIM_SUP 0-0;</v>
      </c>
    </row>
    <row r="175" spans="1:19">
      <c r="A175" s="36">
        <v>1</v>
      </c>
      <c r="B175" s="53">
        <v>0</v>
      </c>
      <c r="C175" s="67" t="s">
        <v>335</v>
      </c>
      <c r="D175" s="66" t="s">
        <v>327</v>
      </c>
      <c r="E175" s="14" t="s">
        <v>347</v>
      </c>
      <c r="F175" s="49" t="s">
        <v>348</v>
      </c>
      <c r="G175" s="49"/>
      <c r="H175" s="13">
        <v>42</v>
      </c>
      <c r="I175" s="36">
        <v>1</v>
      </c>
      <c r="J175" s="36">
        <v>1</v>
      </c>
      <c r="K175" s="36" t="s">
        <v>32</v>
      </c>
      <c r="L175" s="36">
        <v>1</v>
      </c>
      <c r="N175" s="36">
        <v>0</v>
      </c>
      <c r="O175" s="54">
        <v>0</v>
      </c>
      <c r="P175" s="54">
        <v>0</v>
      </c>
      <c r="R175" s="36" t="str">
        <f>IF(F175="",""," SG_ "&amp;F175&amp;" m"&amp;B175&amp;" : "&amp;H175&amp;"|"&amp;I175&amp;"@"&amp;J175&amp;K175&amp;" ("&amp;L175&amp;","&amp;N175&amp;") ["&amp;O175&amp;"|"&amp;P175&amp;"] """&amp;M175&amp;""" TOOL")</f>
        <v> SG_ EVAP_ENA m0 : 42|1@1+ (1,0) [0|0] "" TOOL</v>
      </c>
      <c r="S175" s="36" t="str">
        <f t="shared" si="8"/>
        <v>SG_MUL_VAL_ 2024 EVAP_ENA PID41_CIM_SUP 0-0;</v>
      </c>
    </row>
    <row r="176" spans="1:19">
      <c r="A176" s="36">
        <v>1</v>
      </c>
      <c r="B176" s="53">
        <v>0</v>
      </c>
      <c r="C176" s="67" t="s">
        <v>335</v>
      </c>
      <c r="D176" s="66" t="s">
        <v>327</v>
      </c>
      <c r="E176" s="14" t="s">
        <v>349</v>
      </c>
      <c r="F176" s="49" t="s">
        <v>350</v>
      </c>
      <c r="G176" s="49"/>
      <c r="H176" s="13">
        <v>43</v>
      </c>
      <c r="I176" s="36">
        <v>1</v>
      </c>
      <c r="J176" s="36">
        <v>1</v>
      </c>
      <c r="K176" s="36" t="s">
        <v>32</v>
      </c>
      <c r="L176" s="36">
        <v>1</v>
      </c>
      <c r="N176" s="36">
        <v>0</v>
      </c>
      <c r="O176" s="54">
        <v>0</v>
      </c>
      <c r="P176" s="54">
        <v>0</v>
      </c>
      <c r="R176" s="36" t="str">
        <f>IF(F176="",""," SG_ "&amp;F176&amp;" m"&amp;B176&amp;" : "&amp;H176&amp;"|"&amp;I176&amp;"@"&amp;J176&amp;K176&amp;" ("&amp;L176&amp;","&amp;N176&amp;") ["&amp;O176&amp;"|"&amp;P176&amp;"] """&amp;M176&amp;""" TOOL")</f>
        <v> SG_ AIR_ENA m0 : 43|1@1+ (1,0) [0|0] "" TOOL</v>
      </c>
      <c r="S176" s="36" t="str">
        <f t="shared" si="8"/>
        <v>SG_MUL_VAL_ 2024 AIR_ENA PID41_CIM_SUP 0-0;</v>
      </c>
    </row>
    <row r="177" spans="1:19">
      <c r="A177" s="36">
        <v>1</v>
      </c>
      <c r="B177" s="53">
        <v>0</v>
      </c>
      <c r="C177" s="67" t="s">
        <v>335</v>
      </c>
      <c r="D177" s="66" t="s">
        <v>327</v>
      </c>
      <c r="E177" s="14" t="s">
        <v>351</v>
      </c>
      <c r="F177" s="49" t="s">
        <v>352</v>
      </c>
      <c r="G177" s="49"/>
      <c r="H177" s="13">
        <v>44</v>
      </c>
      <c r="I177" s="36">
        <v>1</v>
      </c>
      <c r="J177" s="36">
        <v>1</v>
      </c>
      <c r="K177" s="36" t="s">
        <v>32</v>
      </c>
      <c r="L177" s="36">
        <v>1</v>
      </c>
      <c r="N177" s="36">
        <v>0</v>
      </c>
      <c r="O177" s="54">
        <v>0</v>
      </c>
      <c r="P177" s="54">
        <v>0</v>
      </c>
      <c r="R177" s="36" t="str">
        <f>IF(F177="",""," SG_ "&amp;F177&amp;" m"&amp;B177&amp;" : "&amp;H177&amp;"|"&amp;I177&amp;"@"&amp;J177&amp;K177&amp;" ("&amp;L177&amp;","&amp;N177&amp;") ["&amp;O177&amp;"|"&amp;P177&amp;"] """&amp;M177&amp;""" TOOL")</f>
        <v> SG_ GPF_ENA m0 : 44|1@1+ (1,0) [0|0] "" TOOL</v>
      </c>
      <c r="S177" s="36" t="str">
        <f t="shared" si="8"/>
        <v>SG_MUL_VAL_ 2024 GPF_ENA PID41_CIM_SUP 0-0;</v>
      </c>
    </row>
    <row r="178" spans="1:19">
      <c r="A178" s="36">
        <v>1</v>
      </c>
      <c r="B178" s="53">
        <v>0</v>
      </c>
      <c r="C178" s="67" t="s">
        <v>335</v>
      </c>
      <c r="D178" s="66" t="s">
        <v>327</v>
      </c>
      <c r="E178" s="14" t="s">
        <v>353</v>
      </c>
      <c r="F178" s="49" t="s">
        <v>354</v>
      </c>
      <c r="G178" s="49"/>
      <c r="H178" s="13">
        <v>45</v>
      </c>
      <c r="I178" s="36">
        <v>1</v>
      </c>
      <c r="J178" s="36">
        <v>1</v>
      </c>
      <c r="K178" s="36" t="s">
        <v>32</v>
      </c>
      <c r="L178" s="36">
        <v>1</v>
      </c>
      <c r="N178" s="36">
        <v>0</v>
      </c>
      <c r="O178" s="54">
        <v>0</v>
      </c>
      <c r="P178" s="54">
        <v>0</v>
      </c>
      <c r="R178" s="36" t="str">
        <f>IF(F178="",""," SG_ "&amp;F178&amp;" m"&amp;B178&amp;" : "&amp;H178&amp;"|"&amp;I178&amp;"@"&amp;J178&amp;K178&amp;" ("&amp;L178&amp;","&amp;N178&amp;") ["&amp;O178&amp;"|"&amp;P178&amp;"] """&amp;M178&amp;""" TOOL")</f>
        <v> SG_ O2S_ENA m0 : 45|1@1+ (1,0) [0|0] "" TOOL</v>
      </c>
      <c r="S178" s="36" t="str">
        <f t="shared" si="8"/>
        <v>SG_MUL_VAL_ 2024 O2S_ENA PID41_CIM_SUP 0-0;</v>
      </c>
    </row>
    <row r="179" spans="1:19">
      <c r="A179" s="36">
        <v>1</v>
      </c>
      <c r="B179" s="53">
        <v>0</v>
      </c>
      <c r="C179" s="67" t="s">
        <v>335</v>
      </c>
      <c r="D179" s="66" t="s">
        <v>327</v>
      </c>
      <c r="E179" s="14" t="s">
        <v>355</v>
      </c>
      <c r="F179" s="49" t="s">
        <v>356</v>
      </c>
      <c r="G179" s="49"/>
      <c r="H179" s="13">
        <v>46</v>
      </c>
      <c r="I179" s="36">
        <v>1</v>
      </c>
      <c r="J179" s="36">
        <v>1</v>
      </c>
      <c r="K179" s="36" t="s">
        <v>32</v>
      </c>
      <c r="L179" s="36">
        <v>1</v>
      </c>
      <c r="N179" s="36">
        <v>0</v>
      </c>
      <c r="O179" s="54">
        <v>0</v>
      </c>
      <c r="P179" s="54">
        <v>0</v>
      </c>
      <c r="R179" s="36" t="str">
        <f>IF(F179="",""," SG_ "&amp;F179&amp;" m"&amp;B179&amp;" : "&amp;H179&amp;"|"&amp;I179&amp;"@"&amp;J179&amp;K179&amp;" ("&amp;L179&amp;","&amp;N179&amp;") ["&amp;O179&amp;"|"&amp;P179&amp;"] """&amp;M179&amp;""" TOOL")</f>
        <v> SG_ HTR_ENA m0 : 46|1@1+ (1,0) [0|0] "" TOOL</v>
      </c>
      <c r="S179" s="36" t="str">
        <f t="shared" si="8"/>
        <v>SG_MUL_VAL_ 2024 HTR_ENA PID41_CIM_SUP 0-0;</v>
      </c>
    </row>
    <row r="180" spans="1:19">
      <c r="A180" s="36">
        <v>1</v>
      </c>
      <c r="B180" s="53">
        <v>0</v>
      </c>
      <c r="C180" s="67" t="s">
        <v>335</v>
      </c>
      <c r="D180" s="66" t="s">
        <v>327</v>
      </c>
      <c r="E180" s="14" t="s">
        <v>357</v>
      </c>
      <c r="F180" s="67" t="s">
        <v>358</v>
      </c>
      <c r="G180" s="67"/>
      <c r="H180" s="13">
        <v>47</v>
      </c>
      <c r="I180" s="36">
        <v>1</v>
      </c>
      <c r="J180" s="36">
        <v>1</v>
      </c>
      <c r="K180" s="36" t="s">
        <v>32</v>
      </c>
      <c r="L180" s="36">
        <v>1</v>
      </c>
      <c r="N180" s="36">
        <v>0</v>
      </c>
      <c r="O180" s="54">
        <v>0</v>
      </c>
      <c r="P180" s="54">
        <v>0</v>
      </c>
      <c r="R180" s="36" t="str">
        <f>IF(F180="",""," SG_ "&amp;F180&amp;" m"&amp;B180&amp;" : "&amp;H180&amp;"|"&amp;I180&amp;"@"&amp;J180&amp;K180&amp;" ("&amp;L180&amp;","&amp;N180&amp;") ["&amp;O180&amp;"|"&amp;P180&amp;"] """&amp;M180&amp;""" TOOL")</f>
        <v> SG_ EGR_ENA m0 : 47|1@1+ (1,0) [0|0] "" TOOL</v>
      </c>
      <c r="S180" s="36" t="str">
        <f t="shared" si="8"/>
        <v>SG_MUL_VAL_ 2024 EGR_ENA PID41_CIM_SUP 0-0;</v>
      </c>
    </row>
    <row r="181" spans="1:19">
      <c r="A181" s="36">
        <v>1</v>
      </c>
      <c r="B181" s="53">
        <v>0</v>
      </c>
      <c r="C181" s="67" t="s">
        <v>335</v>
      </c>
      <c r="D181" s="66" t="s">
        <v>327</v>
      </c>
      <c r="E181" s="14" t="s">
        <v>359</v>
      </c>
      <c r="F181" s="49" t="s">
        <v>360</v>
      </c>
      <c r="G181" s="49"/>
      <c r="H181" s="13">
        <v>48</v>
      </c>
      <c r="I181" s="36">
        <v>1</v>
      </c>
      <c r="J181" s="36">
        <v>1</v>
      </c>
      <c r="K181" s="36" t="s">
        <v>32</v>
      </c>
      <c r="L181" s="36">
        <v>1</v>
      </c>
      <c r="N181" s="36">
        <v>0</v>
      </c>
      <c r="O181" s="54">
        <v>0</v>
      </c>
      <c r="P181" s="54">
        <v>0</v>
      </c>
      <c r="R181" s="36" t="str">
        <f>IF(F181="",""," SG_ "&amp;F181&amp;" m"&amp;B181&amp;" : "&amp;H181&amp;"|"&amp;I181&amp;"@"&amp;J181&amp;K181&amp;" ("&amp;L181&amp;","&amp;N181&amp;") ["&amp;O181&amp;"|"&amp;P181&amp;"] """&amp;M181&amp;""" TOOL")</f>
        <v> SG_ CAT_CMPL m0 : 48|1@1+ (1,0) [0|0] "" TOOL</v>
      </c>
      <c r="S181" s="36" t="str">
        <f t="shared" si="8"/>
        <v>SG_MUL_VAL_ 2024 CAT_CMPL PID41_CIM_SUP 0-0;</v>
      </c>
    </row>
    <row r="182" spans="1:19">
      <c r="A182" s="36">
        <v>1</v>
      </c>
      <c r="B182" s="53">
        <v>0</v>
      </c>
      <c r="C182" s="67" t="s">
        <v>335</v>
      </c>
      <c r="D182" s="66" t="s">
        <v>327</v>
      </c>
      <c r="E182" s="14" t="s">
        <v>361</v>
      </c>
      <c r="F182" s="49" t="s">
        <v>362</v>
      </c>
      <c r="G182" s="49"/>
      <c r="H182" s="13">
        <v>49</v>
      </c>
      <c r="I182" s="36">
        <v>1</v>
      </c>
      <c r="J182" s="36">
        <v>1</v>
      </c>
      <c r="K182" s="36" t="s">
        <v>32</v>
      </c>
      <c r="L182" s="36">
        <v>1</v>
      </c>
      <c r="N182" s="36">
        <v>0</v>
      </c>
      <c r="O182" s="54">
        <v>0</v>
      </c>
      <c r="P182" s="54">
        <v>0</v>
      </c>
      <c r="R182" s="36" t="str">
        <f>IF(F182="",""," SG_ "&amp;F182&amp;" m"&amp;B182&amp;" : "&amp;H182&amp;"|"&amp;I182&amp;"@"&amp;J182&amp;K182&amp;" ("&amp;L182&amp;","&amp;N182&amp;") ["&amp;O182&amp;"|"&amp;P182&amp;"] """&amp;M182&amp;""" TOOL")</f>
        <v> SG_ HCATCMPL m0 : 49|1@1+ (1,0) [0|0] "" TOOL</v>
      </c>
      <c r="S182" s="36" t="str">
        <f t="shared" si="8"/>
        <v>SG_MUL_VAL_ 2024 HCATCMPL PID41_CIM_SUP 0-0;</v>
      </c>
    </row>
    <row r="183" spans="1:19">
      <c r="A183" s="36">
        <v>1</v>
      </c>
      <c r="B183" s="53">
        <v>0</v>
      </c>
      <c r="C183" s="67" t="s">
        <v>335</v>
      </c>
      <c r="D183" s="66" t="s">
        <v>327</v>
      </c>
      <c r="E183" s="14" t="s">
        <v>363</v>
      </c>
      <c r="F183" s="49" t="s">
        <v>364</v>
      </c>
      <c r="G183" s="49"/>
      <c r="H183" s="13">
        <v>50</v>
      </c>
      <c r="I183" s="36">
        <v>1</v>
      </c>
      <c r="J183" s="36">
        <v>1</v>
      </c>
      <c r="K183" s="36" t="s">
        <v>32</v>
      </c>
      <c r="L183" s="36">
        <v>1</v>
      </c>
      <c r="N183" s="36">
        <v>0</v>
      </c>
      <c r="O183" s="54">
        <v>0</v>
      </c>
      <c r="P183" s="54">
        <v>0</v>
      </c>
      <c r="R183" s="36" t="str">
        <f>IF(F183="",""," SG_ "&amp;F183&amp;" m"&amp;B183&amp;" : "&amp;H183&amp;"|"&amp;I183&amp;"@"&amp;J183&amp;K183&amp;" ("&amp;L183&amp;","&amp;N183&amp;") ["&amp;O183&amp;"|"&amp;P183&amp;"] """&amp;M183&amp;""" TOOL")</f>
        <v> SG_ EVAPCMPL m0 : 50|1@1+ (1,0) [0|0] "" TOOL</v>
      </c>
      <c r="S183" s="36" t="str">
        <f t="shared" si="8"/>
        <v>SG_MUL_VAL_ 2024 EVAPCMPL PID41_CIM_SUP 0-0;</v>
      </c>
    </row>
    <row r="184" spans="1:19">
      <c r="A184" s="36">
        <v>1</v>
      </c>
      <c r="B184" s="53">
        <v>0</v>
      </c>
      <c r="C184" s="67" t="s">
        <v>335</v>
      </c>
      <c r="D184" s="66" t="s">
        <v>327</v>
      </c>
      <c r="E184" s="14" t="s">
        <v>365</v>
      </c>
      <c r="F184" s="49" t="s">
        <v>366</v>
      </c>
      <c r="G184" s="49"/>
      <c r="H184" s="13">
        <v>51</v>
      </c>
      <c r="I184" s="36">
        <v>1</v>
      </c>
      <c r="J184" s="36">
        <v>1</v>
      </c>
      <c r="K184" s="36" t="s">
        <v>32</v>
      </c>
      <c r="L184" s="36">
        <v>1</v>
      </c>
      <c r="N184" s="36">
        <v>0</v>
      </c>
      <c r="O184" s="54">
        <v>0</v>
      </c>
      <c r="P184" s="54">
        <v>0</v>
      </c>
      <c r="R184" s="36" t="str">
        <f>IF(F184="",""," SG_ "&amp;F184&amp;" m"&amp;B184&amp;" : "&amp;H184&amp;"|"&amp;I184&amp;"@"&amp;J184&amp;K184&amp;" ("&amp;L184&amp;","&amp;N184&amp;") ["&amp;O184&amp;"|"&amp;P184&amp;"] """&amp;M184&amp;""" TOOL")</f>
        <v> SG_ AIR_CMPL m0 : 51|1@1+ (1,0) [0|0] "" TOOL</v>
      </c>
      <c r="S184" s="36" t="str">
        <f t="shared" si="8"/>
        <v>SG_MUL_VAL_ 2024 AIR_CMPL PID41_CIM_SUP 0-0;</v>
      </c>
    </row>
    <row r="185" spans="1:19">
      <c r="A185" s="36">
        <v>1</v>
      </c>
      <c r="B185" s="53">
        <v>0</v>
      </c>
      <c r="C185" s="67" t="s">
        <v>335</v>
      </c>
      <c r="D185" s="66" t="s">
        <v>327</v>
      </c>
      <c r="E185" s="14" t="s">
        <v>367</v>
      </c>
      <c r="F185" s="49" t="s">
        <v>368</v>
      </c>
      <c r="G185" s="49"/>
      <c r="H185" s="13">
        <v>52</v>
      </c>
      <c r="I185" s="36">
        <v>1</v>
      </c>
      <c r="J185" s="36">
        <v>1</v>
      </c>
      <c r="K185" s="36" t="s">
        <v>32</v>
      </c>
      <c r="L185" s="36">
        <v>1</v>
      </c>
      <c r="N185" s="36">
        <v>0</v>
      </c>
      <c r="O185" s="54">
        <v>0</v>
      </c>
      <c r="P185" s="54">
        <v>0</v>
      </c>
      <c r="R185" s="36" t="str">
        <f>IF(F185="",""," SG_ "&amp;F185&amp;" m"&amp;B185&amp;" : "&amp;H185&amp;"|"&amp;I185&amp;"@"&amp;J185&amp;K185&amp;" ("&amp;L185&amp;","&amp;N185&amp;") ["&amp;O185&amp;"|"&amp;P185&amp;"] """&amp;M185&amp;""" TOOL")</f>
        <v> SG_ GPF_CMPL m0 : 52|1@1+ (1,0) [0|0] "" TOOL</v>
      </c>
      <c r="S185" s="36" t="str">
        <f t="shared" si="8"/>
        <v>SG_MUL_VAL_ 2024 GPF_CMPL PID41_CIM_SUP 0-0;</v>
      </c>
    </row>
    <row r="186" spans="1:19">
      <c r="A186" s="36">
        <v>1</v>
      </c>
      <c r="B186" s="53">
        <v>0</v>
      </c>
      <c r="C186" s="67" t="s">
        <v>335</v>
      </c>
      <c r="D186" s="66" t="s">
        <v>327</v>
      </c>
      <c r="E186" s="14" t="s">
        <v>369</v>
      </c>
      <c r="F186" s="49" t="s">
        <v>370</v>
      </c>
      <c r="G186" s="49"/>
      <c r="H186" s="13">
        <v>53</v>
      </c>
      <c r="I186" s="36">
        <v>1</v>
      </c>
      <c r="J186" s="36">
        <v>1</v>
      </c>
      <c r="K186" s="36" t="s">
        <v>32</v>
      </c>
      <c r="L186" s="36">
        <v>1</v>
      </c>
      <c r="N186" s="36">
        <v>0</v>
      </c>
      <c r="O186" s="54">
        <v>0</v>
      </c>
      <c r="P186" s="54">
        <v>0</v>
      </c>
      <c r="R186" s="36" t="str">
        <f>IF(F186="",""," SG_ "&amp;F186&amp;" m"&amp;B186&amp;" : "&amp;H186&amp;"|"&amp;I186&amp;"@"&amp;J186&amp;K186&amp;" ("&amp;L186&amp;","&amp;N186&amp;") ["&amp;O186&amp;"|"&amp;P186&amp;"] """&amp;M186&amp;""" TOOL")</f>
        <v> SG_ O2S_CMPL m0 : 53|1@1+ (1,0) [0|0] "" TOOL</v>
      </c>
      <c r="S186" s="36" t="str">
        <f t="shared" si="8"/>
        <v>SG_MUL_VAL_ 2024 O2S_CMPL PID41_CIM_SUP 0-0;</v>
      </c>
    </row>
    <row r="187" spans="1:19">
      <c r="A187" s="36">
        <v>1</v>
      </c>
      <c r="B187" s="53">
        <v>0</v>
      </c>
      <c r="C187" s="67" t="s">
        <v>335</v>
      </c>
      <c r="D187" s="66" t="s">
        <v>327</v>
      </c>
      <c r="E187" s="14" t="s">
        <v>371</v>
      </c>
      <c r="F187" s="49" t="s">
        <v>372</v>
      </c>
      <c r="G187" s="49"/>
      <c r="H187" s="13">
        <v>54</v>
      </c>
      <c r="I187" s="36">
        <v>1</v>
      </c>
      <c r="J187" s="36">
        <v>1</v>
      </c>
      <c r="K187" s="36" t="s">
        <v>32</v>
      </c>
      <c r="L187" s="36">
        <v>1</v>
      </c>
      <c r="N187" s="36">
        <v>0</v>
      </c>
      <c r="O187" s="54">
        <v>0</v>
      </c>
      <c r="P187" s="54">
        <v>0</v>
      </c>
      <c r="R187" s="36" t="str">
        <f>IF(F187="",""," SG_ "&amp;F187&amp;" m"&amp;B187&amp;" : "&amp;H187&amp;"|"&amp;I187&amp;"@"&amp;J187&amp;K187&amp;" ("&amp;L187&amp;","&amp;N187&amp;") ["&amp;O187&amp;"|"&amp;P187&amp;"] """&amp;M187&amp;""" TOOL")</f>
        <v> SG_ HTR_CMPL m0 : 54|1@1+ (1,0) [0|0] "" TOOL</v>
      </c>
      <c r="S187" s="36" t="str">
        <f t="shared" si="8"/>
        <v>SG_MUL_VAL_ 2024 HTR_CMPL PID41_CIM_SUP 0-0;</v>
      </c>
    </row>
    <row r="188" spans="1:19">
      <c r="A188" s="36">
        <v>1</v>
      </c>
      <c r="B188" s="53">
        <v>0</v>
      </c>
      <c r="C188" s="67" t="s">
        <v>335</v>
      </c>
      <c r="D188" s="66" t="s">
        <v>327</v>
      </c>
      <c r="E188" s="14" t="s">
        <v>373</v>
      </c>
      <c r="F188" s="67" t="s">
        <v>374</v>
      </c>
      <c r="G188" s="67"/>
      <c r="H188" s="13">
        <v>55</v>
      </c>
      <c r="I188" s="36">
        <v>1</v>
      </c>
      <c r="J188" s="36">
        <v>1</v>
      </c>
      <c r="K188" s="36" t="s">
        <v>32</v>
      </c>
      <c r="L188" s="36">
        <v>1</v>
      </c>
      <c r="N188" s="36">
        <v>0</v>
      </c>
      <c r="O188" s="54">
        <v>0</v>
      </c>
      <c r="P188" s="54">
        <v>0</v>
      </c>
      <c r="R188" s="36" t="str">
        <f>IF(F188="",""," SG_ "&amp;F188&amp;" m"&amp;B188&amp;" : "&amp;H188&amp;"|"&amp;I188&amp;"@"&amp;J188&amp;K188&amp;" ("&amp;L188&amp;","&amp;N188&amp;") ["&amp;O188&amp;"|"&amp;P188&amp;"] """&amp;M188&amp;""" TOOL")</f>
        <v> SG_ EGR_CMPL m0 : 55|1@1+ (1,0) [0|0] "" TOOL</v>
      </c>
      <c r="S188" s="36" t="str">
        <f t="shared" si="8"/>
        <v>SG_MUL_VAL_ 2024 EGR_CMPL PID41_CIM_SUP 0-0;</v>
      </c>
    </row>
    <row r="189" spans="1:19">
      <c r="A189" s="36">
        <v>1</v>
      </c>
      <c r="B189" s="53">
        <v>1</v>
      </c>
      <c r="C189" s="67" t="s">
        <v>335</v>
      </c>
      <c r="D189" s="66" t="s">
        <v>327</v>
      </c>
      <c r="E189" s="14" t="s">
        <v>375</v>
      </c>
      <c r="F189" s="49" t="s">
        <v>376</v>
      </c>
      <c r="G189" s="49"/>
      <c r="H189" s="13">
        <v>40</v>
      </c>
      <c r="I189" s="36">
        <v>1</v>
      </c>
      <c r="J189" s="36">
        <v>1</v>
      </c>
      <c r="K189" s="36" t="s">
        <v>32</v>
      </c>
      <c r="L189" s="36">
        <v>1</v>
      </c>
      <c r="N189" s="36">
        <v>0</v>
      </c>
      <c r="O189" s="54">
        <v>0</v>
      </c>
      <c r="P189" s="54">
        <v>0</v>
      </c>
      <c r="R189" s="36" t="str">
        <f>IF(F189="",""," SG_ "&amp;F189&amp;" m"&amp;B189&amp;" : "&amp;H189&amp;"|"&amp;I189&amp;"@"&amp;J189&amp;K189&amp;" ("&amp;L189&amp;","&amp;N189&amp;") ["&amp;O189&amp;"|"&amp;P189&amp;"] """&amp;M189&amp;""" TOOL")</f>
        <v> SG_ HCCATENA m1 : 40|1@1+ (1,0) [0|0] "" TOOL</v>
      </c>
      <c r="S189" s="36" t="str">
        <f t="shared" si="8"/>
        <v>SG_MUL_VAL_ 2024 HCCATENA PID41_CIM_SUP 1-1;</v>
      </c>
    </row>
    <row r="190" spans="1:19">
      <c r="A190" s="36">
        <v>1</v>
      </c>
      <c r="B190" s="53">
        <v>1</v>
      </c>
      <c r="C190" s="67" t="s">
        <v>335</v>
      </c>
      <c r="D190" s="66" t="s">
        <v>327</v>
      </c>
      <c r="E190" s="14" t="s">
        <v>377</v>
      </c>
      <c r="F190" s="49" t="s">
        <v>378</v>
      </c>
      <c r="G190" s="49"/>
      <c r="H190" s="13">
        <v>41</v>
      </c>
      <c r="I190" s="36">
        <v>1</v>
      </c>
      <c r="J190" s="36">
        <v>1</v>
      </c>
      <c r="K190" s="36" t="s">
        <v>32</v>
      </c>
      <c r="L190" s="36">
        <v>1</v>
      </c>
      <c r="N190" s="36">
        <v>0</v>
      </c>
      <c r="O190" s="54">
        <v>0</v>
      </c>
      <c r="P190" s="54">
        <v>0</v>
      </c>
      <c r="R190" s="36" t="str">
        <f>IF(F190="",""," SG_ "&amp;F190&amp;" m"&amp;B190&amp;" : "&amp;H190&amp;"|"&amp;I190&amp;"@"&amp;J190&amp;K190&amp;" ("&amp;L190&amp;","&amp;N190&amp;") ["&amp;O190&amp;"|"&amp;P190&amp;"] """&amp;M190&amp;""" TOOL")</f>
        <v> SG_ NCAT_ENA m1 : 41|1@1+ (1,0) [0|0] "" TOOL</v>
      </c>
      <c r="S190" s="36" t="str">
        <f t="shared" si="8"/>
        <v>SG_MUL_VAL_ 2024 NCAT_ENA PID41_CIM_SUP 1-1;</v>
      </c>
    </row>
    <row r="191" spans="1:19">
      <c r="A191" s="36">
        <v>1</v>
      </c>
      <c r="B191" s="53">
        <v>1</v>
      </c>
      <c r="C191" s="67" t="s">
        <v>335</v>
      </c>
      <c r="D191" s="66" t="s">
        <v>327</v>
      </c>
      <c r="E191" s="14" t="s">
        <v>379</v>
      </c>
      <c r="F191" s="49"/>
      <c r="G191" s="49"/>
      <c r="H191" s="13">
        <v>42</v>
      </c>
      <c r="I191" s="36">
        <v>1</v>
      </c>
      <c r="J191" s="36">
        <v>1</v>
      </c>
      <c r="K191" s="36" t="s">
        <v>32</v>
      </c>
      <c r="L191" s="36">
        <v>1</v>
      </c>
      <c r="N191" s="36">
        <v>0</v>
      </c>
      <c r="O191" s="54">
        <v>0</v>
      </c>
      <c r="P191" s="54">
        <v>0</v>
      </c>
      <c r="R191" s="36" t="str">
        <f>IF(F191="",""," SG_ "&amp;F191&amp;" m"&amp;B191&amp;" : "&amp;H191&amp;"|"&amp;I191&amp;"@"&amp;J191&amp;K191&amp;" ("&amp;L191&amp;","&amp;N191&amp;") ["&amp;O191&amp;"|"&amp;P191&amp;"] """&amp;M191&amp;""" TOOL")</f>
        <v/>
      </c>
      <c r="S191" s="36" t="str">
        <f t="shared" si="8"/>
        <v/>
      </c>
    </row>
    <row r="192" spans="1:19">
      <c r="A192" s="36">
        <v>1</v>
      </c>
      <c r="B192" s="53">
        <v>1</v>
      </c>
      <c r="C192" s="67" t="s">
        <v>335</v>
      </c>
      <c r="D192" s="66" t="s">
        <v>327</v>
      </c>
      <c r="E192" s="14" t="s">
        <v>380</v>
      </c>
      <c r="F192" s="49" t="s">
        <v>381</v>
      </c>
      <c r="G192" s="49"/>
      <c r="H192" s="13">
        <v>43</v>
      </c>
      <c r="I192" s="36">
        <v>1</v>
      </c>
      <c r="J192" s="36">
        <v>1</v>
      </c>
      <c r="K192" s="36" t="s">
        <v>32</v>
      </c>
      <c r="L192" s="36">
        <v>1</v>
      </c>
      <c r="N192" s="36">
        <v>0</v>
      </c>
      <c r="O192" s="54">
        <v>0</v>
      </c>
      <c r="P192" s="54">
        <v>0</v>
      </c>
      <c r="R192" s="36" t="str">
        <f>IF(F192="",""," SG_ "&amp;F192&amp;" m"&amp;B192&amp;" : "&amp;H192&amp;"|"&amp;I192&amp;"@"&amp;J192&amp;K192&amp;" ("&amp;L192&amp;","&amp;N192&amp;") ["&amp;O192&amp;"|"&amp;P192&amp;"] """&amp;M192&amp;""" TOOL")</f>
        <v> SG_ BP_ENA m1 : 43|1@1+ (1,0) [0|0] "" TOOL</v>
      </c>
      <c r="S192" s="36" t="str">
        <f t="shared" si="8"/>
        <v>SG_MUL_VAL_ 2024 BP_ENA PID41_CIM_SUP 1-1;</v>
      </c>
    </row>
    <row r="193" spans="1:19">
      <c r="A193" s="36">
        <v>1</v>
      </c>
      <c r="B193" s="53">
        <v>1</v>
      </c>
      <c r="C193" s="67" t="s">
        <v>335</v>
      </c>
      <c r="D193" s="66" t="s">
        <v>327</v>
      </c>
      <c r="E193" s="14" t="s">
        <v>382</v>
      </c>
      <c r="F193" s="49"/>
      <c r="G193" s="49"/>
      <c r="H193" s="13">
        <v>44</v>
      </c>
      <c r="I193" s="36">
        <v>1</v>
      </c>
      <c r="J193" s="36">
        <v>1</v>
      </c>
      <c r="K193" s="36" t="s">
        <v>32</v>
      </c>
      <c r="L193" s="36">
        <v>1</v>
      </c>
      <c r="N193" s="36">
        <v>0</v>
      </c>
      <c r="O193" s="54">
        <v>0</v>
      </c>
      <c r="P193" s="54">
        <v>0</v>
      </c>
      <c r="R193" s="36" t="str">
        <f>IF(F193="",""," SG_ "&amp;F193&amp;" m"&amp;B193&amp;" : "&amp;H193&amp;"|"&amp;I193&amp;"@"&amp;J193&amp;K193&amp;" ("&amp;L193&amp;","&amp;N193&amp;") ["&amp;O193&amp;"|"&amp;P193&amp;"] """&amp;M193&amp;""" TOOL")</f>
        <v/>
      </c>
      <c r="S193" s="36" t="str">
        <f t="shared" si="8"/>
        <v/>
      </c>
    </row>
    <row r="194" spans="1:19">
      <c r="A194" s="36">
        <v>1</v>
      </c>
      <c r="B194" s="53">
        <v>1</v>
      </c>
      <c r="C194" s="67" t="s">
        <v>335</v>
      </c>
      <c r="D194" s="66" t="s">
        <v>327</v>
      </c>
      <c r="E194" s="14" t="s">
        <v>383</v>
      </c>
      <c r="F194" s="49" t="s">
        <v>384</v>
      </c>
      <c r="G194" s="49"/>
      <c r="H194" s="13">
        <v>45</v>
      </c>
      <c r="I194" s="36">
        <v>1</v>
      </c>
      <c r="J194" s="36">
        <v>1</v>
      </c>
      <c r="K194" s="36" t="s">
        <v>32</v>
      </c>
      <c r="L194" s="36">
        <v>1</v>
      </c>
      <c r="N194" s="36">
        <v>0</v>
      </c>
      <c r="O194" s="54">
        <v>0</v>
      </c>
      <c r="P194" s="54">
        <v>0</v>
      </c>
      <c r="R194" s="36" t="str">
        <f>IF(F194="",""," SG_ "&amp;F194&amp;" m"&amp;B194&amp;" : "&amp;H194&amp;"|"&amp;I194&amp;"@"&amp;J194&amp;K194&amp;" ("&amp;L194&amp;","&amp;N194&amp;") ["&amp;O194&amp;"|"&amp;P194&amp;"] """&amp;M194&amp;""" TOOL")</f>
        <v> SG_ EGS_ENA m1 : 45|1@1+ (1,0) [0|0] "" TOOL</v>
      </c>
      <c r="S194" s="36" t="str">
        <f t="shared" si="8"/>
        <v>SG_MUL_VAL_ 2024 EGS_ENA PID41_CIM_SUP 1-1;</v>
      </c>
    </row>
    <row r="195" spans="1:19">
      <c r="A195" s="36">
        <v>1</v>
      </c>
      <c r="B195" s="53">
        <v>1</v>
      </c>
      <c r="C195" s="67" t="s">
        <v>335</v>
      </c>
      <c r="D195" s="66" t="s">
        <v>327</v>
      </c>
      <c r="E195" s="14" t="s">
        <v>385</v>
      </c>
      <c r="F195" s="49" t="s">
        <v>386</v>
      </c>
      <c r="G195" s="49"/>
      <c r="H195" s="13">
        <v>46</v>
      </c>
      <c r="I195" s="36">
        <v>1</v>
      </c>
      <c r="J195" s="36">
        <v>1</v>
      </c>
      <c r="K195" s="36" t="s">
        <v>32</v>
      </c>
      <c r="L195" s="36">
        <v>1</v>
      </c>
      <c r="N195" s="36">
        <v>0</v>
      </c>
      <c r="O195" s="54">
        <v>0</v>
      </c>
      <c r="P195" s="54">
        <v>0</v>
      </c>
      <c r="R195" s="36" t="str">
        <f>IF(F195="",""," SG_ "&amp;F195&amp;" m"&amp;B195&amp;" : "&amp;H195&amp;"|"&amp;I195&amp;"@"&amp;J195&amp;K195&amp;" ("&amp;L195&amp;","&amp;N195&amp;") ["&amp;O195&amp;"|"&amp;P195&amp;"] """&amp;M195&amp;""" TOOL")</f>
        <v> SG_ PM_ENA m1 : 46|1@1+ (1,0) [0|0] "" TOOL</v>
      </c>
      <c r="S195" s="36" t="str">
        <f t="shared" ref="S195:S258" si="11">IF(F195="","","SG_MUL_VAL_ 2024 "&amp;F195&amp;" "&amp;C195&amp;" "&amp;SUBSTITUTE(B195,"M","")&amp;"-"&amp;SUBSTITUTE(B195,"M","")&amp;";")</f>
        <v>SG_MUL_VAL_ 2024 PM_ENA PID41_CIM_SUP 1-1;</v>
      </c>
    </row>
    <row r="196" spans="1:19">
      <c r="A196" s="36">
        <v>1</v>
      </c>
      <c r="B196" s="53">
        <v>1</v>
      </c>
      <c r="C196" s="67" t="s">
        <v>335</v>
      </c>
      <c r="D196" s="66" t="s">
        <v>327</v>
      </c>
      <c r="E196" s="14" t="s">
        <v>382</v>
      </c>
      <c r="F196" s="67"/>
      <c r="G196" s="67"/>
      <c r="H196" s="13">
        <v>47</v>
      </c>
      <c r="I196" s="36">
        <v>1</v>
      </c>
      <c r="J196" s="36">
        <v>1</v>
      </c>
      <c r="K196" s="36" t="s">
        <v>32</v>
      </c>
      <c r="L196" s="36">
        <v>1</v>
      </c>
      <c r="N196" s="36">
        <v>0</v>
      </c>
      <c r="O196" s="54">
        <v>0</v>
      </c>
      <c r="P196" s="54">
        <v>0</v>
      </c>
      <c r="R196" s="36" t="str">
        <f>IF(F196="",""," SG_ "&amp;F196&amp;" m"&amp;B196&amp;" : "&amp;H196&amp;"|"&amp;I196&amp;"@"&amp;J196&amp;K196&amp;" ("&amp;L196&amp;","&amp;N196&amp;") ["&amp;O196&amp;"|"&amp;P196&amp;"] """&amp;M196&amp;""" TOOL")</f>
        <v/>
      </c>
      <c r="S196" s="36" t="str">
        <f t="shared" si="11"/>
        <v/>
      </c>
    </row>
    <row r="197" spans="1:19">
      <c r="A197" s="36">
        <v>1</v>
      </c>
      <c r="B197" s="53">
        <v>1</v>
      </c>
      <c r="C197" s="67" t="s">
        <v>335</v>
      </c>
      <c r="D197" s="66" t="s">
        <v>327</v>
      </c>
      <c r="E197" s="14" t="s">
        <v>387</v>
      </c>
      <c r="F197" s="49" t="s">
        <v>388</v>
      </c>
      <c r="G197" s="49"/>
      <c r="H197" s="13">
        <v>48</v>
      </c>
      <c r="I197" s="36">
        <v>1</v>
      </c>
      <c r="J197" s="36">
        <v>1</v>
      </c>
      <c r="K197" s="36" t="s">
        <v>32</v>
      </c>
      <c r="L197" s="36">
        <v>1</v>
      </c>
      <c r="N197" s="36">
        <v>0</v>
      </c>
      <c r="O197" s="54">
        <v>0</v>
      </c>
      <c r="P197" s="54">
        <v>0</v>
      </c>
      <c r="R197" s="36" t="str">
        <f>IF(F197="",""," SG_ "&amp;F197&amp;" m"&amp;B197&amp;" : "&amp;H197&amp;"|"&amp;I197&amp;"@"&amp;J197&amp;K197&amp;" ("&amp;L197&amp;","&amp;N197&amp;") ["&amp;O197&amp;"|"&amp;P197&amp;"] """&amp;M197&amp;""" TOOL")</f>
        <v> SG_ HCCATCMP m1 : 48|1@1+ (1,0) [0|0] "" TOOL</v>
      </c>
      <c r="S197" s="36" t="str">
        <f t="shared" si="11"/>
        <v>SG_MUL_VAL_ 2024 HCCATCMP PID41_CIM_SUP 1-1;</v>
      </c>
    </row>
    <row r="198" spans="1:19">
      <c r="A198" s="36">
        <v>1</v>
      </c>
      <c r="B198" s="53">
        <v>1</v>
      </c>
      <c r="C198" s="67" t="s">
        <v>335</v>
      </c>
      <c r="D198" s="66" t="s">
        <v>327</v>
      </c>
      <c r="E198" s="14" t="s">
        <v>389</v>
      </c>
      <c r="F198" s="49" t="s">
        <v>390</v>
      </c>
      <c r="G198" s="49"/>
      <c r="H198" s="13">
        <v>49</v>
      </c>
      <c r="I198" s="36">
        <v>1</v>
      </c>
      <c r="J198" s="36">
        <v>1</v>
      </c>
      <c r="K198" s="36" t="s">
        <v>32</v>
      </c>
      <c r="L198" s="36">
        <v>1</v>
      </c>
      <c r="N198" s="36">
        <v>0</v>
      </c>
      <c r="O198" s="54">
        <v>0</v>
      </c>
      <c r="P198" s="54">
        <v>0</v>
      </c>
      <c r="R198" s="36" t="str">
        <f>IF(F198="",""," SG_ "&amp;F198&amp;" m"&amp;B198&amp;" : "&amp;H198&amp;"|"&amp;I198&amp;"@"&amp;J198&amp;K198&amp;" ("&amp;L198&amp;","&amp;N198&amp;") ["&amp;O198&amp;"|"&amp;P198&amp;"] """&amp;M198&amp;""" TOOL")</f>
        <v> SG_ NCATCMPL m1 : 49|1@1+ (1,0) [0|0] "" TOOL</v>
      </c>
      <c r="S198" s="36" t="str">
        <f t="shared" si="11"/>
        <v>SG_MUL_VAL_ 2024 NCATCMPL PID41_CIM_SUP 1-1;</v>
      </c>
    </row>
    <row r="199" spans="1:19">
      <c r="A199" s="36">
        <v>1</v>
      </c>
      <c r="B199" s="53">
        <v>1</v>
      </c>
      <c r="C199" s="67" t="s">
        <v>335</v>
      </c>
      <c r="D199" s="66" t="s">
        <v>327</v>
      </c>
      <c r="E199" s="14" t="s">
        <v>391</v>
      </c>
      <c r="F199" s="49"/>
      <c r="G199" s="49"/>
      <c r="H199" s="13">
        <v>50</v>
      </c>
      <c r="I199" s="36">
        <v>1</v>
      </c>
      <c r="J199" s="36">
        <v>1</v>
      </c>
      <c r="K199" s="36" t="s">
        <v>32</v>
      </c>
      <c r="L199" s="36">
        <v>1</v>
      </c>
      <c r="N199" s="36">
        <v>0</v>
      </c>
      <c r="O199" s="54">
        <v>0</v>
      </c>
      <c r="P199" s="54">
        <v>0</v>
      </c>
      <c r="R199" s="36" t="str">
        <f>IF(F199="",""," SG_ "&amp;F199&amp;" m"&amp;B199&amp;" : "&amp;H199&amp;"|"&amp;I199&amp;"@"&amp;J199&amp;K199&amp;" ("&amp;L199&amp;","&amp;N199&amp;") ["&amp;O199&amp;"|"&amp;P199&amp;"] """&amp;M199&amp;""" TOOL")</f>
        <v/>
      </c>
      <c r="S199" s="36" t="str">
        <f t="shared" si="11"/>
        <v/>
      </c>
    </row>
    <row r="200" spans="1:19">
      <c r="A200" s="36">
        <v>1</v>
      </c>
      <c r="B200" s="53">
        <v>1</v>
      </c>
      <c r="C200" s="67" t="s">
        <v>335</v>
      </c>
      <c r="D200" s="66" t="s">
        <v>327</v>
      </c>
      <c r="E200" s="14" t="s">
        <v>392</v>
      </c>
      <c r="F200" s="49" t="s">
        <v>393</v>
      </c>
      <c r="G200" s="49"/>
      <c r="H200" s="13">
        <v>51</v>
      </c>
      <c r="I200" s="36">
        <v>1</v>
      </c>
      <c r="J200" s="36">
        <v>1</v>
      </c>
      <c r="K200" s="36" t="s">
        <v>32</v>
      </c>
      <c r="L200" s="36">
        <v>1</v>
      </c>
      <c r="N200" s="36">
        <v>0</v>
      </c>
      <c r="O200" s="54">
        <v>0</v>
      </c>
      <c r="P200" s="54">
        <v>0</v>
      </c>
      <c r="R200" s="36" t="str">
        <f>IF(F200="",""," SG_ "&amp;F200&amp;" m"&amp;B200&amp;" : "&amp;H200&amp;"|"&amp;I200&amp;"@"&amp;J200&amp;K200&amp;" ("&amp;L200&amp;","&amp;N200&amp;") ["&amp;O200&amp;"|"&amp;P200&amp;"] """&amp;M200&amp;""" TOOL")</f>
        <v> SG_ BP_CMPL m1 : 51|1@1+ (1,0) [0|0] "" TOOL</v>
      </c>
      <c r="S200" s="36" t="str">
        <f t="shared" si="11"/>
        <v>SG_MUL_VAL_ 2024 BP_CMPL PID41_CIM_SUP 1-1;</v>
      </c>
    </row>
    <row r="201" spans="1:19">
      <c r="A201" s="36">
        <v>1</v>
      </c>
      <c r="B201" s="53">
        <v>1</v>
      </c>
      <c r="C201" s="67" t="s">
        <v>335</v>
      </c>
      <c r="D201" s="66" t="s">
        <v>327</v>
      </c>
      <c r="E201" s="14" t="s">
        <v>394</v>
      </c>
      <c r="F201" s="49"/>
      <c r="G201" s="49"/>
      <c r="H201" s="13">
        <v>52</v>
      </c>
      <c r="I201" s="36">
        <v>1</v>
      </c>
      <c r="J201" s="36">
        <v>1</v>
      </c>
      <c r="K201" s="36" t="s">
        <v>32</v>
      </c>
      <c r="L201" s="36">
        <v>1</v>
      </c>
      <c r="N201" s="36">
        <v>0</v>
      </c>
      <c r="O201" s="54">
        <v>0</v>
      </c>
      <c r="P201" s="54">
        <v>0</v>
      </c>
      <c r="R201" s="36" t="str">
        <f>IF(F201="",""," SG_ "&amp;F201&amp;" m"&amp;B201&amp;" : "&amp;H201&amp;"|"&amp;I201&amp;"@"&amp;J201&amp;K201&amp;" ("&amp;L201&amp;","&amp;N201&amp;") ["&amp;O201&amp;"|"&amp;P201&amp;"] """&amp;M201&amp;""" TOOL")</f>
        <v/>
      </c>
      <c r="S201" s="36" t="str">
        <f t="shared" si="11"/>
        <v/>
      </c>
    </row>
    <row r="202" spans="1:19">
      <c r="A202" s="36">
        <v>1</v>
      </c>
      <c r="B202" s="53">
        <v>1</v>
      </c>
      <c r="C202" s="67" t="s">
        <v>335</v>
      </c>
      <c r="D202" s="66" t="s">
        <v>327</v>
      </c>
      <c r="E202" s="14" t="s">
        <v>395</v>
      </c>
      <c r="F202" s="49" t="s">
        <v>396</v>
      </c>
      <c r="G202" s="49"/>
      <c r="H202" s="13">
        <v>53</v>
      </c>
      <c r="I202" s="36">
        <v>1</v>
      </c>
      <c r="J202" s="36">
        <v>1</v>
      </c>
      <c r="K202" s="36" t="s">
        <v>32</v>
      </c>
      <c r="L202" s="36">
        <v>1</v>
      </c>
      <c r="N202" s="36">
        <v>0</v>
      </c>
      <c r="O202" s="54">
        <v>0</v>
      </c>
      <c r="P202" s="54">
        <v>0</v>
      </c>
      <c r="R202" s="36" t="str">
        <f>IF(F202="",""," SG_ "&amp;F202&amp;" m"&amp;B202&amp;" : "&amp;H202&amp;"|"&amp;I202&amp;"@"&amp;J202&amp;K202&amp;" ("&amp;L202&amp;","&amp;N202&amp;") ["&amp;O202&amp;"|"&amp;P202&amp;"] """&amp;M202&amp;""" TOOL")</f>
        <v> SG_ EGS_CMPL m1 : 53|1@1+ (1,0) [0|0] "" TOOL</v>
      </c>
      <c r="S202" s="36" t="str">
        <f t="shared" si="11"/>
        <v>SG_MUL_VAL_ 2024 EGS_CMPL PID41_CIM_SUP 1-1;</v>
      </c>
    </row>
    <row r="203" spans="1:19">
      <c r="A203" s="36">
        <v>1</v>
      </c>
      <c r="B203" s="53">
        <v>1</v>
      </c>
      <c r="C203" s="67" t="s">
        <v>335</v>
      </c>
      <c r="D203" s="66" t="s">
        <v>327</v>
      </c>
      <c r="E203" s="14" t="s">
        <v>397</v>
      </c>
      <c r="F203" s="49" t="s">
        <v>398</v>
      </c>
      <c r="G203" s="49"/>
      <c r="H203" s="13">
        <v>54</v>
      </c>
      <c r="I203" s="36">
        <v>1</v>
      </c>
      <c r="J203" s="36">
        <v>1</v>
      </c>
      <c r="K203" s="36" t="s">
        <v>32</v>
      </c>
      <c r="L203" s="36">
        <v>1</v>
      </c>
      <c r="N203" s="36">
        <v>0</v>
      </c>
      <c r="O203" s="54">
        <v>0</v>
      </c>
      <c r="P203" s="54">
        <v>0</v>
      </c>
      <c r="R203" s="36" t="str">
        <f>IF(F203="",""," SG_ "&amp;F203&amp;" m"&amp;B203&amp;" : "&amp;H203&amp;"|"&amp;I203&amp;"@"&amp;J203&amp;K203&amp;" ("&amp;L203&amp;","&amp;N203&amp;") ["&amp;O203&amp;"|"&amp;P203&amp;"] """&amp;M203&amp;""" TOOL")</f>
        <v> SG_ PM_CMPL m1 : 54|1@1+ (1,0) [0|0] "" TOOL</v>
      </c>
      <c r="S203" s="36" t="str">
        <f t="shared" si="11"/>
        <v>SG_MUL_VAL_ 2024 PM_CMPL PID41_CIM_SUP 1-1;</v>
      </c>
    </row>
    <row r="204" spans="1:19">
      <c r="A204" s="36">
        <v>1</v>
      </c>
      <c r="B204" s="53">
        <v>1</v>
      </c>
      <c r="C204" s="67" t="s">
        <v>335</v>
      </c>
      <c r="D204" s="66" t="s">
        <v>327</v>
      </c>
      <c r="E204" s="14" t="s">
        <v>382</v>
      </c>
      <c r="F204" s="49"/>
      <c r="G204" s="49"/>
      <c r="H204" s="13">
        <v>55</v>
      </c>
      <c r="I204" s="36">
        <v>1</v>
      </c>
      <c r="J204" s="36">
        <v>1</v>
      </c>
      <c r="K204" s="36" t="s">
        <v>32</v>
      </c>
      <c r="L204" s="36">
        <v>1</v>
      </c>
      <c r="N204" s="36">
        <v>0</v>
      </c>
      <c r="O204" s="54">
        <v>0</v>
      </c>
      <c r="P204" s="54">
        <v>0</v>
      </c>
      <c r="R204" s="36" t="str">
        <f>IF(F204="",""," SG_ "&amp;F204&amp;" m"&amp;B204&amp;" : "&amp;H204&amp;"|"&amp;I204&amp;"@"&amp;J204&amp;K204&amp;" ("&amp;L204&amp;","&amp;N204&amp;") ["&amp;O204&amp;"|"&amp;P204&amp;"] """&amp;M204&amp;""" TOOL")</f>
        <v/>
      </c>
      <c r="S204" s="36" t="str">
        <f t="shared" si="11"/>
        <v/>
      </c>
    </row>
    <row r="205" spans="1:19">
      <c r="A205" s="36">
        <v>1</v>
      </c>
      <c r="B205" s="53">
        <f>HEX2DEC(SUBSTITUTE(D205,"0x",""))</f>
        <v>66</v>
      </c>
      <c r="C205" s="38" t="str">
        <f>"S"&amp;DEC2HEX(A205,2)&amp;"_PID"</f>
        <v>S01_PID</v>
      </c>
      <c r="D205" s="65" t="s">
        <v>399</v>
      </c>
      <c r="E205" s="14" t="s">
        <v>400</v>
      </c>
      <c r="F205" s="49" t="s">
        <v>401</v>
      </c>
      <c r="G205" s="68"/>
      <c r="H205" s="36">
        <v>31</v>
      </c>
      <c r="I205" s="36">
        <v>16</v>
      </c>
      <c r="J205" s="36">
        <v>0</v>
      </c>
      <c r="K205" s="36" t="s">
        <v>32</v>
      </c>
      <c r="L205" s="36">
        <v>0.001</v>
      </c>
      <c r="M205" s="36" t="s">
        <v>153</v>
      </c>
      <c r="N205" s="36">
        <v>0</v>
      </c>
      <c r="O205" s="54">
        <v>0</v>
      </c>
      <c r="P205" s="54">
        <v>0</v>
      </c>
      <c r="R205" s="36" t="str">
        <f>IF(F205="",""," SG_ "&amp;F205&amp;" m"&amp;B205&amp;" : "&amp;H205&amp;"|"&amp;I205&amp;"@"&amp;J205&amp;K205&amp;" ("&amp;L205&amp;","&amp;N205&amp;") ["&amp;O205&amp;"|"&amp;P205&amp;"] """&amp;M205&amp;""" TOOL")</f>
        <v> SG_ VPWR m66 : 31|16@0+ (0.001,0) [0|0] "V" TOOL</v>
      </c>
      <c r="S205" s="36" t="str">
        <f t="shared" si="11"/>
        <v>SG_MUL_VAL_ 2024 VPWR S01_PID 66-66;</v>
      </c>
    </row>
    <row r="206" spans="1:19">
      <c r="A206" s="36">
        <v>1</v>
      </c>
      <c r="B206" s="53">
        <f t="shared" ref="B206:B254" si="12">HEX2DEC(SUBSTITUTE(D206,"0x",""))</f>
        <v>67</v>
      </c>
      <c r="C206" s="38" t="str">
        <f t="shared" ref="C206:C254" si="13">"S"&amp;DEC2HEX(A206,2)&amp;"_PID"</f>
        <v>S01_PID</v>
      </c>
      <c r="D206" s="65" t="s">
        <v>402</v>
      </c>
      <c r="E206" s="14" t="s">
        <v>403</v>
      </c>
      <c r="F206" s="49" t="s">
        <v>404</v>
      </c>
      <c r="G206" s="68"/>
      <c r="H206" s="36">
        <v>31</v>
      </c>
      <c r="I206" s="36">
        <v>16</v>
      </c>
      <c r="J206" s="36">
        <v>0</v>
      </c>
      <c r="K206" s="36" t="s">
        <v>32</v>
      </c>
      <c r="L206" s="36">
        <f t="shared" ref="L206:L215" si="14">100/255</f>
        <v>0.392156862745098</v>
      </c>
      <c r="M206" s="36" t="s">
        <v>88</v>
      </c>
      <c r="N206" s="36">
        <v>0</v>
      </c>
      <c r="O206" s="54">
        <v>0</v>
      </c>
      <c r="P206" s="54">
        <v>0</v>
      </c>
      <c r="R206" s="36" t="str">
        <f>IF(F206="",""," SG_ "&amp;F206&amp;" m"&amp;B206&amp;" : "&amp;H206&amp;"|"&amp;I206&amp;"@"&amp;J206&amp;K206&amp;" ("&amp;L206&amp;","&amp;N206&amp;") ["&amp;O206&amp;"|"&amp;P206&amp;"] """&amp;M206&amp;""" TOOL")</f>
        <v> SG_ LOAD_ABS m67 : 31|16@0+ (0.392156862745098,0) [0|0] "%" TOOL</v>
      </c>
      <c r="S206" s="36" t="str">
        <f t="shared" si="11"/>
        <v>SG_MUL_VAL_ 2024 LOAD_ABS S01_PID 67-67;</v>
      </c>
    </row>
    <row r="207" spans="1:19">
      <c r="A207" s="36">
        <v>1</v>
      </c>
      <c r="B207" s="53">
        <f t="shared" si="12"/>
        <v>68</v>
      </c>
      <c r="C207" s="38" t="str">
        <f t="shared" si="13"/>
        <v>S01_PID</v>
      </c>
      <c r="D207" s="65" t="s">
        <v>405</v>
      </c>
      <c r="E207" s="14" t="s">
        <v>406</v>
      </c>
      <c r="F207" s="49" t="s">
        <v>407</v>
      </c>
      <c r="G207" s="68"/>
      <c r="H207" s="36">
        <v>31</v>
      </c>
      <c r="I207" s="36">
        <v>16</v>
      </c>
      <c r="J207" s="36">
        <v>0</v>
      </c>
      <c r="K207" s="36" t="s">
        <v>32</v>
      </c>
      <c r="L207" s="14">
        <v>3.05e-5</v>
      </c>
      <c r="N207" s="36">
        <v>0</v>
      </c>
      <c r="O207" s="54">
        <v>0</v>
      </c>
      <c r="P207" s="54">
        <v>0</v>
      </c>
      <c r="R207" s="36" t="str">
        <f>IF(F207="",""," SG_ "&amp;F207&amp;" m"&amp;B207&amp;" : "&amp;H207&amp;"|"&amp;I207&amp;"@"&amp;J207&amp;K207&amp;" ("&amp;L207&amp;","&amp;N207&amp;") ["&amp;O207&amp;"|"&amp;P207&amp;"] """&amp;M207&amp;""" TOOL")</f>
        <v> SG_ EQ_RAT m68 : 31|16@0+ (0.0000305,0) [0|0] "" TOOL</v>
      </c>
      <c r="S207" s="36" t="str">
        <f t="shared" si="11"/>
        <v>SG_MUL_VAL_ 2024 EQ_RAT S01_PID 68-68;</v>
      </c>
    </row>
    <row r="208" spans="1:19">
      <c r="A208" s="36">
        <v>1</v>
      </c>
      <c r="B208" s="53">
        <f t="shared" si="12"/>
        <v>69</v>
      </c>
      <c r="C208" s="38" t="str">
        <f t="shared" si="13"/>
        <v>S01_PID</v>
      </c>
      <c r="D208" s="65" t="s">
        <v>408</v>
      </c>
      <c r="E208" s="14" t="s">
        <v>409</v>
      </c>
      <c r="F208" s="49" t="s">
        <v>410</v>
      </c>
      <c r="G208" s="68"/>
      <c r="H208" s="36">
        <v>24</v>
      </c>
      <c r="I208" s="36">
        <v>8</v>
      </c>
      <c r="J208" s="36">
        <v>1</v>
      </c>
      <c r="K208" s="36" t="s">
        <v>32</v>
      </c>
      <c r="L208" s="36">
        <f t="shared" si="14"/>
        <v>0.392156862745098</v>
      </c>
      <c r="M208" s="36" t="s">
        <v>88</v>
      </c>
      <c r="N208" s="36">
        <v>0</v>
      </c>
      <c r="O208" s="54">
        <v>0</v>
      </c>
      <c r="P208" s="54">
        <v>0</v>
      </c>
      <c r="R208" s="36" t="str">
        <f>IF(F208="",""," SG_ "&amp;F208&amp;" m"&amp;B208&amp;" : "&amp;H208&amp;"|"&amp;I208&amp;"@"&amp;J208&amp;K208&amp;" ("&amp;L208&amp;","&amp;N208&amp;") ["&amp;O208&amp;"|"&amp;P208&amp;"] """&amp;M208&amp;""" TOOL")</f>
        <v> SG_ TP_R m69 : 24|8@1+ (0.392156862745098,0) [0|0] "%" TOOL</v>
      </c>
      <c r="S208" s="36" t="str">
        <f t="shared" si="11"/>
        <v>SG_MUL_VAL_ 2024 TP_R S01_PID 69-69;</v>
      </c>
    </row>
    <row r="209" spans="1:19">
      <c r="A209" s="36">
        <v>1</v>
      </c>
      <c r="B209" s="53">
        <f t="shared" si="12"/>
        <v>70</v>
      </c>
      <c r="C209" s="38" t="str">
        <f t="shared" si="13"/>
        <v>S01_PID</v>
      </c>
      <c r="D209" s="65" t="s">
        <v>411</v>
      </c>
      <c r="E209" s="14" t="s">
        <v>412</v>
      </c>
      <c r="F209" s="49" t="s">
        <v>413</v>
      </c>
      <c r="G209" s="68"/>
      <c r="H209" s="36">
        <v>24</v>
      </c>
      <c r="I209" s="36">
        <v>8</v>
      </c>
      <c r="J209" s="36">
        <v>1</v>
      </c>
      <c r="K209" s="36" t="s">
        <v>32</v>
      </c>
      <c r="L209" s="36">
        <v>1</v>
      </c>
      <c r="M209" s="36" t="s">
        <v>90</v>
      </c>
      <c r="N209" s="36">
        <v>-40</v>
      </c>
      <c r="O209" s="54">
        <v>0</v>
      </c>
      <c r="P209" s="54">
        <v>0</v>
      </c>
      <c r="R209" s="36" t="str">
        <f>IF(F209="",""," SG_ "&amp;F209&amp;" m"&amp;B209&amp;" : "&amp;H209&amp;"|"&amp;I209&amp;"@"&amp;J209&amp;K209&amp;" ("&amp;L209&amp;","&amp;N209&amp;") ["&amp;O209&amp;"|"&amp;P209&amp;"] """&amp;M209&amp;""" TOOL")</f>
        <v> SG_ AAT m70 : 24|8@1+ (1,-40) [0|0] "°C " TOOL</v>
      </c>
      <c r="S209" s="36" t="str">
        <f t="shared" si="11"/>
        <v>SG_MUL_VAL_ 2024 AAT S01_PID 70-70;</v>
      </c>
    </row>
    <row r="210" spans="1:19">
      <c r="A210" s="36">
        <v>1</v>
      </c>
      <c r="B210" s="53">
        <f t="shared" si="12"/>
        <v>71</v>
      </c>
      <c r="C210" s="38" t="str">
        <f t="shared" si="13"/>
        <v>S01_PID</v>
      </c>
      <c r="D210" s="65" t="s">
        <v>414</v>
      </c>
      <c r="E210" s="14" t="s">
        <v>415</v>
      </c>
      <c r="F210" s="49" t="s">
        <v>416</v>
      </c>
      <c r="G210" s="68"/>
      <c r="H210" s="36">
        <v>24</v>
      </c>
      <c r="I210" s="36">
        <v>8</v>
      </c>
      <c r="J210" s="36">
        <v>1</v>
      </c>
      <c r="K210" s="36" t="s">
        <v>32</v>
      </c>
      <c r="L210" s="36">
        <f t="shared" si="14"/>
        <v>0.392156862745098</v>
      </c>
      <c r="M210" s="36" t="s">
        <v>88</v>
      </c>
      <c r="N210" s="36">
        <v>0</v>
      </c>
      <c r="O210" s="54">
        <v>0</v>
      </c>
      <c r="P210" s="54">
        <v>0</v>
      </c>
      <c r="R210" s="36" t="str">
        <f>IF(F210="",""," SG_ "&amp;F210&amp;" m"&amp;B210&amp;" : "&amp;H210&amp;"|"&amp;I210&amp;"@"&amp;J210&amp;K210&amp;" ("&amp;L210&amp;","&amp;N210&amp;") ["&amp;O210&amp;"|"&amp;P210&amp;"] """&amp;M210&amp;""" TOOL")</f>
        <v> SG_ TP_B m71 : 24|8@1+ (0.392156862745098,0) [0|0] "%" TOOL</v>
      </c>
      <c r="S210" s="36" t="str">
        <f t="shared" si="11"/>
        <v>SG_MUL_VAL_ 2024 TP_B S01_PID 71-71;</v>
      </c>
    </row>
    <row r="211" spans="1:19">
      <c r="A211" s="36">
        <v>1</v>
      </c>
      <c r="B211" s="53">
        <f t="shared" si="12"/>
        <v>72</v>
      </c>
      <c r="C211" s="38" t="str">
        <f t="shared" si="13"/>
        <v>S01_PID</v>
      </c>
      <c r="D211" s="65" t="s">
        <v>417</v>
      </c>
      <c r="E211" s="14" t="s">
        <v>418</v>
      </c>
      <c r="F211" s="49" t="s">
        <v>419</v>
      </c>
      <c r="G211" s="68"/>
      <c r="H211" s="36">
        <v>24</v>
      </c>
      <c r="I211" s="36">
        <v>8</v>
      </c>
      <c r="J211" s="36">
        <v>1</v>
      </c>
      <c r="K211" s="36" t="s">
        <v>32</v>
      </c>
      <c r="L211" s="36">
        <f t="shared" si="14"/>
        <v>0.392156862745098</v>
      </c>
      <c r="M211" s="36" t="s">
        <v>88</v>
      </c>
      <c r="N211" s="36">
        <v>0</v>
      </c>
      <c r="O211" s="54">
        <v>0</v>
      </c>
      <c r="P211" s="54">
        <v>0</v>
      </c>
      <c r="R211" s="36" t="str">
        <f>IF(F211="",""," SG_ "&amp;F211&amp;" m"&amp;B211&amp;" : "&amp;H211&amp;"|"&amp;I211&amp;"@"&amp;J211&amp;K211&amp;" ("&amp;L211&amp;","&amp;N211&amp;") ["&amp;O211&amp;"|"&amp;P211&amp;"] """&amp;M211&amp;""" TOOL")</f>
        <v> SG_ TP_C m72 : 24|8@1+ (0.392156862745098,0) [0|0] "%" TOOL</v>
      </c>
      <c r="S211" s="36" t="str">
        <f t="shared" si="11"/>
        <v>SG_MUL_VAL_ 2024 TP_C S01_PID 72-72;</v>
      </c>
    </row>
    <row r="212" spans="1:19">
      <c r="A212" s="36">
        <v>1</v>
      </c>
      <c r="B212" s="53">
        <f t="shared" si="12"/>
        <v>73</v>
      </c>
      <c r="C212" s="38" t="str">
        <f t="shared" si="13"/>
        <v>S01_PID</v>
      </c>
      <c r="D212" s="65" t="s">
        <v>420</v>
      </c>
      <c r="E212" s="14" t="s">
        <v>421</v>
      </c>
      <c r="F212" s="49" t="s">
        <v>422</v>
      </c>
      <c r="G212" s="68"/>
      <c r="H212" s="36">
        <v>24</v>
      </c>
      <c r="I212" s="36">
        <v>8</v>
      </c>
      <c r="J212" s="36">
        <v>1</v>
      </c>
      <c r="K212" s="36" t="s">
        <v>32</v>
      </c>
      <c r="L212" s="36">
        <f t="shared" si="14"/>
        <v>0.392156862745098</v>
      </c>
      <c r="M212" s="36" t="s">
        <v>88</v>
      </c>
      <c r="N212" s="36">
        <v>0</v>
      </c>
      <c r="O212" s="54">
        <v>0</v>
      </c>
      <c r="P212" s="54">
        <v>0</v>
      </c>
      <c r="R212" s="36" t="str">
        <f>IF(F212="",""," SG_ "&amp;F212&amp;" m"&amp;B212&amp;" : "&amp;H212&amp;"|"&amp;I212&amp;"@"&amp;J212&amp;K212&amp;" ("&amp;L212&amp;","&amp;N212&amp;") ["&amp;O212&amp;"|"&amp;P212&amp;"] """&amp;M212&amp;""" TOOL")</f>
        <v> SG_ APP_D m73 : 24|8@1+ (0.392156862745098,0) [0|0] "%" TOOL</v>
      </c>
      <c r="S212" s="36" t="str">
        <f t="shared" si="11"/>
        <v>SG_MUL_VAL_ 2024 APP_D S01_PID 73-73;</v>
      </c>
    </row>
    <row r="213" spans="1:19">
      <c r="A213" s="36">
        <v>1</v>
      </c>
      <c r="B213" s="53">
        <f t="shared" si="12"/>
        <v>74</v>
      </c>
      <c r="C213" s="38" t="str">
        <f t="shared" si="13"/>
        <v>S01_PID</v>
      </c>
      <c r="D213" s="65" t="s">
        <v>423</v>
      </c>
      <c r="E213" s="14" t="s">
        <v>424</v>
      </c>
      <c r="F213" s="67" t="s">
        <v>425</v>
      </c>
      <c r="G213" s="69"/>
      <c r="H213" s="36">
        <v>24</v>
      </c>
      <c r="I213" s="36">
        <v>8</v>
      </c>
      <c r="J213" s="36">
        <v>1</v>
      </c>
      <c r="K213" s="36" t="s">
        <v>32</v>
      </c>
      <c r="L213" s="36">
        <f t="shared" si="14"/>
        <v>0.392156862745098</v>
      </c>
      <c r="M213" s="36" t="s">
        <v>88</v>
      </c>
      <c r="N213" s="36">
        <v>0</v>
      </c>
      <c r="O213" s="54">
        <v>0</v>
      </c>
      <c r="P213" s="54">
        <v>0</v>
      </c>
      <c r="R213" s="36" t="str">
        <f>IF(F213="",""," SG_ "&amp;F213&amp;" m"&amp;B213&amp;" : "&amp;H213&amp;"|"&amp;I213&amp;"@"&amp;J213&amp;K213&amp;" ("&amp;L213&amp;","&amp;N213&amp;") ["&amp;O213&amp;"|"&amp;P213&amp;"] """&amp;M213&amp;""" TOOL")</f>
        <v> SG_ APP_E m74 : 24|8@1+ (0.392156862745098,0) [0|0] "%" TOOL</v>
      </c>
      <c r="S213" s="36" t="str">
        <f t="shared" si="11"/>
        <v>SG_MUL_VAL_ 2024 APP_E S01_PID 74-74;</v>
      </c>
    </row>
    <row r="214" spans="1:19">
      <c r="A214" s="36">
        <v>1</v>
      </c>
      <c r="B214" s="53">
        <f t="shared" si="12"/>
        <v>75</v>
      </c>
      <c r="C214" s="38" t="str">
        <f t="shared" si="13"/>
        <v>S01_PID</v>
      </c>
      <c r="D214" s="65" t="s">
        <v>426</v>
      </c>
      <c r="E214" s="14" t="s">
        <v>427</v>
      </c>
      <c r="F214" s="67" t="s">
        <v>428</v>
      </c>
      <c r="G214" s="69"/>
      <c r="H214" s="36">
        <v>24</v>
      </c>
      <c r="I214" s="36">
        <v>8</v>
      </c>
      <c r="J214" s="36">
        <v>1</v>
      </c>
      <c r="K214" s="36" t="s">
        <v>32</v>
      </c>
      <c r="L214" s="36">
        <f t="shared" si="14"/>
        <v>0.392156862745098</v>
      </c>
      <c r="M214" s="36" t="s">
        <v>88</v>
      </c>
      <c r="N214" s="36">
        <v>0</v>
      </c>
      <c r="O214" s="54">
        <v>0</v>
      </c>
      <c r="P214" s="54">
        <v>0</v>
      </c>
      <c r="R214" s="36" t="str">
        <f>IF(F214="",""," SG_ "&amp;F214&amp;" m"&amp;B214&amp;" : "&amp;H214&amp;"|"&amp;I214&amp;"@"&amp;J214&amp;K214&amp;" ("&amp;L214&amp;","&amp;N214&amp;") ["&amp;O214&amp;"|"&amp;P214&amp;"] """&amp;M214&amp;""" TOOL")</f>
        <v> SG_ APP_F m75 : 24|8@1+ (0.392156862745098,0) [0|0] "%" TOOL</v>
      </c>
      <c r="S214" s="36" t="str">
        <f t="shared" si="11"/>
        <v>SG_MUL_VAL_ 2024 APP_F S01_PID 75-75;</v>
      </c>
    </row>
    <row r="215" spans="1:19">
      <c r="A215" s="36">
        <v>1</v>
      </c>
      <c r="B215" s="53">
        <f t="shared" si="12"/>
        <v>76</v>
      </c>
      <c r="C215" s="38" t="str">
        <f t="shared" si="13"/>
        <v>S01_PID</v>
      </c>
      <c r="D215" s="65" t="s">
        <v>429</v>
      </c>
      <c r="E215" s="14" t="s">
        <v>430</v>
      </c>
      <c r="F215" s="49" t="s">
        <v>431</v>
      </c>
      <c r="G215" s="68"/>
      <c r="H215" s="36">
        <v>24</v>
      </c>
      <c r="I215" s="36">
        <v>8</v>
      </c>
      <c r="J215" s="36">
        <v>1</v>
      </c>
      <c r="K215" s="36" t="s">
        <v>32</v>
      </c>
      <c r="L215" s="36">
        <f t="shared" si="14"/>
        <v>0.392156862745098</v>
      </c>
      <c r="M215" s="36" t="s">
        <v>88</v>
      </c>
      <c r="N215" s="36">
        <v>0</v>
      </c>
      <c r="O215" s="54">
        <v>0</v>
      </c>
      <c r="P215" s="54">
        <v>0</v>
      </c>
      <c r="R215" s="36" t="str">
        <f>IF(F215="",""," SG_ "&amp;F215&amp;" m"&amp;B215&amp;" : "&amp;H215&amp;"|"&amp;I215&amp;"@"&amp;J215&amp;K215&amp;" ("&amp;L215&amp;","&amp;N215&amp;") ["&amp;O215&amp;"|"&amp;P215&amp;"] """&amp;M215&amp;""" TOOL")</f>
        <v> SG_ TAC_PCT m76 : 24|8@1+ (0.392156862745098,0) [0|0] "%" TOOL</v>
      </c>
      <c r="S215" s="36" t="str">
        <f t="shared" si="11"/>
        <v>SG_MUL_VAL_ 2024 TAC_PCT S01_PID 76-76;</v>
      </c>
    </row>
    <row r="216" spans="1:19">
      <c r="A216" s="36">
        <v>1</v>
      </c>
      <c r="B216" s="53">
        <f t="shared" si="12"/>
        <v>77</v>
      </c>
      <c r="C216" s="38" t="str">
        <f t="shared" si="13"/>
        <v>S01_PID</v>
      </c>
      <c r="D216" s="65" t="s">
        <v>432</v>
      </c>
      <c r="E216" s="14" t="s">
        <v>433</v>
      </c>
      <c r="F216" s="49" t="s">
        <v>434</v>
      </c>
      <c r="G216" s="68"/>
      <c r="H216" s="36">
        <v>31</v>
      </c>
      <c r="I216" s="36">
        <v>16</v>
      </c>
      <c r="J216" s="36">
        <v>0</v>
      </c>
      <c r="K216" s="36" t="s">
        <v>32</v>
      </c>
      <c r="L216" s="36">
        <v>1</v>
      </c>
      <c r="M216" s="36" t="s">
        <v>28</v>
      </c>
      <c r="N216" s="36">
        <v>0</v>
      </c>
      <c r="O216" s="54">
        <v>0</v>
      </c>
      <c r="P216" s="54">
        <v>0</v>
      </c>
      <c r="R216" s="36" t="str">
        <f>IF(F216="",""," SG_ "&amp;F216&amp;" m"&amp;B216&amp;" : "&amp;H216&amp;"|"&amp;I216&amp;"@"&amp;J216&amp;K216&amp;" ("&amp;L216&amp;","&amp;N216&amp;") ["&amp;O216&amp;"|"&amp;P216&amp;"] """&amp;M216&amp;""" TOOL")</f>
        <v> SG_ MIL_TIME m77 : 31|16@0+ (1,0) [0|0] "min" TOOL</v>
      </c>
      <c r="S216" s="36" t="str">
        <f t="shared" si="11"/>
        <v>SG_MUL_VAL_ 2024 MIL_TIME S01_PID 77-77;</v>
      </c>
    </row>
    <row r="217" spans="1:19">
      <c r="A217" s="36">
        <v>1</v>
      </c>
      <c r="B217" s="53">
        <f t="shared" si="12"/>
        <v>78</v>
      </c>
      <c r="C217" s="38" t="str">
        <f t="shared" si="13"/>
        <v>S01_PID</v>
      </c>
      <c r="D217" s="65" t="s">
        <v>435</v>
      </c>
      <c r="E217" s="14" t="s">
        <v>436</v>
      </c>
      <c r="F217" s="49" t="s">
        <v>437</v>
      </c>
      <c r="G217" s="68"/>
      <c r="H217" s="36">
        <v>31</v>
      </c>
      <c r="I217" s="36">
        <v>16</v>
      </c>
      <c r="J217" s="36">
        <v>0</v>
      </c>
      <c r="K217" s="36" t="s">
        <v>32</v>
      </c>
      <c r="L217" s="36">
        <v>1</v>
      </c>
      <c r="M217" s="36" t="s">
        <v>28</v>
      </c>
      <c r="N217" s="36">
        <v>0</v>
      </c>
      <c r="O217" s="54">
        <v>0</v>
      </c>
      <c r="P217" s="54">
        <v>0</v>
      </c>
      <c r="R217" s="36" t="str">
        <f>IF(F217="",""," SG_ "&amp;F217&amp;" m"&amp;B217&amp;" : "&amp;H217&amp;"|"&amp;I217&amp;"@"&amp;J217&amp;K217&amp;" ("&amp;L217&amp;","&amp;N217&amp;") ["&amp;O217&amp;"|"&amp;P217&amp;"] """&amp;M217&amp;""" TOOL")</f>
        <v> SG_ CLR_TIME m78 : 31|16@0+ (1,0) [0|0] "min" TOOL</v>
      </c>
      <c r="S217" s="36" t="str">
        <f t="shared" si="11"/>
        <v>SG_MUL_VAL_ 2024 CLR_TIME S01_PID 78-78;</v>
      </c>
    </row>
    <row r="218" spans="1:19">
      <c r="A218" s="36">
        <v>1</v>
      </c>
      <c r="B218" s="53">
        <f t="shared" si="12"/>
        <v>79</v>
      </c>
      <c r="C218" s="38" t="str">
        <f t="shared" si="13"/>
        <v>S01_PID</v>
      </c>
      <c r="D218" s="65" t="s">
        <v>438</v>
      </c>
      <c r="E218" s="14" t="s">
        <v>439</v>
      </c>
      <c r="F218" s="49" t="s">
        <v>440</v>
      </c>
      <c r="G218" s="68"/>
      <c r="H218" s="36">
        <v>24</v>
      </c>
      <c r="I218" s="36">
        <v>8</v>
      </c>
      <c r="J218" s="36">
        <v>1</v>
      </c>
      <c r="K218" s="36" t="s">
        <v>32</v>
      </c>
      <c r="L218" s="36">
        <v>1</v>
      </c>
      <c r="N218" s="36">
        <v>0</v>
      </c>
      <c r="O218" s="54">
        <v>0</v>
      </c>
      <c r="P218" s="54">
        <v>0</v>
      </c>
      <c r="R218" s="36" t="str">
        <f>IF(F218="",""," SG_ "&amp;F218&amp;" m"&amp;B218&amp;" : "&amp;H218&amp;"|"&amp;I218&amp;"@"&amp;J218&amp;K218&amp;" ("&amp;L218&amp;","&amp;N218&amp;") ["&amp;O218&amp;"|"&amp;P218&amp;"] """&amp;M218&amp;""" TOOL")</f>
        <v> SG_ ER_MAX m79 : 24|8@1+ (1,0) [0|0] "" TOOL</v>
      </c>
      <c r="S218" s="36" t="str">
        <f t="shared" si="11"/>
        <v>SG_MUL_VAL_ 2024 ER_MAX S01_PID 79-79;</v>
      </c>
    </row>
    <row r="219" spans="1:19">
      <c r="A219" s="36">
        <v>1</v>
      </c>
      <c r="B219" s="53">
        <f t="shared" si="12"/>
        <v>79</v>
      </c>
      <c r="C219" s="38" t="str">
        <f t="shared" si="13"/>
        <v>S01_PID</v>
      </c>
      <c r="D219" s="65" t="s">
        <v>438</v>
      </c>
      <c r="E219" s="14" t="s">
        <v>441</v>
      </c>
      <c r="F219" s="49" t="s">
        <v>442</v>
      </c>
      <c r="G219" s="68"/>
      <c r="H219" s="36">
        <v>32</v>
      </c>
      <c r="I219" s="36">
        <v>8</v>
      </c>
      <c r="J219" s="36">
        <v>1</v>
      </c>
      <c r="K219" s="36" t="s">
        <v>32</v>
      </c>
      <c r="L219" s="36">
        <v>1</v>
      </c>
      <c r="M219" s="36" t="s">
        <v>153</v>
      </c>
      <c r="N219" s="36">
        <v>0</v>
      </c>
      <c r="O219" s="54">
        <v>0</v>
      </c>
      <c r="P219" s="54">
        <v>0</v>
      </c>
      <c r="R219" s="36" t="str">
        <f>IF(F219="",""," SG_ "&amp;F219&amp;" m"&amp;B219&amp;" : "&amp;H219&amp;"|"&amp;I219&amp;"@"&amp;J219&amp;K219&amp;" ("&amp;L219&amp;","&amp;N219&amp;") ["&amp;O219&amp;"|"&amp;P219&amp;"] """&amp;M219&amp;""" TOOL")</f>
        <v> SG_ O2SV_MAX m79 : 32|8@1+ (1,0) [0|0] "V" TOOL</v>
      </c>
      <c r="S219" s="36" t="str">
        <f t="shared" si="11"/>
        <v>SG_MUL_VAL_ 2024 O2SV_MAX S01_PID 79-79;</v>
      </c>
    </row>
    <row r="220" spans="1:19">
      <c r="A220" s="36">
        <v>1</v>
      </c>
      <c r="B220" s="53">
        <f t="shared" si="12"/>
        <v>79</v>
      </c>
      <c r="C220" s="38" t="str">
        <f t="shared" si="13"/>
        <v>S01_PID</v>
      </c>
      <c r="D220" s="65" t="s">
        <v>438</v>
      </c>
      <c r="E220" s="14" t="s">
        <v>443</v>
      </c>
      <c r="F220" s="49" t="s">
        <v>444</v>
      </c>
      <c r="G220" s="68"/>
      <c r="H220" s="36">
        <v>40</v>
      </c>
      <c r="I220" s="36">
        <v>8</v>
      </c>
      <c r="J220" s="36">
        <v>1</v>
      </c>
      <c r="K220" s="36" t="s">
        <v>32</v>
      </c>
      <c r="L220" s="36">
        <v>1</v>
      </c>
      <c r="M220" s="36" t="s">
        <v>286</v>
      </c>
      <c r="N220" s="36">
        <v>0</v>
      </c>
      <c r="O220" s="54">
        <v>0</v>
      </c>
      <c r="P220" s="54">
        <v>0</v>
      </c>
      <c r="R220" s="36" t="str">
        <f>IF(F220="",""," SG_ "&amp;F220&amp;" m"&amp;B220&amp;" : "&amp;H220&amp;"|"&amp;I220&amp;"@"&amp;J220&amp;K220&amp;" ("&amp;L220&amp;","&amp;N220&amp;") ["&amp;O220&amp;"|"&amp;P220&amp;"] """&amp;M220&amp;""" TOOL")</f>
        <v> SG_ O2SC_MAX m79 : 40|8@1+ (1,0) [0|0] "mA" TOOL</v>
      </c>
      <c r="S220" s="36" t="str">
        <f t="shared" si="11"/>
        <v>SG_MUL_VAL_ 2024 O2SC_MAX S01_PID 79-79;</v>
      </c>
    </row>
    <row r="221" spans="1:19">
      <c r="A221" s="36">
        <v>1</v>
      </c>
      <c r="B221" s="53">
        <f t="shared" si="12"/>
        <v>79</v>
      </c>
      <c r="C221" s="38" t="str">
        <f t="shared" si="13"/>
        <v>S01_PID</v>
      </c>
      <c r="D221" s="65" t="s">
        <v>438</v>
      </c>
      <c r="E221" s="14" t="s">
        <v>445</v>
      </c>
      <c r="F221" s="49" t="s">
        <v>446</v>
      </c>
      <c r="G221" s="68"/>
      <c r="H221" s="36">
        <v>48</v>
      </c>
      <c r="I221" s="36">
        <v>8</v>
      </c>
      <c r="J221" s="36">
        <v>1</v>
      </c>
      <c r="K221" s="36" t="s">
        <v>32</v>
      </c>
      <c r="L221" s="36">
        <v>10</v>
      </c>
      <c r="M221" s="36" t="s">
        <v>105</v>
      </c>
      <c r="N221" s="36">
        <v>0</v>
      </c>
      <c r="O221" s="54">
        <v>0</v>
      </c>
      <c r="P221" s="54">
        <v>0</v>
      </c>
      <c r="R221" s="36" t="str">
        <f>IF(F221="",""," SG_ "&amp;F221&amp;" m"&amp;B221&amp;" : "&amp;H221&amp;"|"&amp;I221&amp;"@"&amp;J221&amp;K221&amp;" ("&amp;L221&amp;","&amp;N221&amp;") ["&amp;O221&amp;"|"&amp;P221&amp;"] """&amp;M221&amp;""" TOOL")</f>
        <v> SG_ IMAP_MAX m79 : 48|8@1+ (10,0) [0|0] "kPa" TOOL</v>
      </c>
      <c r="S221" s="36" t="str">
        <f t="shared" si="11"/>
        <v>SG_MUL_VAL_ 2024 IMAP_MAX S01_PID 79-79;</v>
      </c>
    </row>
    <row r="222" spans="1:19">
      <c r="A222" s="36">
        <v>1</v>
      </c>
      <c r="B222" s="53">
        <f t="shared" si="12"/>
        <v>80</v>
      </c>
      <c r="C222" s="38" t="str">
        <f t="shared" si="13"/>
        <v>S01_PID</v>
      </c>
      <c r="D222" s="65" t="s">
        <v>447</v>
      </c>
      <c r="E222" s="14" t="s">
        <v>448</v>
      </c>
      <c r="F222" s="49" t="s">
        <v>449</v>
      </c>
      <c r="G222" s="68"/>
      <c r="H222" s="36">
        <v>24</v>
      </c>
      <c r="I222" s="36">
        <v>8</v>
      </c>
      <c r="J222" s="36">
        <v>1</v>
      </c>
      <c r="K222" s="36" t="s">
        <v>32</v>
      </c>
      <c r="L222" s="36">
        <v>10</v>
      </c>
      <c r="M222" s="36" t="s">
        <v>123</v>
      </c>
      <c r="N222" s="36">
        <v>0</v>
      </c>
      <c r="O222" s="54">
        <v>0</v>
      </c>
      <c r="P222" s="54">
        <v>0</v>
      </c>
      <c r="R222" s="36" t="str">
        <f>IF(F222="",""," SG_ "&amp;F222&amp;" m"&amp;B222&amp;" : "&amp;H222&amp;"|"&amp;I222&amp;"@"&amp;J222&amp;K222&amp;" ("&amp;L222&amp;","&amp;N222&amp;") ["&amp;O222&amp;"|"&amp;P222&amp;"] """&amp;M222&amp;""" TOOL")</f>
        <v> SG_ AFR_MAX m80 : 24|8@1+ (10,0) [0|0] "g/s" TOOL</v>
      </c>
      <c r="S222" s="36" t="str">
        <f t="shared" si="11"/>
        <v>SG_MUL_VAL_ 2024 AFR_MAX S01_PID 80-80;</v>
      </c>
    </row>
    <row r="223" spans="1:19">
      <c r="A223" s="36">
        <v>1</v>
      </c>
      <c r="B223" s="53">
        <f t="shared" si="12"/>
        <v>80</v>
      </c>
      <c r="C223" s="38" t="str">
        <f t="shared" si="13"/>
        <v>S01_PID</v>
      </c>
      <c r="D223" s="65" t="s">
        <v>447</v>
      </c>
      <c r="E223" s="14" t="s">
        <v>450</v>
      </c>
      <c r="F223" s="49"/>
      <c r="G223" s="68"/>
      <c r="H223" s="36">
        <v>32</v>
      </c>
      <c r="I223" s="36">
        <v>8</v>
      </c>
      <c r="J223" s="36">
        <v>1</v>
      </c>
      <c r="K223" s="36" t="s">
        <v>32</v>
      </c>
      <c r="L223" s="36">
        <v>1</v>
      </c>
      <c r="N223" s="36">
        <v>0</v>
      </c>
      <c r="O223" s="54">
        <v>0</v>
      </c>
      <c r="P223" s="54">
        <v>0</v>
      </c>
      <c r="R223" s="36" t="str">
        <f>IF(F223="",""," SG_ "&amp;F223&amp;" m"&amp;B223&amp;" : "&amp;H223&amp;"|"&amp;I223&amp;"@"&amp;J223&amp;K223&amp;" ("&amp;L223&amp;","&amp;N223&amp;") ["&amp;O223&amp;"|"&amp;P223&amp;"] """&amp;M223&amp;""" TOOL")</f>
        <v/>
      </c>
      <c r="S223" s="36" t="str">
        <f t="shared" si="11"/>
        <v/>
      </c>
    </row>
    <row r="224" spans="1:19">
      <c r="A224" s="36">
        <v>1</v>
      </c>
      <c r="B224" s="53">
        <f t="shared" si="12"/>
        <v>80</v>
      </c>
      <c r="C224" s="38" t="str">
        <f t="shared" si="13"/>
        <v>S01_PID</v>
      </c>
      <c r="D224" s="65" t="s">
        <v>447</v>
      </c>
      <c r="E224" s="14" t="s">
        <v>450</v>
      </c>
      <c r="F224" s="49"/>
      <c r="G224" s="68"/>
      <c r="H224" s="36">
        <v>40</v>
      </c>
      <c r="I224" s="36">
        <v>8</v>
      </c>
      <c r="J224" s="36">
        <v>1</v>
      </c>
      <c r="K224" s="36" t="s">
        <v>32</v>
      </c>
      <c r="L224" s="36">
        <v>1</v>
      </c>
      <c r="N224" s="36">
        <v>0</v>
      </c>
      <c r="O224" s="54">
        <v>0</v>
      </c>
      <c r="P224" s="54">
        <v>0</v>
      </c>
      <c r="R224" s="36" t="str">
        <f>IF(F224="",""," SG_ "&amp;F224&amp;" m"&amp;B224&amp;" : "&amp;H224&amp;"|"&amp;I224&amp;"@"&amp;J224&amp;K224&amp;" ("&amp;L224&amp;","&amp;N224&amp;") ["&amp;O224&amp;"|"&amp;P224&amp;"] """&amp;M224&amp;""" TOOL")</f>
        <v/>
      </c>
      <c r="S224" s="36" t="str">
        <f t="shared" si="11"/>
        <v/>
      </c>
    </row>
    <row r="225" spans="1:19">
      <c r="A225" s="36">
        <v>1</v>
      </c>
      <c r="B225" s="53">
        <f t="shared" si="12"/>
        <v>80</v>
      </c>
      <c r="C225" s="38" t="str">
        <f t="shared" si="13"/>
        <v>S01_PID</v>
      </c>
      <c r="D225" s="65" t="s">
        <v>447</v>
      </c>
      <c r="E225" s="14" t="s">
        <v>450</v>
      </c>
      <c r="F225" s="49"/>
      <c r="G225" s="68"/>
      <c r="H225" s="36">
        <v>48</v>
      </c>
      <c r="I225" s="36">
        <v>8</v>
      </c>
      <c r="J225" s="36">
        <v>1</v>
      </c>
      <c r="K225" s="36" t="s">
        <v>32</v>
      </c>
      <c r="L225" s="36">
        <v>1</v>
      </c>
      <c r="N225" s="36">
        <v>0</v>
      </c>
      <c r="O225" s="54">
        <v>0</v>
      </c>
      <c r="P225" s="54">
        <v>0</v>
      </c>
      <c r="R225" s="36" t="str">
        <f>IF(F225="",""," SG_ "&amp;F225&amp;" m"&amp;B225&amp;" : "&amp;H225&amp;"|"&amp;I225&amp;"@"&amp;J225&amp;K225&amp;" ("&amp;L225&amp;","&amp;N225&amp;") ["&amp;O225&amp;"|"&amp;P225&amp;"] """&amp;M225&amp;""" TOOL")</f>
        <v/>
      </c>
      <c r="S225" s="36" t="str">
        <f t="shared" si="11"/>
        <v/>
      </c>
    </row>
    <row r="226" spans="1:19">
      <c r="A226" s="36">
        <v>1</v>
      </c>
      <c r="B226" s="53">
        <f t="shared" si="12"/>
        <v>81</v>
      </c>
      <c r="C226" s="38" t="str">
        <f t="shared" si="13"/>
        <v>S01_PID</v>
      </c>
      <c r="D226" s="65" t="s">
        <v>451</v>
      </c>
      <c r="E226" s="14" t="s">
        <v>452</v>
      </c>
      <c r="F226" s="67" t="s">
        <v>453</v>
      </c>
      <c r="G226" s="69"/>
      <c r="H226" s="36">
        <v>24</v>
      </c>
      <c r="I226" s="36">
        <v>8</v>
      </c>
      <c r="J226" s="36">
        <v>1</v>
      </c>
      <c r="K226" s="36" t="s">
        <v>32</v>
      </c>
      <c r="L226" s="36">
        <v>1</v>
      </c>
      <c r="N226" s="36">
        <v>0</v>
      </c>
      <c r="O226" s="54">
        <v>0</v>
      </c>
      <c r="P226" s="54">
        <v>0</v>
      </c>
      <c r="R226" s="36" t="str">
        <f>IF(F226="",""," SG_ "&amp;F226&amp;" m"&amp;B226&amp;" : "&amp;H226&amp;"|"&amp;I226&amp;"@"&amp;J226&amp;K226&amp;" ("&amp;L226&amp;","&amp;N226&amp;") ["&amp;O226&amp;"|"&amp;P226&amp;"] """&amp;M226&amp;""" TOOL")</f>
        <v> SG_ FUEL_TYP m81 : 24|8@1+ (1,0) [0|0] "" TOOL</v>
      </c>
      <c r="S226" s="36" t="str">
        <f t="shared" si="11"/>
        <v>SG_MUL_VAL_ 2024 FUEL_TYP S01_PID 81-81;</v>
      </c>
    </row>
    <row r="227" spans="1:19">
      <c r="A227" s="36">
        <v>1</v>
      </c>
      <c r="B227" s="53">
        <f t="shared" si="12"/>
        <v>82</v>
      </c>
      <c r="C227" s="38" t="str">
        <f t="shared" si="13"/>
        <v>S01_PID</v>
      </c>
      <c r="D227" s="65" t="s">
        <v>454</v>
      </c>
      <c r="E227" s="14" t="s">
        <v>455</v>
      </c>
      <c r="F227" s="67" t="s">
        <v>456</v>
      </c>
      <c r="G227" s="69"/>
      <c r="H227" s="36">
        <v>24</v>
      </c>
      <c r="I227" s="36">
        <v>8</v>
      </c>
      <c r="J227" s="36">
        <v>1</v>
      </c>
      <c r="K227" s="36" t="s">
        <v>32</v>
      </c>
      <c r="L227" s="36">
        <f>100/255</f>
        <v>0.392156862745098</v>
      </c>
      <c r="M227" s="36" t="s">
        <v>88</v>
      </c>
      <c r="N227" s="36">
        <v>0</v>
      </c>
      <c r="O227" s="54">
        <v>0</v>
      </c>
      <c r="P227" s="54">
        <v>0</v>
      </c>
      <c r="R227" s="36" t="str">
        <f>IF(F227="",""," SG_ "&amp;F227&amp;" m"&amp;B227&amp;" : "&amp;H227&amp;"|"&amp;I227&amp;"@"&amp;J227&amp;K227&amp;" ("&amp;L227&amp;","&amp;N227&amp;") ["&amp;O227&amp;"|"&amp;P227&amp;"] """&amp;M227&amp;""" TOOL")</f>
        <v> SG_ ALCH_PCT m82 : 24|8@1+ (0.392156862745098,0) [0|0] "%" TOOL</v>
      </c>
      <c r="S227" s="36" t="str">
        <f t="shared" si="11"/>
        <v>SG_MUL_VAL_ 2024 ALCH_PCT S01_PID 82-82;</v>
      </c>
    </row>
    <row r="228" spans="1:19">
      <c r="A228" s="36">
        <v>1</v>
      </c>
      <c r="B228" s="53">
        <f t="shared" si="12"/>
        <v>83</v>
      </c>
      <c r="C228" s="38" t="str">
        <f t="shared" si="13"/>
        <v>S01_PID</v>
      </c>
      <c r="D228" s="65" t="s">
        <v>457</v>
      </c>
      <c r="E228" s="14" t="s">
        <v>458</v>
      </c>
      <c r="F228" s="67" t="s">
        <v>459</v>
      </c>
      <c r="G228" s="69"/>
      <c r="H228" s="36">
        <v>31</v>
      </c>
      <c r="I228" s="36">
        <v>16</v>
      </c>
      <c r="J228" s="36">
        <v>0</v>
      </c>
      <c r="K228" s="36" t="s">
        <v>32</v>
      </c>
      <c r="L228" s="36">
        <v>0.005</v>
      </c>
      <c r="M228" s="36" t="s">
        <v>105</v>
      </c>
      <c r="N228" s="36">
        <v>0</v>
      </c>
      <c r="O228" s="54">
        <v>0</v>
      </c>
      <c r="P228" s="54">
        <v>0</v>
      </c>
      <c r="R228" s="36" t="str">
        <f>IF(F228="",""," SG_ "&amp;F228&amp;" m"&amp;B228&amp;" : "&amp;H228&amp;"|"&amp;I228&amp;"@"&amp;J228&amp;K228&amp;" ("&amp;L228&amp;","&amp;N228&amp;") ["&amp;O228&amp;"|"&amp;P228&amp;"] """&amp;M228&amp;""" TOOL")</f>
        <v> SG_ EVAP_VPA m83 : 31|16@0+ (0.005,0) [0|0] "kPa" TOOL</v>
      </c>
      <c r="S228" s="36" t="str">
        <f t="shared" si="11"/>
        <v>SG_MUL_VAL_ 2024 EVAP_VPA S01_PID 83-83;</v>
      </c>
    </row>
    <row r="229" spans="1:19">
      <c r="A229" s="36">
        <v>1</v>
      </c>
      <c r="B229" s="53">
        <f t="shared" si="12"/>
        <v>84</v>
      </c>
      <c r="C229" s="38" t="str">
        <f t="shared" si="13"/>
        <v>S01_PID</v>
      </c>
      <c r="D229" s="65" t="s">
        <v>460</v>
      </c>
      <c r="E229" s="14" t="s">
        <v>275</v>
      </c>
      <c r="F229" s="67" t="s">
        <v>461</v>
      </c>
      <c r="G229" s="69"/>
      <c r="H229" s="36">
        <v>31</v>
      </c>
      <c r="I229" s="36">
        <v>16</v>
      </c>
      <c r="J229" s="36">
        <v>0</v>
      </c>
      <c r="K229" s="36" t="s">
        <v>277</v>
      </c>
      <c r="L229" s="36">
        <v>1</v>
      </c>
      <c r="M229" s="36" t="s">
        <v>278</v>
      </c>
      <c r="N229" s="36">
        <v>0</v>
      </c>
      <c r="O229" s="54">
        <v>0</v>
      </c>
      <c r="P229" s="54">
        <v>0</v>
      </c>
      <c r="R229" s="36" t="str">
        <f>IF(F229="",""," SG_ "&amp;F229&amp;" m"&amp;B229&amp;" : "&amp;H229&amp;"|"&amp;I229&amp;"@"&amp;J229&amp;K229&amp;" ("&amp;L229&amp;","&amp;N229&amp;") ["&amp;O229&amp;"|"&amp;P229&amp;"] """&amp;M229&amp;""" TOOL")</f>
        <v> SG_ EVAP_VP2 m84 : 31|16@0- (1,0) [0|0] "Pa" TOOL</v>
      </c>
      <c r="S229" s="36" t="str">
        <f t="shared" si="11"/>
        <v>SG_MUL_VAL_ 2024 EVAP_VP2 S01_PID 84-84;</v>
      </c>
    </row>
    <row r="230" spans="1:19">
      <c r="A230" s="36">
        <v>1</v>
      </c>
      <c r="B230" s="53">
        <f t="shared" si="12"/>
        <v>85</v>
      </c>
      <c r="C230" s="38" t="str">
        <f t="shared" si="13"/>
        <v>S01_PID</v>
      </c>
      <c r="D230" s="65" t="s">
        <v>462</v>
      </c>
      <c r="E230" s="14" t="s">
        <v>463</v>
      </c>
      <c r="F230" s="49" t="s">
        <v>464</v>
      </c>
      <c r="G230" s="68"/>
      <c r="H230" s="36">
        <v>24</v>
      </c>
      <c r="I230" s="36">
        <v>8</v>
      </c>
      <c r="J230" s="36">
        <v>1</v>
      </c>
      <c r="K230" s="36" t="s">
        <v>32</v>
      </c>
      <c r="L230" s="36">
        <f t="shared" ref="L230:L233" si="15">100/128</f>
        <v>0.78125</v>
      </c>
      <c r="M230" s="36" t="s">
        <v>88</v>
      </c>
      <c r="N230" s="36">
        <v>-100</v>
      </c>
      <c r="O230" s="54">
        <v>0</v>
      </c>
      <c r="P230" s="54">
        <v>0</v>
      </c>
      <c r="R230" s="36" t="str">
        <f>IF(F230="",""," SG_ "&amp;F230&amp;" m"&amp;B230&amp;" : "&amp;H230&amp;"|"&amp;I230&amp;"@"&amp;J230&amp;K230&amp;" ("&amp;L230&amp;","&amp;N230&amp;") ["&amp;O230&amp;"|"&amp;P230&amp;"] """&amp;M230&amp;""" TOOL")</f>
        <v> SG_ STSO2FT1 m85 : 24|8@1+ (0.78125,-100) [0|0] "%" TOOL</v>
      </c>
      <c r="S230" s="36" t="str">
        <f t="shared" si="11"/>
        <v>SG_MUL_VAL_ 2024 STSO2FT1 S01_PID 85-85;</v>
      </c>
    </row>
    <row r="231" spans="1:19">
      <c r="A231" s="36">
        <v>1</v>
      </c>
      <c r="B231" s="53">
        <f t="shared" si="12"/>
        <v>85</v>
      </c>
      <c r="C231" s="38" t="str">
        <f t="shared" si="13"/>
        <v>S01_PID</v>
      </c>
      <c r="D231" s="65" t="s">
        <v>462</v>
      </c>
      <c r="E231" s="14" t="s">
        <v>465</v>
      </c>
      <c r="F231" s="67" t="s">
        <v>466</v>
      </c>
      <c r="G231" s="69"/>
      <c r="H231" s="36">
        <v>32</v>
      </c>
      <c r="I231" s="36">
        <v>8</v>
      </c>
      <c r="J231" s="36">
        <v>1</v>
      </c>
      <c r="K231" s="36" t="s">
        <v>32</v>
      </c>
      <c r="L231" s="36">
        <f t="shared" si="15"/>
        <v>0.78125</v>
      </c>
      <c r="M231" s="36" t="s">
        <v>88</v>
      </c>
      <c r="N231" s="36">
        <v>-100</v>
      </c>
      <c r="O231" s="54">
        <v>0</v>
      </c>
      <c r="P231" s="54">
        <v>0</v>
      </c>
      <c r="R231" s="36" t="str">
        <f>IF(F231="",""," SG_ "&amp;F231&amp;" m"&amp;B231&amp;" : "&amp;H231&amp;"|"&amp;I231&amp;"@"&amp;J231&amp;K231&amp;" ("&amp;L231&amp;","&amp;N231&amp;") ["&amp;O231&amp;"|"&amp;P231&amp;"] """&amp;M231&amp;""" TOOL")</f>
        <v> SG_ STSO2FT3 m85 : 32|8@1+ (0.78125,-100) [0|0] "%" TOOL</v>
      </c>
      <c r="S231" s="36" t="str">
        <f t="shared" si="11"/>
        <v>SG_MUL_VAL_ 2024 STSO2FT3 S01_PID 85-85;</v>
      </c>
    </row>
    <row r="232" spans="1:19">
      <c r="A232" s="36">
        <v>1</v>
      </c>
      <c r="B232" s="53">
        <f t="shared" si="12"/>
        <v>86</v>
      </c>
      <c r="C232" s="38" t="str">
        <f t="shared" si="13"/>
        <v>S01_PID</v>
      </c>
      <c r="D232" s="65" t="s">
        <v>467</v>
      </c>
      <c r="E232" s="14" t="s">
        <v>468</v>
      </c>
      <c r="F232" s="49" t="s">
        <v>469</v>
      </c>
      <c r="G232" s="68"/>
      <c r="H232" s="36">
        <v>24</v>
      </c>
      <c r="I232" s="36">
        <v>8</v>
      </c>
      <c r="J232" s="36">
        <v>1</v>
      </c>
      <c r="K232" s="36" t="s">
        <v>32</v>
      </c>
      <c r="L232" s="36">
        <f t="shared" si="15"/>
        <v>0.78125</v>
      </c>
      <c r="M232" s="36" t="s">
        <v>88</v>
      </c>
      <c r="N232" s="36">
        <v>-100</v>
      </c>
      <c r="O232" s="54">
        <v>0</v>
      </c>
      <c r="P232" s="54">
        <v>0</v>
      </c>
      <c r="R232" s="36" t="str">
        <f>IF(F232="",""," SG_ "&amp;F232&amp;" m"&amp;B232&amp;" : "&amp;H232&amp;"|"&amp;I232&amp;"@"&amp;J232&amp;K232&amp;" ("&amp;L232&amp;","&amp;N232&amp;") ["&amp;O232&amp;"|"&amp;P232&amp;"] """&amp;M232&amp;""" TOOL")</f>
        <v> SG_ LGSO2FT1 m86 : 24|8@1+ (0.78125,-100) [0|0] "%" TOOL</v>
      </c>
      <c r="S232" s="36" t="str">
        <f t="shared" si="11"/>
        <v>SG_MUL_VAL_ 2024 LGSO2FT1 S01_PID 86-86;</v>
      </c>
    </row>
    <row r="233" spans="1:19">
      <c r="A233" s="36">
        <v>1</v>
      </c>
      <c r="B233" s="53">
        <f t="shared" si="12"/>
        <v>86</v>
      </c>
      <c r="C233" s="38" t="str">
        <f t="shared" si="13"/>
        <v>S01_PID</v>
      </c>
      <c r="D233" s="65" t="s">
        <v>467</v>
      </c>
      <c r="E233" s="14" t="s">
        <v>470</v>
      </c>
      <c r="F233" s="67" t="s">
        <v>471</v>
      </c>
      <c r="G233" s="69"/>
      <c r="H233" s="36">
        <v>32</v>
      </c>
      <c r="I233" s="36">
        <v>8</v>
      </c>
      <c r="J233" s="36">
        <v>1</v>
      </c>
      <c r="K233" s="36" t="s">
        <v>32</v>
      </c>
      <c r="L233" s="36">
        <f t="shared" si="15"/>
        <v>0.78125</v>
      </c>
      <c r="M233" s="36" t="s">
        <v>88</v>
      </c>
      <c r="N233" s="36">
        <v>-100</v>
      </c>
      <c r="O233" s="54">
        <v>0</v>
      </c>
      <c r="P233" s="54">
        <v>0</v>
      </c>
      <c r="R233" s="36" t="str">
        <f>IF(F233="",""," SG_ "&amp;F233&amp;" m"&amp;B233&amp;" : "&amp;H233&amp;"|"&amp;I233&amp;"@"&amp;J233&amp;K233&amp;" ("&amp;L233&amp;","&amp;N233&amp;") ["&amp;O233&amp;"|"&amp;P233&amp;"] """&amp;M233&amp;""" TOOL")</f>
        <v> SG_ LGSO2FT3 m86 : 32|8@1+ (0.78125,-100) [0|0] "%" TOOL</v>
      </c>
      <c r="S233" s="36" t="str">
        <f t="shared" si="11"/>
        <v>SG_MUL_VAL_ 2024 LGSO2FT3 S01_PID 86-86;</v>
      </c>
    </row>
    <row r="234" spans="1:19">
      <c r="A234" s="36">
        <v>1</v>
      </c>
      <c r="B234" s="53">
        <f t="shared" si="12"/>
        <v>87</v>
      </c>
      <c r="C234" s="38" t="str">
        <f t="shared" si="13"/>
        <v>S01_PID</v>
      </c>
      <c r="D234" s="65" t="s">
        <v>472</v>
      </c>
      <c r="E234" s="14" t="s">
        <v>473</v>
      </c>
      <c r="F234" s="49" t="s">
        <v>474</v>
      </c>
      <c r="G234" s="68"/>
      <c r="H234" s="36">
        <v>24</v>
      </c>
      <c r="I234" s="36">
        <v>8</v>
      </c>
      <c r="J234" s="36">
        <v>1</v>
      </c>
      <c r="K234" s="36" t="s">
        <v>32</v>
      </c>
      <c r="L234" s="36">
        <f t="shared" ref="L234:L237" si="16">100/128</f>
        <v>0.78125</v>
      </c>
      <c r="M234" s="36" t="s">
        <v>88</v>
      </c>
      <c r="N234" s="36">
        <v>-100</v>
      </c>
      <c r="O234" s="54">
        <v>0</v>
      </c>
      <c r="P234" s="54">
        <v>0</v>
      </c>
      <c r="R234" s="36" t="str">
        <f>IF(F234="",""," SG_ "&amp;F234&amp;" m"&amp;B234&amp;" : "&amp;H234&amp;"|"&amp;I234&amp;"@"&amp;J234&amp;K234&amp;" ("&amp;L234&amp;","&amp;N234&amp;") ["&amp;O234&amp;"|"&amp;P234&amp;"] """&amp;M234&amp;""" TOOL")</f>
        <v> SG_ STSO2FT2 m87 : 24|8@1+ (0.78125,-100) [0|0] "%" TOOL</v>
      </c>
      <c r="S234" s="36" t="str">
        <f t="shared" si="11"/>
        <v>SG_MUL_VAL_ 2024 STSO2FT2 S01_PID 87-87;</v>
      </c>
    </row>
    <row r="235" spans="1:19">
      <c r="A235" s="36">
        <v>1</v>
      </c>
      <c r="B235" s="53">
        <f t="shared" si="12"/>
        <v>87</v>
      </c>
      <c r="C235" s="38" t="str">
        <f t="shared" si="13"/>
        <v>S01_PID</v>
      </c>
      <c r="D235" s="65" t="s">
        <v>472</v>
      </c>
      <c r="E235" s="14" t="s">
        <v>475</v>
      </c>
      <c r="F235" s="67" t="s">
        <v>476</v>
      </c>
      <c r="G235" s="69"/>
      <c r="H235" s="36">
        <v>32</v>
      </c>
      <c r="I235" s="36">
        <v>8</v>
      </c>
      <c r="J235" s="36">
        <v>1</v>
      </c>
      <c r="K235" s="36" t="s">
        <v>32</v>
      </c>
      <c r="L235" s="36">
        <f t="shared" si="16"/>
        <v>0.78125</v>
      </c>
      <c r="M235" s="36" t="s">
        <v>88</v>
      </c>
      <c r="N235" s="36">
        <v>-100</v>
      </c>
      <c r="O235" s="54">
        <v>0</v>
      </c>
      <c r="P235" s="54">
        <v>0</v>
      </c>
      <c r="R235" s="36" t="str">
        <f>IF(F235="",""," SG_ "&amp;F235&amp;" m"&amp;B235&amp;" : "&amp;H235&amp;"|"&amp;I235&amp;"@"&amp;J235&amp;K235&amp;" ("&amp;L235&amp;","&amp;N235&amp;") ["&amp;O235&amp;"|"&amp;P235&amp;"] """&amp;M235&amp;""" TOOL")</f>
        <v> SG_ STSO2FT4 m87 : 32|8@1+ (0.78125,-100) [0|0] "%" TOOL</v>
      </c>
      <c r="S235" s="36" t="str">
        <f t="shared" si="11"/>
        <v>SG_MUL_VAL_ 2024 STSO2FT4 S01_PID 87-87;</v>
      </c>
    </row>
    <row r="236" spans="1:19">
      <c r="A236" s="36">
        <v>1</v>
      </c>
      <c r="B236" s="53">
        <f t="shared" si="12"/>
        <v>88</v>
      </c>
      <c r="C236" s="38" t="str">
        <f t="shared" si="13"/>
        <v>S01_PID</v>
      </c>
      <c r="D236" s="65" t="s">
        <v>477</v>
      </c>
      <c r="E236" s="14" t="s">
        <v>478</v>
      </c>
      <c r="F236" s="49" t="s">
        <v>479</v>
      </c>
      <c r="G236" s="68"/>
      <c r="H236" s="36">
        <v>24</v>
      </c>
      <c r="I236" s="36">
        <v>8</v>
      </c>
      <c r="J236" s="36">
        <v>1</v>
      </c>
      <c r="K236" s="36" t="s">
        <v>32</v>
      </c>
      <c r="L236" s="36">
        <f t="shared" si="16"/>
        <v>0.78125</v>
      </c>
      <c r="M236" s="36" t="s">
        <v>88</v>
      </c>
      <c r="N236" s="36">
        <v>-100</v>
      </c>
      <c r="O236" s="54">
        <v>0</v>
      </c>
      <c r="P236" s="54">
        <v>0</v>
      </c>
      <c r="R236" s="36" t="str">
        <f>IF(F236="",""," SG_ "&amp;F236&amp;" m"&amp;B236&amp;" : "&amp;H236&amp;"|"&amp;I236&amp;"@"&amp;J236&amp;K236&amp;" ("&amp;L236&amp;","&amp;N236&amp;") ["&amp;O236&amp;"|"&amp;P236&amp;"] """&amp;M236&amp;""" TOOL")</f>
        <v> SG_ LGSO2FT2 m88 : 24|8@1+ (0.78125,-100) [0|0] "%" TOOL</v>
      </c>
      <c r="S236" s="36" t="str">
        <f t="shared" si="11"/>
        <v>SG_MUL_VAL_ 2024 LGSO2FT2 S01_PID 88-88;</v>
      </c>
    </row>
    <row r="237" spans="1:19">
      <c r="A237" s="36">
        <v>1</v>
      </c>
      <c r="B237" s="53">
        <f t="shared" si="12"/>
        <v>88</v>
      </c>
      <c r="C237" s="38" t="str">
        <f t="shared" si="13"/>
        <v>S01_PID</v>
      </c>
      <c r="D237" s="65" t="s">
        <v>477</v>
      </c>
      <c r="E237" s="14" t="s">
        <v>480</v>
      </c>
      <c r="F237" s="67" t="s">
        <v>481</v>
      </c>
      <c r="G237" s="69"/>
      <c r="H237" s="36">
        <v>32</v>
      </c>
      <c r="I237" s="36">
        <v>8</v>
      </c>
      <c r="J237" s="36">
        <v>1</v>
      </c>
      <c r="K237" s="36" t="s">
        <v>32</v>
      </c>
      <c r="L237" s="36">
        <f t="shared" si="16"/>
        <v>0.78125</v>
      </c>
      <c r="M237" s="36" t="s">
        <v>88</v>
      </c>
      <c r="N237" s="36">
        <v>-100</v>
      </c>
      <c r="O237" s="54">
        <v>0</v>
      </c>
      <c r="P237" s="54">
        <v>0</v>
      </c>
      <c r="R237" s="36" t="str">
        <f>IF(F237="",""," SG_ "&amp;F237&amp;" m"&amp;B237&amp;" : "&amp;H237&amp;"|"&amp;I237&amp;"@"&amp;J237&amp;K237&amp;" ("&amp;L237&amp;","&amp;N237&amp;") ["&amp;O237&amp;"|"&amp;P237&amp;"] """&amp;M237&amp;""" TOOL")</f>
        <v> SG_ LGSO2FT4 m88 : 32|8@1+ (0.78125,-100) [0|0] "%" TOOL</v>
      </c>
      <c r="S237" s="36" t="str">
        <f t="shared" si="11"/>
        <v>SG_MUL_VAL_ 2024 LGSO2FT4 S01_PID 88-88;</v>
      </c>
    </row>
    <row r="238" spans="1:19">
      <c r="A238" s="36">
        <v>1</v>
      </c>
      <c r="B238" s="53">
        <f t="shared" si="12"/>
        <v>89</v>
      </c>
      <c r="C238" s="38" t="str">
        <f t="shared" si="13"/>
        <v>S01_PID</v>
      </c>
      <c r="D238" s="65" t="s">
        <v>482</v>
      </c>
      <c r="E238" s="14" t="s">
        <v>483</v>
      </c>
      <c r="F238" s="67" t="s">
        <v>484</v>
      </c>
      <c r="G238" s="69"/>
      <c r="H238" s="36">
        <v>31</v>
      </c>
      <c r="I238" s="36">
        <v>16</v>
      </c>
      <c r="J238" s="36">
        <v>0</v>
      </c>
      <c r="K238" s="36" t="s">
        <v>32</v>
      </c>
      <c r="L238" s="36">
        <v>10</v>
      </c>
      <c r="M238" s="36" t="s">
        <v>105</v>
      </c>
      <c r="N238" s="36">
        <v>0</v>
      </c>
      <c r="O238" s="54">
        <v>0</v>
      </c>
      <c r="P238" s="54">
        <v>0</v>
      </c>
      <c r="R238" s="36" t="str">
        <f>IF(F238="",""," SG_ "&amp;F238&amp;" m"&amp;B238&amp;" : "&amp;H238&amp;"|"&amp;I238&amp;"@"&amp;J238&amp;K238&amp;" ("&amp;L238&amp;","&amp;N238&amp;") ["&amp;O238&amp;"|"&amp;P238&amp;"] """&amp;M238&amp;""" TOOL")</f>
        <v> SG_ FRP2 m89 : 31|16@0+ (10,0) [0|0] "kPa" TOOL</v>
      </c>
      <c r="S238" s="36" t="str">
        <f t="shared" si="11"/>
        <v>SG_MUL_VAL_ 2024 FRP2 S01_PID 89-89;</v>
      </c>
    </row>
    <row r="239" spans="1:19">
      <c r="A239" s="36">
        <v>1</v>
      </c>
      <c r="B239" s="53">
        <f t="shared" si="12"/>
        <v>90</v>
      </c>
      <c r="C239" s="38" t="str">
        <f t="shared" si="13"/>
        <v>S01_PID</v>
      </c>
      <c r="D239" s="65" t="s">
        <v>485</v>
      </c>
      <c r="E239" s="14" t="s">
        <v>486</v>
      </c>
      <c r="F239" s="49" t="s">
        <v>487</v>
      </c>
      <c r="G239" s="68"/>
      <c r="H239" s="36">
        <v>24</v>
      </c>
      <c r="I239" s="36">
        <v>8</v>
      </c>
      <c r="J239" s="36">
        <v>1</v>
      </c>
      <c r="K239" s="36" t="s">
        <v>32</v>
      </c>
      <c r="L239" s="36">
        <f>100/255</f>
        <v>0.392156862745098</v>
      </c>
      <c r="M239" s="36" t="s">
        <v>88</v>
      </c>
      <c r="N239" s="36">
        <v>0</v>
      </c>
      <c r="O239" s="54">
        <v>0</v>
      </c>
      <c r="P239" s="54">
        <v>0</v>
      </c>
      <c r="R239" s="36" t="str">
        <f>IF(F239="",""," SG_ "&amp;F239&amp;" m"&amp;B239&amp;" : "&amp;H239&amp;"|"&amp;I239&amp;"@"&amp;J239&amp;K239&amp;" ("&amp;L239&amp;","&amp;N239&amp;") ["&amp;O239&amp;"|"&amp;P239&amp;"] """&amp;M239&amp;""" TOOL")</f>
        <v> SG_ APP_R m90 : 24|8@1+ (0.392156862745098,0) [0|0] "%" TOOL</v>
      </c>
      <c r="S239" s="36" t="str">
        <f t="shared" si="11"/>
        <v>SG_MUL_VAL_ 2024 APP_R S01_PID 90-90;</v>
      </c>
    </row>
    <row r="240" spans="1:19">
      <c r="A240" s="36">
        <v>1</v>
      </c>
      <c r="B240" s="53">
        <f t="shared" si="12"/>
        <v>91</v>
      </c>
      <c r="C240" s="38" t="str">
        <f t="shared" si="13"/>
        <v>S01_PID</v>
      </c>
      <c r="D240" s="65" t="s">
        <v>488</v>
      </c>
      <c r="E240" s="14" t="s">
        <v>489</v>
      </c>
      <c r="F240" s="49" t="s">
        <v>490</v>
      </c>
      <c r="G240" s="68"/>
      <c r="H240" s="36">
        <v>24</v>
      </c>
      <c r="I240" s="36">
        <v>8</v>
      </c>
      <c r="J240" s="36">
        <v>1</v>
      </c>
      <c r="K240" s="36" t="s">
        <v>32</v>
      </c>
      <c r="L240" s="36">
        <f>100/255</f>
        <v>0.392156862745098</v>
      </c>
      <c r="M240" s="36" t="s">
        <v>88</v>
      </c>
      <c r="N240" s="36">
        <v>0</v>
      </c>
      <c r="O240" s="54">
        <v>0</v>
      </c>
      <c r="P240" s="54">
        <v>0</v>
      </c>
      <c r="R240" s="36" t="str">
        <f>IF(F240="",""," SG_ "&amp;F240&amp;" m"&amp;B240&amp;" : "&amp;H240&amp;"|"&amp;I240&amp;"@"&amp;J240&amp;K240&amp;" ("&amp;L240&amp;","&amp;N240&amp;") ["&amp;O240&amp;"|"&amp;P240&amp;"] """&amp;M240&amp;""" TOOL")</f>
        <v> SG_ BAT_PWR m91 : 24|8@1+ (0.392156862745098,0) [0|0] "%" TOOL</v>
      </c>
      <c r="S240" s="36" t="str">
        <f t="shared" si="11"/>
        <v>SG_MUL_VAL_ 2024 BAT_PWR S01_PID 91-91;</v>
      </c>
    </row>
    <row r="241" spans="1:19">
      <c r="A241" s="36">
        <v>1</v>
      </c>
      <c r="B241" s="53">
        <f t="shared" si="12"/>
        <v>92</v>
      </c>
      <c r="C241" s="38" t="str">
        <f t="shared" si="13"/>
        <v>S01_PID</v>
      </c>
      <c r="D241" s="65" t="s">
        <v>491</v>
      </c>
      <c r="E241" s="14" t="s">
        <v>492</v>
      </c>
      <c r="F241" s="49" t="s">
        <v>493</v>
      </c>
      <c r="G241" s="68"/>
      <c r="H241" s="36">
        <v>24</v>
      </c>
      <c r="I241" s="36">
        <v>8</v>
      </c>
      <c r="J241" s="36">
        <v>1</v>
      </c>
      <c r="K241" s="36" t="s">
        <v>32</v>
      </c>
      <c r="L241" s="36">
        <v>1</v>
      </c>
      <c r="M241" s="36" t="s">
        <v>90</v>
      </c>
      <c r="N241" s="36">
        <v>-40</v>
      </c>
      <c r="O241" s="54">
        <v>0</v>
      </c>
      <c r="P241" s="54">
        <v>0</v>
      </c>
      <c r="R241" s="36" t="str">
        <f>IF(F241="",""," SG_ "&amp;F241&amp;" m"&amp;B241&amp;" : "&amp;H241&amp;"|"&amp;I241&amp;"@"&amp;J241&amp;K241&amp;" ("&amp;L241&amp;","&amp;N241&amp;") ["&amp;O241&amp;"|"&amp;P241&amp;"] """&amp;M241&amp;""" TOOL")</f>
        <v> SG_ EOT m92 : 24|8@1+ (1,-40) [0|0] "°C " TOOL</v>
      </c>
      <c r="S241" s="36" t="str">
        <f t="shared" si="11"/>
        <v>SG_MUL_VAL_ 2024 EOT S01_PID 92-92;</v>
      </c>
    </row>
    <row r="242" spans="1:19">
      <c r="A242" s="36">
        <v>1</v>
      </c>
      <c r="B242" s="53">
        <f t="shared" si="12"/>
        <v>93</v>
      </c>
      <c r="C242" s="38" t="str">
        <f t="shared" si="13"/>
        <v>S01_PID</v>
      </c>
      <c r="D242" s="65" t="s">
        <v>494</v>
      </c>
      <c r="E242" s="14" t="s">
        <v>495</v>
      </c>
      <c r="F242" s="49" t="s">
        <v>496</v>
      </c>
      <c r="G242" s="68"/>
      <c r="H242" s="36">
        <v>31</v>
      </c>
      <c r="I242" s="36">
        <v>16</v>
      </c>
      <c r="J242" s="36">
        <v>0</v>
      </c>
      <c r="K242" s="36" t="s">
        <v>32</v>
      </c>
      <c r="L242" s="36">
        <f>1/128</f>
        <v>0.0078125</v>
      </c>
      <c r="M242" s="36" t="s">
        <v>116</v>
      </c>
      <c r="N242" s="36">
        <v>-210</v>
      </c>
      <c r="O242" s="54">
        <v>0</v>
      </c>
      <c r="P242" s="54">
        <v>0</v>
      </c>
      <c r="R242" s="36" t="str">
        <f>IF(F242="",""," SG_ "&amp;F242&amp;" m"&amp;B242&amp;" : "&amp;H242&amp;"|"&amp;I242&amp;"@"&amp;J242&amp;K242&amp;" ("&amp;L242&amp;","&amp;N242&amp;") ["&amp;O242&amp;"|"&amp;P242&amp;"] """&amp;M242&amp;""" TOOL")</f>
        <v> SG_ FUEL_TIMING m93 : 31|16@0+ (0.0078125,-210) [0|0] "°" TOOL</v>
      </c>
      <c r="S242" s="36" t="str">
        <f t="shared" si="11"/>
        <v>SG_MUL_VAL_ 2024 FUEL_TIMING S01_PID 93-93;</v>
      </c>
    </row>
    <row r="243" spans="1:19">
      <c r="A243" s="36">
        <v>1</v>
      </c>
      <c r="B243" s="53">
        <f t="shared" si="12"/>
        <v>94</v>
      </c>
      <c r="C243" s="38" t="str">
        <f t="shared" si="13"/>
        <v>S01_PID</v>
      </c>
      <c r="D243" s="65" t="s">
        <v>497</v>
      </c>
      <c r="E243" s="14" t="s">
        <v>498</v>
      </c>
      <c r="F243" s="49" t="s">
        <v>499</v>
      </c>
      <c r="G243" s="68"/>
      <c r="H243" s="36">
        <v>31</v>
      </c>
      <c r="I243" s="36">
        <v>16</v>
      </c>
      <c r="J243" s="36">
        <v>0</v>
      </c>
      <c r="K243" s="36" t="s">
        <v>32</v>
      </c>
      <c r="L243" s="36">
        <v>0.05</v>
      </c>
      <c r="M243" s="36" t="s">
        <v>500</v>
      </c>
      <c r="N243" s="36">
        <v>0</v>
      </c>
      <c r="O243" s="54">
        <v>0</v>
      </c>
      <c r="P243" s="54">
        <v>0</v>
      </c>
      <c r="R243" s="36" t="str">
        <f>IF(F243="",""," SG_ "&amp;F243&amp;" m"&amp;B243&amp;" : "&amp;H243&amp;"|"&amp;I243&amp;"@"&amp;J243&amp;K243&amp;" ("&amp;L243&amp;","&amp;N243&amp;") ["&amp;O243&amp;"|"&amp;P243&amp;"] """&amp;M243&amp;""" TOOL")</f>
        <v> SG_ FUEL_RATE m94 : 31|16@0+ (0.05,0) [0|0] "L/h" TOOL</v>
      </c>
      <c r="S243" s="36" t="str">
        <f t="shared" si="11"/>
        <v>SG_MUL_VAL_ 2024 FUEL_RATE S01_PID 94-94;</v>
      </c>
    </row>
    <row r="244" spans="1:19">
      <c r="A244" s="36">
        <v>1</v>
      </c>
      <c r="B244" s="53">
        <f t="shared" si="12"/>
        <v>95</v>
      </c>
      <c r="C244" s="38" t="str">
        <f t="shared" si="13"/>
        <v>S01_PID</v>
      </c>
      <c r="D244" s="65" t="s">
        <v>501</v>
      </c>
      <c r="E244" s="14" t="s">
        <v>502</v>
      </c>
      <c r="F244" s="67" t="s">
        <v>503</v>
      </c>
      <c r="G244" s="69"/>
      <c r="H244" s="36">
        <v>24</v>
      </c>
      <c r="I244" s="36">
        <v>8</v>
      </c>
      <c r="J244" s="36">
        <v>1</v>
      </c>
      <c r="K244" s="36" t="s">
        <v>32</v>
      </c>
      <c r="L244" s="36">
        <v>1</v>
      </c>
      <c r="M244" s="36" t="s">
        <v>88</v>
      </c>
      <c r="N244" s="36">
        <v>-125</v>
      </c>
      <c r="O244" s="54">
        <v>0</v>
      </c>
      <c r="P244" s="54">
        <v>0</v>
      </c>
      <c r="R244" s="36" t="str">
        <f>IF(F244="",""," SG_ "&amp;F244&amp;" m"&amp;B244&amp;" : "&amp;H244&amp;"|"&amp;I244&amp;"@"&amp;J244&amp;K244&amp;" ("&amp;L244&amp;","&amp;N244&amp;") ["&amp;O244&amp;"|"&amp;P244&amp;"] """&amp;M244&amp;""" TOOL")</f>
        <v> SG_ EMIS_SUP m95 : 24|8@1+ (1,-125) [0|0] "%" TOOL</v>
      </c>
      <c r="S244" s="36" t="str">
        <f t="shared" si="11"/>
        <v>SG_MUL_VAL_ 2024 EMIS_SUP S01_PID 95-95;</v>
      </c>
    </row>
    <row r="245" spans="1:19">
      <c r="A245" s="36">
        <v>1</v>
      </c>
      <c r="B245" s="53">
        <f t="shared" si="12"/>
        <v>97</v>
      </c>
      <c r="C245" s="38" t="str">
        <f t="shared" si="13"/>
        <v>S01_PID</v>
      </c>
      <c r="D245" s="65" t="s">
        <v>504</v>
      </c>
      <c r="E245" s="14" t="s">
        <v>505</v>
      </c>
      <c r="F245" s="49" t="s">
        <v>506</v>
      </c>
      <c r="G245" s="68"/>
      <c r="H245" s="36">
        <v>24</v>
      </c>
      <c r="I245" s="36">
        <v>8</v>
      </c>
      <c r="J245" s="36">
        <v>1</v>
      </c>
      <c r="K245" s="36" t="s">
        <v>32</v>
      </c>
      <c r="L245" s="36">
        <v>1</v>
      </c>
      <c r="M245" s="36" t="s">
        <v>88</v>
      </c>
      <c r="N245" s="36">
        <v>-125</v>
      </c>
      <c r="O245" s="54">
        <v>0</v>
      </c>
      <c r="P245" s="54">
        <v>0</v>
      </c>
      <c r="R245" s="36" t="str">
        <f>IF(F245="",""," SG_ "&amp;F245&amp;" m"&amp;B245&amp;" : "&amp;H245&amp;"|"&amp;I245&amp;"@"&amp;J245&amp;K245&amp;" ("&amp;L245&amp;","&amp;N245&amp;") ["&amp;O245&amp;"|"&amp;P245&amp;"] """&amp;M245&amp;""" TOOL")</f>
        <v> SG_ TQ_DD m97 : 24|8@1+ (1,-125) [0|0] "%" TOOL</v>
      </c>
      <c r="S245" s="36" t="str">
        <f t="shared" si="11"/>
        <v>SG_MUL_VAL_ 2024 TQ_DD S01_PID 97-97;</v>
      </c>
    </row>
    <row r="246" spans="1:19">
      <c r="A246" s="36">
        <v>1</v>
      </c>
      <c r="B246" s="53">
        <f t="shared" si="12"/>
        <v>98</v>
      </c>
      <c r="C246" s="38" t="str">
        <f t="shared" si="13"/>
        <v>S01_PID</v>
      </c>
      <c r="D246" s="65" t="s">
        <v>507</v>
      </c>
      <c r="E246" s="14" t="s">
        <v>508</v>
      </c>
      <c r="F246" s="49" t="s">
        <v>509</v>
      </c>
      <c r="G246" s="68"/>
      <c r="H246" s="36">
        <v>24</v>
      </c>
      <c r="I246" s="36">
        <v>8</v>
      </c>
      <c r="J246" s="36">
        <v>1</v>
      </c>
      <c r="K246" s="36" t="s">
        <v>32</v>
      </c>
      <c r="L246" s="36">
        <v>1</v>
      </c>
      <c r="M246" s="36" t="s">
        <v>88</v>
      </c>
      <c r="N246" s="36">
        <v>-125</v>
      </c>
      <c r="O246" s="54">
        <v>0</v>
      </c>
      <c r="P246" s="54">
        <v>0</v>
      </c>
      <c r="R246" s="36" t="str">
        <f>IF(F246="",""," SG_ "&amp;F246&amp;" m"&amp;B246&amp;" : "&amp;H246&amp;"|"&amp;I246&amp;"@"&amp;J246&amp;K246&amp;" ("&amp;L246&amp;","&amp;N246&amp;") ["&amp;O246&amp;"|"&amp;P246&amp;"] """&amp;M246&amp;""" TOOL")</f>
        <v> SG_ TQ_ACT m98 : 24|8@1+ (1,-125) [0|0] "%" TOOL</v>
      </c>
      <c r="S246" s="36" t="str">
        <f t="shared" si="11"/>
        <v>SG_MUL_VAL_ 2024 TQ_ACT S01_PID 98-98;</v>
      </c>
    </row>
    <row r="247" spans="1:19">
      <c r="A247" s="36">
        <v>1</v>
      </c>
      <c r="B247" s="53">
        <f t="shared" si="12"/>
        <v>99</v>
      </c>
      <c r="C247" s="38" t="str">
        <f t="shared" si="13"/>
        <v>S01_PID</v>
      </c>
      <c r="D247" s="65" t="s">
        <v>510</v>
      </c>
      <c r="E247" s="14" t="s">
        <v>511</v>
      </c>
      <c r="F247" s="49" t="s">
        <v>512</v>
      </c>
      <c r="G247" s="68"/>
      <c r="H247" s="36">
        <v>31</v>
      </c>
      <c r="I247" s="36">
        <v>16</v>
      </c>
      <c r="J247" s="36">
        <v>0</v>
      </c>
      <c r="K247" s="36" t="s">
        <v>32</v>
      </c>
      <c r="L247" s="36">
        <v>1</v>
      </c>
      <c r="M247" s="36" t="s">
        <v>513</v>
      </c>
      <c r="N247" s="36">
        <v>0</v>
      </c>
      <c r="O247" s="54">
        <v>0</v>
      </c>
      <c r="P247" s="54">
        <v>0</v>
      </c>
      <c r="R247" s="36" t="str">
        <f>IF(F247="",""," SG_ "&amp;F247&amp;" m"&amp;B247&amp;" : "&amp;H247&amp;"|"&amp;I247&amp;"@"&amp;J247&amp;K247&amp;" ("&amp;L247&amp;","&amp;N247&amp;") ["&amp;O247&amp;"|"&amp;P247&amp;"] """&amp;M247&amp;""" TOOL")</f>
        <v> SG_ TQ_REF m99 : 31|16@0+ (1,0) [0|0] "Nm" TOOL</v>
      </c>
      <c r="S247" s="36" t="str">
        <f t="shared" si="11"/>
        <v>SG_MUL_VAL_ 2024 TQ_REF S01_PID 99-99;</v>
      </c>
    </row>
    <row r="248" spans="1:19">
      <c r="A248" s="36">
        <v>1</v>
      </c>
      <c r="B248" s="53">
        <f t="shared" si="12"/>
        <v>100</v>
      </c>
      <c r="C248" s="38" t="str">
        <f t="shared" si="13"/>
        <v>S01_PID</v>
      </c>
      <c r="D248" s="65" t="s">
        <v>514</v>
      </c>
      <c r="E248" s="14" t="s">
        <v>515</v>
      </c>
      <c r="F248" s="49" t="s">
        <v>516</v>
      </c>
      <c r="G248" s="68"/>
      <c r="H248" s="56">
        <v>24</v>
      </c>
      <c r="I248" s="56">
        <v>8</v>
      </c>
      <c r="J248" s="36">
        <v>1</v>
      </c>
      <c r="K248" s="36" t="s">
        <v>32</v>
      </c>
      <c r="L248" s="36">
        <v>1</v>
      </c>
      <c r="M248" s="36" t="s">
        <v>88</v>
      </c>
      <c r="N248" s="36">
        <v>-125</v>
      </c>
      <c r="O248" s="54">
        <v>0</v>
      </c>
      <c r="P248" s="54">
        <v>0</v>
      </c>
      <c r="R248" s="36" t="str">
        <f>IF(F248="",""," SG_ "&amp;F248&amp;" m"&amp;B248&amp;" : "&amp;H248&amp;"|"&amp;I248&amp;"@"&amp;J248&amp;K248&amp;" ("&amp;L248&amp;","&amp;N248&amp;") ["&amp;O248&amp;"|"&amp;P248&amp;"] """&amp;M248&amp;""" TOOL")</f>
        <v> SG_ TQ_MAX1 m100 : 24|8@1+ (1,-125) [0|0] "%" TOOL</v>
      </c>
      <c r="S248" s="36" t="str">
        <f t="shared" si="11"/>
        <v>SG_MUL_VAL_ 2024 TQ_MAX1 S01_PID 100-100;</v>
      </c>
    </row>
    <row r="249" spans="1:19">
      <c r="A249" s="36">
        <v>1</v>
      </c>
      <c r="B249" s="53">
        <f t="shared" si="12"/>
        <v>100</v>
      </c>
      <c r="C249" s="38" t="str">
        <f t="shared" si="13"/>
        <v>S01_PID</v>
      </c>
      <c r="D249" s="65" t="s">
        <v>514</v>
      </c>
      <c r="E249" s="14" t="s">
        <v>517</v>
      </c>
      <c r="F249" s="49" t="s">
        <v>518</v>
      </c>
      <c r="G249" s="68"/>
      <c r="H249" s="56">
        <v>32</v>
      </c>
      <c r="I249" s="56">
        <v>8</v>
      </c>
      <c r="J249" s="36">
        <v>1</v>
      </c>
      <c r="K249" s="36" t="s">
        <v>32</v>
      </c>
      <c r="L249" s="36">
        <v>1</v>
      </c>
      <c r="M249" s="36" t="s">
        <v>88</v>
      </c>
      <c r="N249" s="36">
        <v>-125</v>
      </c>
      <c r="O249" s="54">
        <v>0</v>
      </c>
      <c r="P249" s="54">
        <v>0</v>
      </c>
      <c r="R249" s="36" t="str">
        <f>IF(F249="",""," SG_ "&amp;F249&amp;" m"&amp;B249&amp;" : "&amp;H249&amp;"|"&amp;I249&amp;"@"&amp;J249&amp;K249&amp;" ("&amp;L249&amp;","&amp;N249&amp;") ["&amp;O249&amp;"|"&amp;P249&amp;"] """&amp;M249&amp;""" TOOL")</f>
        <v> SG_ TQ_MAX2 m100 : 32|8@1+ (1,-125) [0|0] "%" TOOL</v>
      </c>
      <c r="S249" s="36" t="str">
        <f t="shared" si="11"/>
        <v>SG_MUL_VAL_ 2024 TQ_MAX2 S01_PID 100-100;</v>
      </c>
    </row>
    <row r="250" spans="1:19">
      <c r="A250" s="36">
        <v>1</v>
      </c>
      <c r="B250" s="53">
        <f t="shared" si="12"/>
        <v>100</v>
      </c>
      <c r="C250" s="38" t="str">
        <f t="shared" si="13"/>
        <v>S01_PID</v>
      </c>
      <c r="D250" s="65" t="s">
        <v>514</v>
      </c>
      <c r="E250" s="14" t="s">
        <v>519</v>
      </c>
      <c r="F250" s="49" t="s">
        <v>520</v>
      </c>
      <c r="G250" s="68"/>
      <c r="H250" s="36">
        <v>40</v>
      </c>
      <c r="I250" s="36">
        <v>8</v>
      </c>
      <c r="J250" s="36">
        <v>1</v>
      </c>
      <c r="K250" s="36" t="s">
        <v>32</v>
      </c>
      <c r="L250" s="36">
        <v>1</v>
      </c>
      <c r="M250" s="36" t="s">
        <v>88</v>
      </c>
      <c r="N250" s="36">
        <v>-125</v>
      </c>
      <c r="O250" s="54">
        <v>0</v>
      </c>
      <c r="P250" s="54">
        <v>0</v>
      </c>
      <c r="R250" s="36" t="str">
        <f>IF(F250="",""," SG_ "&amp;F250&amp;" m"&amp;B250&amp;" : "&amp;H250&amp;"|"&amp;I250&amp;"@"&amp;J250&amp;K250&amp;" ("&amp;L250&amp;","&amp;N250&amp;") ["&amp;O250&amp;"|"&amp;P250&amp;"] """&amp;M250&amp;""" TOOL")</f>
        <v> SG_ TQ_MAX3 m100 : 40|8@1+ (1,-125) [0|0] "%" TOOL</v>
      </c>
      <c r="S250" s="36" t="str">
        <f t="shared" si="11"/>
        <v>SG_MUL_VAL_ 2024 TQ_MAX3 S01_PID 100-100;</v>
      </c>
    </row>
    <row r="251" spans="1:19">
      <c r="A251" s="36">
        <v>1</v>
      </c>
      <c r="B251" s="53">
        <f t="shared" si="12"/>
        <v>100</v>
      </c>
      <c r="C251" s="38" t="str">
        <f t="shared" si="13"/>
        <v>S01_PID</v>
      </c>
      <c r="D251" s="65" t="s">
        <v>514</v>
      </c>
      <c r="E251" s="14" t="s">
        <v>521</v>
      </c>
      <c r="F251" s="49" t="s">
        <v>522</v>
      </c>
      <c r="G251" s="68"/>
      <c r="H251" s="36">
        <v>48</v>
      </c>
      <c r="I251" s="36">
        <v>8</v>
      </c>
      <c r="J251" s="36">
        <v>1</v>
      </c>
      <c r="K251" s="36" t="s">
        <v>32</v>
      </c>
      <c r="L251" s="36">
        <v>1</v>
      </c>
      <c r="M251" s="36" t="s">
        <v>88</v>
      </c>
      <c r="N251" s="36">
        <v>-125</v>
      </c>
      <c r="O251" s="54">
        <v>0</v>
      </c>
      <c r="P251" s="54">
        <v>0</v>
      </c>
      <c r="R251" s="36" t="str">
        <f>IF(F251="",""," SG_ "&amp;F251&amp;" m"&amp;B251&amp;" : "&amp;H251&amp;"|"&amp;I251&amp;"@"&amp;J251&amp;K251&amp;" ("&amp;L251&amp;","&amp;N251&amp;") ["&amp;O251&amp;"|"&amp;P251&amp;"] """&amp;M251&amp;""" TOOL")</f>
        <v> SG_ TQ_MAX4 m100 : 48|8@1+ (1,-125) [0|0] "%" TOOL</v>
      </c>
      <c r="S251" s="36" t="str">
        <f t="shared" si="11"/>
        <v>SG_MUL_VAL_ 2024 TQ_MAX4 S01_PID 100-100;</v>
      </c>
    </row>
    <row r="252" spans="1:19">
      <c r="A252" s="36">
        <v>1</v>
      </c>
      <c r="B252" s="53">
        <f t="shared" si="12"/>
        <v>100</v>
      </c>
      <c r="C252" s="38" t="str">
        <f t="shared" si="13"/>
        <v>S01_PID</v>
      </c>
      <c r="D252" s="65" t="s">
        <v>514</v>
      </c>
      <c r="E252" s="14" t="s">
        <v>523</v>
      </c>
      <c r="F252" s="49" t="s">
        <v>524</v>
      </c>
      <c r="G252" s="68"/>
      <c r="H252" s="36">
        <v>56</v>
      </c>
      <c r="I252" s="36">
        <v>8</v>
      </c>
      <c r="J252" s="36">
        <v>1</v>
      </c>
      <c r="K252" s="36" t="s">
        <v>32</v>
      </c>
      <c r="L252" s="36">
        <v>1</v>
      </c>
      <c r="M252" s="36" t="s">
        <v>88</v>
      </c>
      <c r="N252" s="36">
        <v>-125</v>
      </c>
      <c r="O252" s="54">
        <v>0</v>
      </c>
      <c r="P252" s="54">
        <v>0</v>
      </c>
      <c r="R252" s="36" t="str">
        <f>IF(F252="",""," SG_ "&amp;F252&amp;" m"&amp;B252&amp;" : "&amp;H252&amp;"|"&amp;I252&amp;"@"&amp;J252&amp;K252&amp;" ("&amp;L252&amp;","&amp;N252&amp;") ["&amp;O252&amp;"|"&amp;P252&amp;"] """&amp;M252&amp;""" TOOL")</f>
        <v> SG_ TQ_MAX5 m100 : 56|8@1+ (1,-125) [0|0] "%" TOOL</v>
      </c>
      <c r="S252" s="36" t="str">
        <f t="shared" si="11"/>
        <v>SG_MUL_VAL_ 2024 TQ_MAX5 S01_PID 100-100;</v>
      </c>
    </row>
    <row r="253" spans="1:19">
      <c r="A253" s="36">
        <v>1</v>
      </c>
      <c r="B253" s="53">
        <f t="shared" si="12"/>
        <v>101</v>
      </c>
      <c r="C253" s="38" t="str">
        <f t="shared" si="13"/>
        <v>S01_PID</v>
      </c>
      <c r="D253" s="65" t="s">
        <v>525</v>
      </c>
      <c r="E253" s="14" t="s">
        <v>526</v>
      </c>
      <c r="F253" s="67" t="s">
        <v>527</v>
      </c>
      <c r="G253" s="69"/>
      <c r="H253" s="36">
        <v>24</v>
      </c>
      <c r="I253" s="36">
        <v>1</v>
      </c>
      <c r="J253" s="36">
        <v>1</v>
      </c>
      <c r="K253" s="36" t="s">
        <v>32</v>
      </c>
      <c r="L253" s="36">
        <v>1</v>
      </c>
      <c r="N253" s="36">
        <v>0</v>
      </c>
      <c r="O253" s="54">
        <v>0</v>
      </c>
      <c r="P253" s="54">
        <v>0</v>
      </c>
      <c r="R253" s="36" t="str">
        <f>IF(F253="",""," SG_ "&amp;F253&amp;" m"&amp;B253&amp;" : "&amp;H253&amp;"|"&amp;I253&amp;"@"&amp;J253&amp;K253&amp;" ("&amp;L253&amp;","&amp;N253&amp;") ["&amp;O253&amp;"|"&amp;P253&amp;"] """&amp;M253&amp;""" TOOL")</f>
        <v> SG_ PTO_STAT_SUP m101 : 24|1@1+ (1,0) [0|0] "" TOOL</v>
      </c>
      <c r="S253" s="36" t="str">
        <f t="shared" si="11"/>
        <v>SG_MUL_VAL_ 2024 PTO_STAT_SUP S01_PID 101-101;</v>
      </c>
    </row>
    <row r="254" spans="1:19">
      <c r="A254" s="36">
        <v>1</v>
      </c>
      <c r="B254" s="53">
        <f t="shared" si="12"/>
        <v>101</v>
      </c>
      <c r="C254" s="38" t="str">
        <f t="shared" si="13"/>
        <v>S01_PID</v>
      </c>
      <c r="D254" s="65" t="s">
        <v>525</v>
      </c>
      <c r="E254" s="14" t="s">
        <v>528</v>
      </c>
      <c r="F254" s="49" t="s">
        <v>529</v>
      </c>
      <c r="G254" s="68"/>
      <c r="H254" s="36">
        <v>25</v>
      </c>
      <c r="I254" s="36">
        <v>1</v>
      </c>
      <c r="J254" s="36">
        <v>1</v>
      </c>
      <c r="K254" s="36" t="s">
        <v>32</v>
      </c>
      <c r="L254" s="36">
        <v>1</v>
      </c>
      <c r="N254" s="36">
        <v>0</v>
      </c>
      <c r="O254" s="54">
        <v>0</v>
      </c>
      <c r="P254" s="54">
        <v>0</v>
      </c>
      <c r="R254" s="36" t="str">
        <f>IF(F254="",""," SG_ "&amp;F254&amp;" m"&amp;B254&amp;" : "&amp;H254&amp;"|"&amp;I254&amp;"@"&amp;J254&amp;K254&amp;" ("&amp;L254&amp;","&amp;N254&amp;") ["&amp;O254&amp;"|"&amp;P254&amp;"] """&amp;M254&amp;""" TOOL")</f>
        <v> SG_ ND_STAT_SUP m101 : 25|1@1+ (1,0) [0|0] "" TOOL</v>
      </c>
      <c r="S254" s="36" t="str">
        <f t="shared" si="11"/>
        <v>SG_MUL_VAL_ 2024 ND_STAT_SUP S01_PID 101-101;</v>
      </c>
    </row>
    <row r="255" spans="1:19">
      <c r="A255" s="36">
        <v>1</v>
      </c>
      <c r="B255" s="53">
        <f t="shared" ref="B255:B272" si="17">HEX2DEC(SUBSTITUTE(D255,"0x",""))</f>
        <v>101</v>
      </c>
      <c r="C255" s="38" t="str">
        <f t="shared" ref="C255:C272" si="18">"S"&amp;DEC2HEX(A255,2)&amp;"_PID"</f>
        <v>S01_PID</v>
      </c>
      <c r="D255" s="65" t="s">
        <v>525</v>
      </c>
      <c r="E255" s="14" t="s">
        <v>530</v>
      </c>
      <c r="F255" s="49" t="s">
        <v>531</v>
      </c>
      <c r="G255" s="68"/>
      <c r="H255" s="36">
        <v>26</v>
      </c>
      <c r="I255" s="36">
        <v>1</v>
      </c>
      <c r="J255" s="36">
        <v>1</v>
      </c>
      <c r="K255" s="36" t="s">
        <v>32</v>
      </c>
      <c r="L255" s="36">
        <v>1</v>
      </c>
      <c r="N255" s="36">
        <v>0</v>
      </c>
      <c r="O255" s="54">
        <v>0</v>
      </c>
      <c r="P255" s="54">
        <v>0</v>
      </c>
      <c r="R255" s="36" t="str">
        <f>IF(F255="",""," SG_ "&amp;F255&amp;" m"&amp;B255&amp;" : "&amp;H255&amp;"|"&amp;I255&amp;"@"&amp;J255&amp;K255&amp;" ("&amp;L255&amp;","&amp;N255&amp;") ["&amp;O255&amp;"|"&amp;P255&amp;"] """&amp;M255&amp;""" TOOL")</f>
        <v> SG_ NG_STAT_SUP m101 : 26|1@1+ (1,0) [0|0] "" TOOL</v>
      </c>
      <c r="S255" s="36" t="str">
        <f t="shared" si="11"/>
        <v>SG_MUL_VAL_ 2024 NG_STAT_SUP S01_PID 101-101;</v>
      </c>
    </row>
    <row r="256" spans="1:19">
      <c r="A256" s="36">
        <v>1</v>
      </c>
      <c r="B256" s="53">
        <f t="shared" si="17"/>
        <v>101</v>
      </c>
      <c r="C256" s="38" t="str">
        <f t="shared" si="18"/>
        <v>S01_PID</v>
      </c>
      <c r="D256" s="65" t="s">
        <v>525</v>
      </c>
      <c r="E256" s="14" t="s">
        <v>532</v>
      </c>
      <c r="F256" s="49" t="s">
        <v>533</v>
      </c>
      <c r="G256" s="68"/>
      <c r="H256" s="36">
        <v>27</v>
      </c>
      <c r="I256" s="36">
        <v>1</v>
      </c>
      <c r="J256" s="36">
        <v>1</v>
      </c>
      <c r="K256" s="36" t="s">
        <v>32</v>
      </c>
      <c r="L256" s="36">
        <v>1</v>
      </c>
      <c r="N256" s="36">
        <v>0</v>
      </c>
      <c r="O256" s="54">
        <v>0</v>
      </c>
      <c r="P256" s="54">
        <v>0</v>
      </c>
      <c r="R256" s="36" t="str">
        <f>IF(F256="",""," SG_ "&amp;F256&amp;" m"&amp;B256&amp;" : "&amp;H256&amp;"|"&amp;I256&amp;"@"&amp;J256&amp;K256&amp;" ("&amp;L256&amp;","&amp;N256&amp;") ["&amp;O256&amp;"|"&amp;P256&amp;"] """&amp;M256&amp;""" TOOL")</f>
        <v> SG_ GPL_STAT_SUP m101 : 27|1@1+ (1,0) [0|0] "" TOOL</v>
      </c>
      <c r="S256" s="36" t="str">
        <f t="shared" si="11"/>
        <v>SG_MUL_VAL_ 2024 GPL_STAT_SUP S01_PID 101-101;</v>
      </c>
    </row>
    <row r="257" spans="1:19">
      <c r="A257" s="36">
        <v>1</v>
      </c>
      <c r="B257" s="53">
        <f t="shared" si="17"/>
        <v>101</v>
      </c>
      <c r="C257" s="38" t="str">
        <f t="shared" si="18"/>
        <v>S01_PID</v>
      </c>
      <c r="D257" s="65" t="s">
        <v>525</v>
      </c>
      <c r="E257" s="14" t="s">
        <v>534</v>
      </c>
      <c r="F257" s="49" t="s">
        <v>535</v>
      </c>
      <c r="G257" s="68"/>
      <c r="H257" s="36">
        <v>28</v>
      </c>
      <c r="I257" s="36">
        <v>1</v>
      </c>
      <c r="J257" s="36">
        <v>1</v>
      </c>
      <c r="K257" s="36" t="s">
        <v>32</v>
      </c>
      <c r="L257" s="36">
        <v>1</v>
      </c>
      <c r="N257" s="36">
        <v>0</v>
      </c>
      <c r="O257" s="54">
        <v>0</v>
      </c>
      <c r="P257" s="54">
        <v>0</v>
      </c>
      <c r="R257" s="36" t="str">
        <f>IF(F257="",""," SG_ "&amp;F257&amp;" m"&amp;B257&amp;" : "&amp;H257&amp;"|"&amp;I257&amp;"@"&amp;J257&amp;K257&amp;" ("&amp;L257&amp;","&amp;N257&amp;") ["&amp;O257&amp;"|"&amp;P257&amp;"] """&amp;M257&amp;""" TOOL")</f>
        <v> SG_ GEAR_RCMD_SUP m101 : 28|1@1+ (1,0) [0|0] "" TOOL</v>
      </c>
      <c r="S257" s="36" t="str">
        <f t="shared" si="11"/>
        <v>SG_MUL_VAL_ 2024 GEAR_RCMD_SUP S01_PID 101-101;</v>
      </c>
    </row>
    <row r="258" spans="1:19">
      <c r="A258" s="36">
        <v>1</v>
      </c>
      <c r="B258" s="53">
        <f t="shared" si="17"/>
        <v>101</v>
      </c>
      <c r="C258" s="38" t="str">
        <f t="shared" si="18"/>
        <v>S01_PID</v>
      </c>
      <c r="D258" s="65" t="s">
        <v>525</v>
      </c>
      <c r="E258" s="14" t="s">
        <v>536</v>
      </c>
      <c r="F258" s="49"/>
      <c r="G258" s="68"/>
      <c r="H258" s="36">
        <v>29</v>
      </c>
      <c r="I258" s="36">
        <v>1</v>
      </c>
      <c r="J258" s="36">
        <v>1</v>
      </c>
      <c r="K258" s="36" t="s">
        <v>32</v>
      </c>
      <c r="L258" s="36">
        <v>1</v>
      </c>
      <c r="N258" s="36">
        <v>0</v>
      </c>
      <c r="O258" s="54">
        <v>0</v>
      </c>
      <c r="P258" s="54">
        <v>0</v>
      </c>
      <c r="R258" s="36" t="str">
        <f>IF(F258="",""," SG_ "&amp;F258&amp;" m"&amp;B258&amp;" : "&amp;H258&amp;"|"&amp;I258&amp;"@"&amp;J258&amp;K258&amp;" ("&amp;L258&amp;","&amp;N258&amp;") ["&amp;O258&amp;"|"&amp;P258&amp;"] """&amp;M258&amp;""" TOOL")</f>
        <v/>
      </c>
      <c r="S258" s="36" t="str">
        <f t="shared" si="11"/>
        <v/>
      </c>
    </row>
    <row r="259" spans="1:19">
      <c r="A259" s="36">
        <v>1</v>
      </c>
      <c r="B259" s="53">
        <f t="shared" si="17"/>
        <v>101</v>
      </c>
      <c r="C259" s="38" t="str">
        <f t="shared" si="18"/>
        <v>S01_PID</v>
      </c>
      <c r="D259" s="65" t="s">
        <v>525</v>
      </c>
      <c r="E259" s="14" t="s">
        <v>536</v>
      </c>
      <c r="F259" s="49"/>
      <c r="G259" s="68"/>
      <c r="H259" s="36">
        <v>30</v>
      </c>
      <c r="I259" s="36">
        <v>1</v>
      </c>
      <c r="J259" s="36">
        <v>1</v>
      </c>
      <c r="K259" s="36" t="s">
        <v>32</v>
      </c>
      <c r="L259" s="36">
        <v>1</v>
      </c>
      <c r="N259" s="36">
        <v>0</v>
      </c>
      <c r="O259" s="54">
        <v>0</v>
      </c>
      <c r="P259" s="54">
        <v>0</v>
      </c>
      <c r="R259" s="36" t="str">
        <f>IF(F259="",""," SG_ "&amp;F259&amp;" m"&amp;B259&amp;" : "&amp;H259&amp;"|"&amp;I259&amp;"@"&amp;J259&amp;K259&amp;" ("&amp;L259&amp;","&amp;N259&amp;") ["&amp;O259&amp;"|"&amp;P259&amp;"] """&amp;M259&amp;""" TOOL")</f>
        <v/>
      </c>
      <c r="S259" s="36" t="str">
        <f t="shared" ref="S259:S322" si="19">IF(F259="","","SG_MUL_VAL_ 2024 "&amp;F259&amp;" "&amp;C259&amp;" "&amp;SUBSTITUTE(B259,"M","")&amp;"-"&amp;SUBSTITUTE(B259,"M","")&amp;";")</f>
        <v/>
      </c>
    </row>
    <row r="260" spans="1:19">
      <c r="A260" s="36">
        <v>1</v>
      </c>
      <c r="B260" s="53">
        <f t="shared" si="17"/>
        <v>101</v>
      </c>
      <c r="C260" s="38" t="str">
        <f t="shared" si="18"/>
        <v>S01_PID</v>
      </c>
      <c r="D260" s="65" t="s">
        <v>525</v>
      </c>
      <c r="E260" s="14" t="s">
        <v>536</v>
      </c>
      <c r="F260" s="49"/>
      <c r="G260" s="68"/>
      <c r="H260" s="36">
        <v>31</v>
      </c>
      <c r="I260" s="36">
        <v>1</v>
      </c>
      <c r="J260" s="36">
        <v>1</v>
      </c>
      <c r="K260" s="36" t="s">
        <v>32</v>
      </c>
      <c r="L260" s="36">
        <v>1</v>
      </c>
      <c r="N260" s="36">
        <v>0</v>
      </c>
      <c r="O260" s="54">
        <v>0</v>
      </c>
      <c r="P260" s="54">
        <v>0</v>
      </c>
      <c r="R260" s="36" t="str">
        <f>IF(F260="",""," SG_ "&amp;F260&amp;" m"&amp;B260&amp;" : "&amp;H260&amp;"|"&amp;I260&amp;"@"&amp;J260&amp;K260&amp;" ("&amp;L260&amp;","&amp;N260&amp;") ["&amp;O260&amp;"|"&amp;P260&amp;"] """&amp;M260&amp;""" TOOL")</f>
        <v/>
      </c>
      <c r="S260" s="36" t="str">
        <f t="shared" si="19"/>
        <v/>
      </c>
    </row>
    <row r="261" spans="1:19">
      <c r="A261" s="36">
        <v>1</v>
      </c>
      <c r="B261" s="53">
        <f t="shared" si="17"/>
        <v>101</v>
      </c>
      <c r="C261" s="38" t="str">
        <f t="shared" si="18"/>
        <v>S01_PID</v>
      </c>
      <c r="D261" s="65" t="s">
        <v>525</v>
      </c>
      <c r="E261" s="14" t="s">
        <v>537</v>
      </c>
      <c r="F261" s="67" t="s">
        <v>538</v>
      </c>
      <c r="G261" s="69"/>
      <c r="H261" s="36">
        <v>32</v>
      </c>
      <c r="I261" s="36">
        <v>1</v>
      </c>
      <c r="J261" s="36">
        <v>1</v>
      </c>
      <c r="K261" s="36" t="s">
        <v>32</v>
      </c>
      <c r="L261" s="36">
        <v>1</v>
      </c>
      <c r="N261" s="36">
        <v>0</v>
      </c>
      <c r="O261" s="54">
        <v>0</v>
      </c>
      <c r="P261" s="54">
        <v>0</v>
      </c>
      <c r="R261" s="36" t="str">
        <f>IF(F261="",""," SG_ "&amp;F261&amp;" m"&amp;B261&amp;" : "&amp;H261&amp;"|"&amp;I261&amp;"@"&amp;J261&amp;K261&amp;" ("&amp;L261&amp;","&amp;N261&amp;") ["&amp;O261&amp;"|"&amp;P261&amp;"] """&amp;M261&amp;""" TOOL")</f>
        <v> SG_ PTO_STAT2 m101 : 32|1@1+ (1,0) [0|0] "" TOOL</v>
      </c>
      <c r="S261" s="36" t="str">
        <f t="shared" si="19"/>
        <v>SG_MUL_VAL_ 2024 PTO_STAT2 S01_PID 101-101;</v>
      </c>
    </row>
    <row r="262" spans="1:19">
      <c r="A262" s="36">
        <v>1</v>
      </c>
      <c r="B262" s="53">
        <f t="shared" si="17"/>
        <v>101</v>
      </c>
      <c r="C262" s="38" t="str">
        <f t="shared" si="18"/>
        <v>S01_PID</v>
      </c>
      <c r="D262" s="65" t="s">
        <v>525</v>
      </c>
      <c r="E262" s="14" t="s">
        <v>539</v>
      </c>
      <c r="F262" s="49" t="s">
        <v>540</v>
      </c>
      <c r="G262" s="68"/>
      <c r="H262" s="36">
        <v>33</v>
      </c>
      <c r="I262" s="36">
        <v>1</v>
      </c>
      <c r="J262" s="36">
        <v>1</v>
      </c>
      <c r="K262" s="36" t="s">
        <v>32</v>
      </c>
      <c r="L262" s="36">
        <v>1</v>
      </c>
      <c r="N262" s="36">
        <v>0</v>
      </c>
      <c r="O262" s="54">
        <v>0</v>
      </c>
      <c r="P262" s="54">
        <v>0</v>
      </c>
      <c r="R262" s="36" t="str">
        <f>IF(F262="",""," SG_ "&amp;F262&amp;" m"&amp;B262&amp;" : "&amp;H262&amp;"|"&amp;I262&amp;"@"&amp;J262&amp;K262&amp;" ("&amp;L262&amp;","&amp;N262&amp;") ["&amp;O262&amp;"|"&amp;P262&amp;"] """&amp;M262&amp;""" TOOL")</f>
        <v> SG_ ND_STAT m101 : 33|1@1+ (1,0) [0|0] "" TOOL</v>
      </c>
      <c r="S262" s="36" t="str">
        <f t="shared" si="19"/>
        <v>SG_MUL_VAL_ 2024 ND_STAT S01_PID 101-101;</v>
      </c>
    </row>
    <row r="263" spans="1:19">
      <c r="A263" s="36">
        <v>1</v>
      </c>
      <c r="B263" s="53">
        <f t="shared" si="17"/>
        <v>101</v>
      </c>
      <c r="C263" s="38" t="str">
        <f t="shared" si="18"/>
        <v>S01_PID</v>
      </c>
      <c r="D263" s="65" t="s">
        <v>525</v>
      </c>
      <c r="E263" s="14" t="s">
        <v>541</v>
      </c>
      <c r="F263" s="49" t="s">
        <v>542</v>
      </c>
      <c r="G263" s="68"/>
      <c r="H263" s="36">
        <v>34</v>
      </c>
      <c r="I263" s="36">
        <v>1</v>
      </c>
      <c r="J263" s="36">
        <v>1</v>
      </c>
      <c r="K263" s="36" t="s">
        <v>32</v>
      </c>
      <c r="L263" s="36">
        <v>1</v>
      </c>
      <c r="N263" s="36">
        <v>0</v>
      </c>
      <c r="O263" s="54">
        <v>0</v>
      </c>
      <c r="P263" s="54">
        <v>0</v>
      </c>
      <c r="R263" s="36" t="str">
        <f>IF(F263="",""," SG_ "&amp;F263&amp;" m"&amp;B263&amp;" : "&amp;H263&amp;"|"&amp;I263&amp;"@"&amp;J263&amp;K263&amp;" ("&amp;L263&amp;","&amp;N263&amp;") ["&amp;O263&amp;"|"&amp;P263&amp;"] """&amp;M263&amp;""" TOOL")</f>
        <v> SG_ NG_STAT m101 : 34|1@1+ (1,0) [0|0] "" TOOL</v>
      </c>
      <c r="S263" s="36" t="str">
        <f t="shared" si="19"/>
        <v>SG_MUL_VAL_ 2024 NG_STAT S01_PID 101-101;</v>
      </c>
    </row>
    <row r="264" spans="1:19">
      <c r="A264" s="36">
        <v>1</v>
      </c>
      <c r="B264" s="53">
        <f t="shared" si="17"/>
        <v>101</v>
      </c>
      <c r="C264" s="38" t="str">
        <f t="shared" si="18"/>
        <v>S01_PID</v>
      </c>
      <c r="D264" s="65" t="s">
        <v>525</v>
      </c>
      <c r="E264" s="14" t="s">
        <v>543</v>
      </c>
      <c r="F264" s="49" t="s">
        <v>544</v>
      </c>
      <c r="G264" s="68"/>
      <c r="H264" s="36">
        <v>35</v>
      </c>
      <c r="I264" s="36">
        <v>1</v>
      </c>
      <c r="J264" s="36">
        <v>1</v>
      </c>
      <c r="K264" s="36" t="s">
        <v>32</v>
      </c>
      <c r="L264" s="36">
        <v>1</v>
      </c>
      <c r="N264" s="36">
        <v>0</v>
      </c>
      <c r="O264" s="54">
        <v>0</v>
      </c>
      <c r="P264" s="54">
        <v>0</v>
      </c>
      <c r="R264" s="36" t="str">
        <f>IF(F264="",""," SG_ "&amp;F264&amp;" m"&amp;B264&amp;" : "&amp;H264&amp;"|"&amp;I264&amp;"@"&amp;J264&amp;K264&amp;" ("&amp;L264&amp;","&amp;N264&amp;") ["&amp;O264&amp;"|"&amp;P264&amp;"] """&amp;M264&amp;""" TOOL")</f>
        <v> SG_ GPL_STAT m101 : 35|1@1+ (1,0) [0|0] "" TOOL</v>
      </c>
      <c r="S264" s="36" t="str">
        <f t="shared" si="19"/>
        <v>SG_MUL_VAL_ 2024 GPL_STAT S01_PID 101-101;</v>
      </c>
    </row>
    <row r="265" spans="1:19">
      <c r="A265" s="36">
        <v>1</v>
      </c>
      <c r="B265" s="53">
        <f t="shared" si="17"/>
        <v>101</v>
      </c>
      <c r="C265" s="38" t="str">
        <f t="shared" si="18"/>
        <v>S01_PID</v>
      </c>
      <c r="D265" s="65" t="s">
        <v>525</v>
      </c>
      <c r="E265" s="14" t="s">
        <v>545</v>
      </c>
      <c r="F265" s="49" t="s">
        <v>546</v>
      </c>
      <c r="G265" s="68"/>
      <c r="H265" s="36">
        <v>36</v>
      </c>
      <c r="I265" s="36">
        <v>4</v>
      </c>
      <c r="J265" s="36">
        <v>1</v>
      </c>
      <c r="K265" s="36" t="s">
        <v>32</v>
      </c>
      <c r="L265" s="36">
        <v>1</v>
      </c>
      <c r="N265" s="36">
        <v>0</v>
      </c>
      <c r="O265" s="54">
        <v>0</v>
      </c>
      <c r="P265" s="54">
        <v>0</v>
      </c>
      <c r="R265" s="36" t="str">
        <f>IF(F265="",""," SG_ "&amp;F265&amp;" m"&amp;B265&amp;" : "&amp;H265&amp;"|"&amp;I265&amp;"@"&amp;J265&amp;K265&amp;" ("&amp;L265&amp;","&amp;N265&amp;") ["&amp;O265&amp;"|"&amp;P265&amp;"] """&amp;M265&amp;""" TOOL")</f>
        <v> SG_ GEAR_RCMD m101 : 36|4@1+ (1,0) [0|0] "" TOOL</v>
      </c>
      <c r="S265" s="36" t="str">
        <f t="shared" si="19"/>
        <v>SG_MUL_VAL_ 2024 GEAR_RCMD S01_PID 101-101;</v>
      </c>
    </row>
    <row r="266" spans="1:19">
      <c r="A266" s="36">
        <v>1</v>
      </c>
      <c r="B266" s="53">
        <f t="shared" si="17"/>
        <v>102</v>
      </c>
      <c r="C266" s="38" t="str">
        <f t="shared" si="18"/>
        <v>S01_PID</v>
      </c>
      <c r="D266" s="65" t="s">
        <v>547</v>
      </c>
      <c r="E266" s="14" t="s">
        <v>548</v>
      </c>
      <c r="F266" s="49" t="s">
        <v>549</v>
      </c>
      <c r="G266" s="68"/>
      <c r="H266" s="36">
        <v>24</v>
      </c>
      <c r="I266" s="36">
        <v>1</v>
      </c>
      <c r="J266" s="36">
        <v>1</v>
      </c>
      <c r="K266" s="36" t="s">
        <v>32</v>
      </c>
      <c r="L266" s="36">
        <v>1</v>
      </c>
      <c r="N266" s="36">
        <v>0</v>
      </c>
      <c r="O266" s="54">
        <v>0</v>
      </c>
      <c r="P266" s="54">
        <v>0</v>
      </c>
      <c r="R266" s="36" t="str">
        <f>IF(F266="",""," SG_ "&amp;F266&amp;" m"&amp;B266&amp;" : "&amp;H266&amp;"|"&amp;I266&amp;"@"&amp;J266&amp;K266&amp;" ("&amp;L266&amp;","&amp;N266&amp;") ["&amp;O266&amp;"|"&amp;P266&amp;"] """&amp;M266&amp;""" TOOL")</f>
        <v> SG_ MAFA_SUP m102 : 24|1@1+ (1,0) [0|0] "" TOOL</v>
      </c>
      <c r="S266" s="36" t="str">
        <f t="shared" si="19"/>
        <v>SG_MUL_VAL_ 2024 MAFA_SUP S01_PID 102-102;</v>
      </c>
    </row>
    <row r="267" spans="1:19">
      <c r="A267" s="36">
        <v>1</v>
      </c>
      <c r="B267" s="53">
        <f t="shared" si="17"/>
        <v>102</v>
      </c>
      <c r="C267" s="38" t="str">
        <f t="shared" si="18"/>
        <v>S01_PID</v>
      </c>
      <c r="D267" s="65" t="s">
        <v>547</v>
      </c>
      <c r="E267" s="14" t="s">
        <v>550</v>
      </c>
      <c r="F267" s="49" t="s">
        <v>551</v>
      </c>
      <c r="G267" s="68"/>
      <c r="H267" s="36">
        <v>25</v>
      </c>
      <c r="I267" s="36">
        <v>1</v>
      </c>
      <c r="J267" s="36">
        <v>1</v>
      </c>
      <c r="K267" s="36" t="s">
        <v>32</v>
      </c>
      <c r="L267" s="36">
        <v>1</v>
      </c>
      <c r="N267" s="36">
        <v>0</v>
      </c>
      <c r="O267" s="54">
        <v>0</v>
      </c>
      <c r="P267" s="54">
        <v>0</v>
      </c>
      <c r="R267" s="36" t="str">
        <f>IF(F267="",""," SG_ "&amp;F267&amp;" m"&amp;B267&amp;" : "&amp;H267&amp;"|"&amp;I267&amp;"@"&amp;J267&amp;K267&amp;" ("&amp;L267&amp;","&amp;N267&amp;") ["&amp;O267&amp;"|"&amp;P267&amp;"] """&amp;M267&amp;""" TOOL")</f>
        <v> SG_ MAFB_SUP m102 : 25|1@1+ (1,0) [0|0] "" TOOL</v>
      </c>
      <c r="S267" s="36" t="str">
        <f t="shared" si="19"/>
        <v>SG_MUL_VAL_ 2024 MAFB_SUP S01_PID 102-102;</v>
      </c>
    </row>
    <row r="268" spans="1:19">
      <c r="A268" s="36">
        <v>1</v>
      </c>
      <c r="B268" s="53">
        <f t="shared" si="17"/>
        <v>102</v>
      </c>
      <c r="C268" s="38" t="str">
        <f t="shared" si="18"/>
        <v>S01_PID</v>
      </c>
      <c r="D268" s="65" t="s">
        <v>547</v>
      </c>
      <c r="E268" s="14" t="s">
        <v>536</v>
      </c>
      <c r="F268" s="49"/>
      <c r="G268" s="68"/>
      <c r="J268" s="36">
        <v>1</v>
      </c>
      <c r="K268" s="36" t="s">
        <v>32</v>
      </c>
      <c r="L268" s="36">
        <v>1</v>
      </c>
      <c r="N268" s="36">
        <v>0</v>
      </c>
      <c r="O268" s="54">
        <v>0</v>
      </c>
      <c r="P268" s="54">
        <v>0</v>
      </c>
      <c r="R268" s="36" t="str">
        <f>IF(F268="",""," SG_ "&amp;F268&amp;" m"&amp;B268&amp;" : "&amp;H268&amp;"|"&amp;I268&amp;"@"&amp;J268&amp;K268&amp;" ("&amp;L268&amp;","&amp;N268&amp;") ["&amp;O268&amp;"|"&amp;P268&amp;"] """&amp;M268&amp;""" TOOL")</f>
        <v/>
      </c>
      <c r="S268" s="36" t="str">
        <f t="shared" si="19"/>
        <v/>
      </c>
    </row>
    <row r="269" spans="1:19">
      <c r="A269" s="36">
        <v>1</v>
      </c>
      <c r="B269" s="53">
        <f t="shared" si="17"/>
        <v>102</v>
      </c>
      <c r="C269" s="38" t="str">
        <f t="shared" si="18"/>
        <v>S01_PID</v>
      </c>
      <c r="D269" s="65" t="s">
        <v>547</v>
      </c>
      <c r="E269" s="14" t="s">
        <v>552</v>
      </c>
      <c r="F269" s="49" t="s">
        <v>553</v>
      </c>
      <c r="G269" s="68"/>
      <c r="H269" s="36">
        <v>39</v>
      </c>
      <c r="I269" s="36">
        <v>16</v>
      </c>
      <c r="J269" s="36">
        <v>0</v>
      </c>
      <c r="K269" s="36" t="s">
        <v>32</v>
      </c>
      <c r="L269" s="36">
        <v>0.03125</v>
      </c>
      <c r="M269" s="36" t="s">
        <v>123</v>
      </c>
      <c r="N269" s="36">
        <v>0</v>
      </c>
      <c r="O269" s="54">
        <v>0</v>
      </c>
      <c r="P269" s="54">
        <v>0</v>
      </c>
      <c r="R269" s="36" t="str">
        <f>IF(F269="",""," SG_ "&amp;F269&amp;" m"&amp;B269&amp;" : "&amp;H269&amp;"|"&amp;I269&amp;"@"&amp;J269&amp;K269&amp;" ("&amp;L269&amp;","&amp;N269&amp;") ["&amp;O269&amp;"|"&amp;P269&amp;"] """&amp;M269&amp;""" TOOL")</f>
        <v> SG_ MAFA m102 : 39|16@0+ (0.03125,0) [0|0] "g/s" TOOL</v>
      </c>
      <c r="S269" s="36" t="str">
        <f t="shared" si="19"/>
        <v>SG_MUL_VAL_ 2024 MAFA S01_PID 102-102;</v>
      </c>
    </row>
    <row r="270" spans="1:19">
      <c r="A270" s="36">
        <v>1</v>
      </c>
      <c r="B270" s="53">
        <f t="shared" si="17"/>
        <v>102</v>
      </c>
      <c r="C270" s="38" t="str">
        <f t="shared" si="18"/>
        <v>S01_PID</v>
      </c>
      <c r="D270" s="65" t="s">
        <v>547</v>
      </c>
      <c r="E270" s="14" t="s">
        <v>554</v>
      </c>
      <c r="F270" s="49" t="s">
        <v>555</v>
      </c>
      <c r="G270" s="68"/>
      <c r="H270" s="36">
        <v>55</v>
      </c>
      <c r="I270" s="36">
        <v>16</v>
      </c>
      <c r="J270" s="36">
        <v>0</v>
      </c>
      <c r="K270" s="36" t="s">
        <v>32</v>
      </c>
      <c r="L270" s="36">
        <v>0.03125</v>
      </c>
      <c r="M270" s="36" t="s">
        <v>123</v>
      </c>
      <c r="N270" s="36">
        <v>0</v>
      </c>
      <c r="O270" s="54">
        <v>0</v>
      </c>
      <c r="P270" s="54">
        <v>0</v>
      </c>
      <c r="R270" s="36" t="str">
        <f>IF(F270="",""," SG_ "&amp;F270&amp;" m"&amp;B270&amp;" : "&amp;H270&amp;"|"&amp;I270&amp;"@"&amp;J270&amp;K270&amp;" ("&amp;L270&amp;","&amp;N270&amp;") ["&amp;O270&amp;"|"&amp;P270&amp;"] """&amp;M270&amp;""" TOOL")</f>
        <v> SG_ MAFB m102 : 55|16@0+ (0.03125,0) [0|0] "g/s" TOOL</v>
      </c>
      <c r="S270" s="36" t="str">
        <f t="shared" si="19"/>
        <v>SG_MUL_VAL_ 2024 MAFB S01_PID 102-102;</v>
      </c>
    </row>
    <row r="271" spans="1:19">
      <c r="A271" s="36">
        <v>1</v>
      </c>
      <c r="B271" s="53">
        <f t="shared" si="17"/>
        <v>103</v>
      </c>
      <c r="C271" s="38" t="str">
        <f t="shared" si="18"/>
        <v>S01_PID</v>
      </c>
      <c r="D271" s="65" t="s">
        <v>556</v>
      </c>
      <c r="E271" s="14" t="s">
        <v>557</v>
      </c>
      <c r="F271" s="49" t="s">
        <v>558</v>
      </c>
      <c r="G271" s="68"/>
      <c r="H271" s="36">
        <v>24</v>
      </c>
      <c r="I271" s="36">
        <v>1</v>
      </c>
      <c r="J271" s="36">
        <v>1</v>
      </c>
      <c r="K271" s="36" t="s">
        <v>32</v>
      </c>
      <c r="L271" s="36">
        <v>1</v>
      </c>
      <c r="N271" s="36">
        <v>0</v>
      </c>
      <c r="O271" s="54">
        <v>0</v>
      </c>
      <c r="P271" s="54">
        <v>0</v>
      </c>
      <c r="R271" s="36" t="str">
        <f>IF(F271="",""," SG_ "&amp;F271&amp;" m"&amp;B271&amp;" : "&amp;H271&amp;"|"&amp;I271&amp;"@"&amp;J271&amp;K271&amp;" ("&amp;L271&amp;","&amp;N271&amp;") ["&amp;O271&amp;"|"&amp;P271&amp;"] """&amp;M271&amp;""" TOOL")</f>
        <v> SG_ ECT1_SUP m103 : 24|1@1+ (1,0) [0|0] "" TOOL</v>
      </c>
      <c r="S271" s="36" t="str">
        <f t="shared" si="19"/>
        <v>SG_MUL_VAL_ 2024 ECT1_SUP S01_PID 103-103;</v>
      </c>
    </row>
    <row r="272" spans="1:19">
      <c r="A272" s="36">
        <v>1</v>
      </c>
      <c r="B272" s="53">
        <f t="shared" si="17"/>
        <v>103</v>
      </c>
      <c r="C272" s="38" t="str">
        <f t="shared" si="18"/>
        <v>S01_PID</v>
      </c>
      <c r="D272" s="65" t="s">
        <v>556</v>
      </c>
      <c r="E272" s="14" t="s">
        <v>559</v>
      </c>
      <c r="F272" s="49" t="s">
        <v>560</v>
      </c>
      <c r="G272" s="68"/>
      <c r="H272" s="36">
        <v>25</v>
      </c>
      <c r="I272" s="36">
        <v>1</v>
      </c>
      <c r="J272" s="36">
        <v>1</v>
      </c>
      <c r="K272" s="36" t="s">
        <v>32</v>
      </c>
      <c r="L272" s="36">
        <v>1</v>
      </c>
      <c r="N272" s="36">
        <v>0</v>
      </c>
      <c r="O272" s="54">
        <v>0</v>
      </c>
      <c r="P272" s="54">
        <v>0</v>
      </c>
      <c r="R272" s="36" t="str">
        <f>IF(F272="",""," SG_ "&amp;F272&amp;" m"&amp;B272&amp;" : "&amp;H272&amp;"|"&amp;I272&amp;"@"&amp;J272&amp;K272&amp;" ("&amp;L272&amp;","&amp;N272&amp;") ["&amp;O272&amp;"|"&amp;P272&amp;"] """&amp;M272&amp;""" TOOL")</f>
        <v> SG_ ECT2_SUP m103 : 25|1@1+ (1,0) [0|0] "" TOOL</v>
      </c>
      <c r="S272" s="36" t="str">
        <f t="shared" si="19"/>
        <v>SG_MUL_VAL_ 2024 ECT2_SUP S01_PID 103-103;</v>
      </c>
    </row>
    <row r="273" spans="1:19">
      <c r="A273" s="36">
        <v>1</v>
      </c>
      <c r="B273" s="53">
        <f t="shared" ref="B273:B279" si="20">HEX2DEC(SUBSTITUTE(D273,"0x",""))</f>
        <v>103</v>
      </c>
      <c r="C273" s="38" t="str">
        <f t="shared" ref="C273:C279" si="21">"S"&amp;DEC2HEX(A273,2)&amp;"_PID"</f>
        <v>S01_PID</v>
      </c>
      <c r="D273" s="65" t="s">
        <v>556</v>
      </c>
      <c r="E273" s="14" t="s">
        <v>536</v>
      </c>
      <c r="F273" s="49"/>
      <c r="G273" s="68"/>
      <c r="J273" s="36">
        <v>1</v>
      </c>
      <c r="K273" s="36" t="s">
        <v>32</v>
      </c>
      <c r="L273" s="36">
        <v>1</v>
      </c>
      <c r="N273" s="36">
        <v>0</v>
      </c>
      <c r="O273" s="54">
        <v>0</v>
      </c>
      <c r="P273" s="54">
        <v>0</v>
      </c>
      <c r="R273" s="36" t="str">
        <f>IF(F273="",""," SG_ "&amp;F273&amp;" m"&amp;B273&amp;" : "&amp;H273&amp;"|"&amp;I273&amp;"@"&amp;J273&amp;K273&amp;" ("&amp;L273&amp;","&amp;N273&amp;") ["&amp;O273&amp;"|"&amp;P273&amp;"] """&amp;M273&amp;""" TOOL")</f>
        <v/>
      </c>
      <c r="S273" s="36" t="str">
        <f t="shared" si="19"/>
        <v/>
      </c>
    </row>
    <row r="274" spans="1:19">
      <c r="A274" s="36">
        <v>1</v>
      </c>
      <c r="B274" s="53">
        <f t="shared" si="20"/>
        <v>103</v>
      </c>
      <c r="C274" s="38" t="str">
        <f t="shared" si="21"/>
        <v>S01_PID</v>
      </c>
      <c r="D274" s="65" t="s">
        <v>556</v>
      </c>
      <c r="E274" s="14" t="s">
        <v>561</v>
      </c>
      <c r="F274" s="49" t="s">
        <v>562</v>
      </c>
      <c r="G274" s="68"/>
      <c r="H274" s="36">
        <v>32</v>
      </c>
      <c r="I274" s="36">
        <v>8</v>
      </c>
      <c r="J274" s="36">
        <v>1</v>
      </c>
      <c r="K274" s="36" t="s">
        <v>32</v>
      </c>
      <c r="L274" s="36">
        <v>1</v>
      </c>
      <c r="M274" s="36" t="s">
        <v>90</v>
      </c>
      <c r="N274" s="36">
        <v>-40</v>
      </c>
      <c r="O274" s="54">
        <v>0</v>
      </c>
      <c r="P274" s="54">
        <v>0</v>
      </c>
      <c r="R274" s="36" t="str">
        <f>IF(F274="",""," SG_ "&amp;F274&amp;" m"&amp;B274&amp;" : "&amp;H274&amp;"|"&amp;I274&amp;"@"&amp;J274&amp;K274&amp;" ("&amp;L274&amp;","&amp;N274&amp;") ["&amp;O274&amp;"|"&amp;P274&amp;"] """&amp;M274&amp;""" TOOL")</f>
        <v> SG_ ECT1 m103 : 32|8@1+ (1,-40) [0|0] "°C " TOOL</v>
      </c>
      <c r="S274" s="36" t="str">
        <f t="shared" si="19"/>
        <v>SG_MUL_VAL_ 2024 ECT1 S01_PID 103-103;</v>
      </c>
    </row>
    <row r="275" spans="1:19">
      <c r="A275" s="36">
        <v>1</v>
      </c>
      <c r="B275" s="53">
        <f t="shared" si="20"/>
        <v>103</v>
      </c>
      <c r="C275" s="38" t="str">
        <f t="shared" si="21"/>
        <v>S01_PID</v>
      </c>
      <c r="D275" s="65" t="s">
        <v>556</v>
      </c>
      <c r="E275" s="14" t="s">
        <v>563</v>
      </c>
      <c r="F275" s="49" t="s">
        <v>564</v>
      </c>
      <c r="G275" s="68"/>
      <c r="H275" s="36">
        <v>40</v>
      </c>
      <c r="I275" s="36">
        <v>8</v>
      </c>
      <c r="J275" s="36">
        <v>1</v>
      </c>
      <c r="K275" s="36" t="s">
        <v>32</v>
      </c>
      <c r="L275" s="36">
        <v>1</v>
      </c>
      <c r="M275" s="36" t="s">
        <v>90</v>
      </c>
      <c r="N275" s="36">
        <v>-40</v>
      </c>
      <c r="O275" s="54">
        <v>0</v>
      </c>
      <c r="P275" s="54">
        <v>0</v>
      </c>
      <c r="R275" s="36" t="str">
        <f>IF(F275="",""," SG_ "&amp;F275&amp;" m"&amp;B275&amp;" : "&amp;H275&amp;"|"&amp;I275&amp;"@"&amp;J275&amp;K275&amp;" ("&amp;L275&amp;","&amp;N275&amp;") ["&amp;O275&amp;"|"&amp;P275&amp;"] """&amp;M275&amp;""" TOOL")</f>
        <v> SG_ ECT2 m103 : 40|8@1+ (1,-40) [0|0] "°C " TOOL</v>
      </c>
      <c r="S275" s="36" t="str">
        <f t="shared" si="19"/>
        <v>SG_MUL_VAL_ 2024 ECT2 S01_PID 103-103;</v>
      </c>
    </row>
    <row r="276" spans="1:19">
      <c r="A276" s="36">
        <v>1</v>
      </c>
      <c r="B276" s="53">
        <f t="shared" si="20"/>
        <v>104</v>
      </c>
      <c r="C276" s="38" t="str">
        <f t="shared" si="21"/>
        <v>S01_PID</v>
      </c>
      <c r="D276" s="65" t="s">
        <v>565</v>
      </c>
      <c r="E276" s="14" t="s">
        <v>566</v>
      </c>
      <c r="F276" s="49" t="s">
        <v>567</v>
      </c>
      <c r="G276" s="68"/>
      <c r="H276" s="36">
        <v>24</v>
      </c>
      <c r="I276" s="36">
        <v>1</v>
      </c>
      <c r="J276" s="36">
        <v>1</v>
      </c>
      <c r="K276" s="36" t="s">
        <v>32</v>
      </c>
      <c r="L276" s="36">
        <v>1</v>
      </c>
      <c r="N276" s="36">
        <v>0</v>
      </c>
      <c r="O276" s="54">
        <v>0</v>
      </c>
      <c r="P276" s="54">
        <v>0</v>
      </c>
      <c r="R276" s="36" t="str">
        <f>IF(F276="",""," SG_ "&amp;F276&amp;" m"&amp;B276&amp;" : "&amp;H276&amp;"|"&amp;I276&amp;"@"&amp;J276&amp;K276&amp;" ("&amp;L276&amp;","&amp;N276&amp;") ["&amp;O276&amp;"|"&amp;P276&amp;"] """&amp;M276&amp;""" TOOL")</f>
        <v> SG_ IAT11_SUP m104 : 24|1@1+ (1,0) [0|0] "" TOOL</v>
      </c>
      <c r="S276" s="36" t="str">
        <f t="shared" si="19"/>
        <v>SG_MUL_VAL_ 2024 IAT11_SUP S01_PID 104-104;</v>
      </c>
    </row>
    <row r="277" spans="1:19">
      <c r="A277" s="36">
        <v>1</v>
      </c>
      <c r="B277" s="53">
        <f t="shared" si="20"/>
        <v>104</v>
      </c>
      <c r="C277" s="38" t="str">
        <f t="shared" si="21"/>
        <v>S01_PID</v>
      </c>
      <c r="D277" s="65" t="s">
        <v>565</v>
      </c>
      <c r="E277" s="14" t="s">
        <v>568</v>
      </c>
      <c r="F277" s="49" t="s">
        <v>569</v>
      </c>
      <c r="G277" s="68"/>
      <c r="H277" s="36">
        <v>25</v>
      </c>
      <c r="I277" s="36">
        <v>1</v>
      </c>
      <c r="J277" s="36">
        <v>1</v>
      </c>
      <c r="K277" s="36" t="s">
        <v>32</v>
      </c>
      <c r="L277" s="36">
        <v>1</v>
      </c>
      <c r="N277" s="36">
        <v>0</v>
      </c>
      <c r="O277" s="54">
        <v>0</v>
      </c>
      <c r="P277" s="54">
        <v>0</v>
      </c>
      <c r="R277" s="36" t="str">
        <f>IF(F277="",""," SG_ "&amp;F277&amp;" m"&amp;B277&amp;" : "&amp;H277&amp;"|"&amp;I277&amp;"@"&amp;J277&amp;K277&amp;" ("&amp;L277&amp;","&amp;N277&amp;") ["&amp;O277&amp;"|"&amp;P277&amp;"] """&amp;M277&amp;""" TOOL")</f>
        <v> SG_ IAT12_SUP m104 : 25|1@1+ (1,0) [0|0] "" TOOL</v>
      </c>
      <c r="S277" s="36" t="str">
        <f t="shared" si="19"/>
        <v>SG_MUL_VAL_ 2024 IAT12_SUP S01_PID 104-104;</v>
      </c>
    </row>
    <row r="278" spans="1:19">
      <c r="A278" s="36">
        <v>1</v>
      </c>
      <c r="B278" s="53">
        <f t="shared" si="20"/>
        <v>104</v>
      </c>
      <c r="C278" s="38" t="str">
        <f t="shared" si="21"/>
        <v>S01_PID</v>
      </c>
      <c r="D278" s="65" t="s">
        <v>565</v>
      </c>
      <c r="E278" s="14" t="s">
        <v>570</v>
      </c>
      <c r="F278" s="49" t="s">
        <v>571</v>
      </c>
      <c r="G278" s="68"/>
      <c r="H278" s="36">
        <v>26</v>
      </c>
      <c r="I278" s="36">
        <v>1</v>
      </c>
      <c r="J278" s="36">
        <v>1</v>
      </c>
      <c r="K278" s="36" t="s">
        <v>32</v>
      </c>
      <c r="L278" s="36">
        <v>1</v>
      </c>
      <c r="N278" s="36">
        <v>0</v>
      </c>
      <c r="O278" s="54">
        <v>0</v>
      </c>
      <c r="P278" s="54">
        <v>0</v>
      </c>
      <c r="R278" s="36" t="str">
        <f>IF(F278="",""," SG_ "&amp;F278&amp;" m"&amp;B278&amp;" : "&amp;H278&amp;"|"&amp;I278&amp;"@"&amp;J278&amp;K278&amp;" ("&amp;L278&amp;","&amp;N278&amp;") ["&amp;O278&amp;"|"&amp;P278&amp;"] """&amp;M278&amp;""" TOOL")</f>
        <v> SG_ IAT13_SUP m104 : 26|1@1+ (1,0) [0|0] "" TOOL</v>
      </c>
      <c r="S278" s="36" t="str">
        <f t="shared" si="19"/>
        <v>SG_MUL_VAL_ 2024 IAT13_SUP S01_PID 104-104;</v>
      </c>
    </row>
    <row r="279" spans="1:19">
      <c r="A279" s="36">
        <v>1</v>
      </c>
      <c r="B279" s="53">
        <f t="shared" si="20"/>
        <v>104</v>
      </c>
      <c r="C279" s="38" t="str">
        <f t="shared" si="21"/>
        <v>S01_PID</v>
      </c>
      <c r="D279" s="65" t="s">
        <v>565</v>
      </c>
      <c r="E279" s="14" t="s">
        <v>572</v>
      </c>
      <c r="F279" s="49" t="s">
        <v>573</v>
      </c>
      <c r="G279" s="68"/>
      <c r="H279" s="36">
        <v>27</v>
      </c>
      <c r="I279" s="36">
        <v>1</v>
      </c>
      <c r="J279" s="36">
        <v>1</v>
      </c>
      <c r="K279" s="36" t="s">
        <v>32</v>
      </c>
      <c r="L279" s="36">
        <v>1</v>
      </c>
      <c r="N279" s="36">
        <v>0</v>
      </c>
      <c r="O279" s="54">
        <v>0</v>
      </c>
      <c r="P279" s="54">
        <v>0</v>
      </c>
      <c r="R279" s="36" t="str">
        <f>IF(F279="",""," SG_ "&amp;F279&amp;" m"&amp;B279&amp;" : "&amp;H279&amp;"|"&amp;I279&amp;"@"&amp;J279&amp;K279&amp;" ("&amp;L279&amp;","&amp;N279&amp;") ["&amp;O279&amp;"|"&amp;P279&amp;"] """&amp;M279&amp;""" TOOL")</f>
        <v> SG_ IAT21_SUP m104 : 27|1@1+ (1,0) [0|0] "" TOOL</v>
      </c>
      <c r="S279" s="36" t="str">
        <f t="shared" si="19"/>
        <v>SG_MUL_VAL_ 2024 IAT21_SUP S01_PID 104-104;</v>
      </c>
    </row>
    <row r="280" spans="1:19">
      <c r="A280" s="36">
        <v>1</v>
      </c>
      <c r="B280" s="53">
        <f t="shared" ref="B280:B302" si="22">HEX2DEC(SUBSTITUTE(D280,"0x",""))</f>
        <v>104</v>
      </c>
      <c r="C280" s="38" t="str">
        <f t="shared" ref="C280:C302" si="23">"S"&amp;DEC2HEX(A280,2)&amp;"_PID"</f>
        <v>S01_PID</v>
      </c>
      <c r="D280" s="65" t="s">
        <v>565</v>
      </c>
      <c r="E280" s="14" t="s">
        <v>574</v>
      </c>
      <c r="F280" s="49" t="s">
        <v>575</v>
      </c>
      <c r="G280" s="68"/>
      <c r="H280" s="36">
        <v>28</v>
      </c>
      <c r="I280" s="36">
        <v>1</v>
      </c>
      <c r="J280" s="36">
        <v>1</v>
      </c>
      <c r="K280" s="36" t="s">
        <v>32</v>
      </c>
      <c r="L280" s="36">
        <v>1</v>
      </c>
      <c r="N280" s="36">
        <v>0</v>
      </c>
      <c r="O280" s="54">
        <v>0</v>
      </c>
      <c r="P280" s="54">
        <v>0</v>
      </c>
      <c r="R280" s="36" t="str">
        <f>IF(F280="",""," SG_ "&amp;F280&amp;" m"&amp;B280&amp;" : "&amp;H280&amp;"|"&amp;I280&amp;"@"&amp;J280&amp;K280&amp;" ("&amp;L280&amp;","&amp;N280&amp;") ["&amp;O280&amp;"|"&amp;P280&amp;"] """&amp;M280&amp;""" TOOL")</f>
        <v> SG_ IAT22_SUP m104 : 28|1@1+ (1,0) [0|0] "" TOOL</v>
      </c>
      <c r="S280" s="36" t="str">
        <f t="shared" si="19"/>
        <v>SG_MUL_VAL_ 2024 IAT22_SUP S01_PID 104-104;</v>
      </c>
    </row>
    <row r="281" spans="1:19">
      <c r="A281" s="36">
        <v>1</v>
      </c>
      <c r="B281" s="53">
        <f t="shared" si="22"/>
        <v>104</v>
      </c>
      <c r="C281" s="38" t="str">
        <f t="shared" si="23"/>
        <v>S01_PID</v>
      </c>
      <c r="D281" s="65" t="s">
        <v>565</v>
      </c>
      <c r="E281" s="14" t="s">
        <v>576</v>
      </c>
      <c r="F281" s="49" t="s">
        <v>577</v>
      </c>
      <c r="G281" s="68"/>
      <c r="H281" s="36">
        <v>29</v>
      </c>
      <c r="I281" s="36">
        <v>1</v>
      </c>
      <c r="J281" s="36">
        <v>1</v>
      </c>
      <c r="K281" s="36" t="s">
        <v>32</v>
      </c>
      <c r="L281" s="36">
        <v>1</v>
      </c>
      <c r="N281" s="36">
        <v>0</v>
      </c>
      <c r="O281" s="54">
        <v>0</v>
      </c>
      <c r="P281" s="54">
        <v>0</v>
      </c>
      <c r="R281" s="36" t="str">
        <f>IF(F281="",""," SG_ "&amp;F281&amp;" m"&amp;B281&amp;" : "&amp;H281&amp;"|"&amp;I281&amp;"@"&amp;J281&amp;K281&amp;" ("&amp;L281&amp;","&amp;N281&amp;") ["&amp;O281&amp;"|"&amp;P281&amp;"] """&amp;M281&amp;""" TOOL")</f>
        <v> SG_ IAT23_SUP m104 : 29|1@1+ (1,0) [0|0] "" TOOL</v>
      </c>
      <c r="S281" s="36" t="str">
        <f t="shared" si="19"/>
        <v>SG_MUL_VAL_ 2024 IAT23_SUP S01_PID 104-104;</v>
      </c>
    </row>
    <row r="282" spans="1:19">
      <c r="A282" s="36">
        <v>1</v>
      </c>
      <c r="B282" s="53">
        <f t="shared" si="22"/>
        <v>104</v>
      </c>
      <c r="C282" s="38" t="str">
        <f t="shared" si="23"/>
        <v>S01_PID</v>
      </c>
      <c r="D282" s="65" t="s">
        <v>565</v>
      </c>
      <c r="E282" s="14" t="s">
        <v>536</v>
      </c>
      <c r="F282" s="49"/>
      <c r="G282" s="68"/>
      <c r="H282" s="36"/>
      <c r="I282" s="36"/>
      <c r="J282" s="36">
        <v>1</v>
      </c>
      <c r="K282" s="36" t="s">
        <v>32</v>
      </c>
      <c r="L282" s="36">
        <v>1</v>
      </c>
      <c r="N282" s="36">
        <v>0</v>
      </c>
      <c r="O282" s="54">
        <v>0</v>
      </c>
      <c r="P282" s="54">
        <v>0</v>
      </c>
      <c r="R282" s="36" t="str">
        <f>IF(F282="",""," SG_ "&amp;F282&amp;" m"&amp;B282&amp;" : "&amp;H282&amp;"|"&amp;I282&amp;"@"&amp;J282&amp;K282&amp;" ("&amp;L282&amp;","&amp;N282&amp;") ["&amp;O282&amp;"|"&amp;P282&amp;"] """&amp;M282&amp;""" TOOL")</f>
        <v/>
      </c>
      <c r="S282" s="36" t="str">
        <f t="shared" si="19"/>
        <v/>
      </c>
    </row>
    <row r="283" spans="1:19">
      <c r="A283" s="36">
        <v>1</v>
      </c>
      <c r="B283" s="53">
        <f t="shared" si="22"/>
        <v>104</v>
      </c>
      <c r="C283" s="38" t="str">
        <f t="shared" si="23"/>
        <v>S01_PID</v>
      </c>
      <c r="D283" s="65" t="s">
        <v>565</v>
      </c>
      <c r="E283" s="14" t="s">
        <v>578</v>
      </c>
      <c r="F283" s="49" t="s">
        <v>579</v>
      </c>
      <c r="G283" s="68"/>
      <c r="H283" s="36">
        <v>32</v>
      </c>
      <c r="I283" s="36">
        <v>8</v>
      </c>
      <c r="J283" s="36">
        <v>1</v>
      </c>
      <c r="K283" s="36" t="s">
        <v>32</v>
      </c>
      <c r="L283" s="36">
        <v>1</v>
      </c>
      <c r="M283" s="36" t="s">
        <v>90</v>
      </c>
      <c r="N283" s="36">
        <v>-40</v>
      </c>
      <c r="O283" s="54">
        <v>0</v>
      </c>
      <c r="P283" s="54">
        <v>0</v>
      </c>
      <c r="R283" s="36" t="str">
        <f>IF(F283="",""," SG_ "&amp;F283&amp;" m"&amp;B283&amp;" : "&amp;H283&amp;"|"&amp;I283&amp;"@"&amp;J283&amp;K283&amp;" ("&amp;L283&amp;","&amp;N283&amp;") ["&amp;O283&amp;"|"&amp;P283&amp;"] """&amp;M283&amp;""" TOOL")</f>
        <v> SG_ IAT11 m104 : 32|8@1+ (1,-40) [0|0] "°C " TOOL</v>
      </c>
      <c r="S283" s="36" t="str">
        <f t="shared" si="19"/>
        <v>SG_MUL_VAL_ 2024 IAT11 S01_PID 104-104;</v>
      </c>
    </row>
    <row r="284" spans="1:19">
      <c r="A284" s="36">
        <v>1</v>
      </c>
      <c r="B284" s="53">
        <f t="shared" si="22"/>
        <v>104</v>
      </c>
      <c r="C284" s="38" t="str">
        <f t="shared" si="23"/>
        <v>S01_PID</v>
      </c>
      <c r="D284" s="65" t="s">
        <v>565</v>
      </c>
      <c r="E284" s="14" t="s">
        <v>580</v>
      </c>
      <c r="F284" s="49" t="s">
        <v>581</v>
      </c>
      <c r="G284" s="68"/>
      <c r="H284" s="36">
        <v>40</v>
      </c>
      <c r="I284" s="36">
        <v>8</v>
      </c>
      <c r="J284" s="36">
        <v>1</v>
      </c>
      <c r="K284" s="36" t="s">
        <v>32</v>
      </c>
      <c r="L284" s="36">
        <v>1</v>
      </c>
      <c r="M284" s="36" t="s">
        <v>90</v>
      </c>
      <c r="N284" s="36">
        <v>-40</v>
      </c>
      <c r="O284" s="54">
        <v>0</v>
      </c>
      <c r="P284" s="54">
        <v>0</v>
      </c>
      <c r="R284" s="36" t="str">
        <f>IF(F284="",""," SG_ "&amp;F284&amp;" m"&amp;B284&amp;" : "&amp;H284&amp;"|"&amp;I284&amp;"@"&amp;J284&amp;K284&amp;" ("&amp;L284&amp;","&amp;N284&amp;") ["&amp;O284&amp;"|"&amp;P284&amp;"] """&amp;M284&amp;""" TOOL")</f>
        <v> SG_ IAT12 m104 : 40|8@1+ (1,-40) [0|0] "°C " TOOL</v>
      </c>
      <c r="S284" s="36" t="str">
        <f t="shared" si="19"/>
        <v>SG_MUL_VAL_ 2024 IAT12 S01_PID 104-104;</v>
      </c>
    </row>
    <row r="285" spans="1:19">
      <c r="A285" s="36">
        <v>1</v>
      </c>
      <c r="B285" s="53">
        <f t="shared" si="22"/>
        <v>104</v>
      </c>
      <c r="C285" s="38" t="str">
        <f t="shared" si="23"/>
        <v>S01_PID</v>
      </c>
      <c r="D285" s="65" t="s">
        <v>565</v>
      </c>
      <c r="E285" s="14" t="s">
        <v>582</v>
      </c>
      <c r="F285" s="49" t="s">
        <v>583</v>
      </c>
      <c r="G285" s="68"/>
      <c r="H285" s="36">
        <v>48</v>
      </c>
      <c r="I285" s="36">
        <v>8</v>
      </c>
      <c r="J285" s="36">
        <v>1</v>
      </c>
      <c r="K285" s="36" t="s">
        <v>32</v>
      </c>
      <c r="L285" s="36">
        <v>1</v>
      </c>
      <c r="M285" s="36" t="s">
        <v>90</v>
      </c>
      <c r="N285" s="36">
        <v>-40</v>
      </c>
      <c r="O285" s="54">
        <v>0</v>
      </c>
      <c r="P285" s="54">
        <v>0</v>
      </c>
      <c r="R285" s="36" t="str">
        <f>IF(F285="",""," SG_ "&amp;F285&amp;" m"&amp;B285&amp;" : "&amp;H285&amp;"|"&amp;I285&amp;"@"&amp;J285&amp;K285&amp;" ("&amp;L285&amp;","&amp;N285&amp;") ["&amp;O285&amp;"|"&amp;P285&amp;"] """&amp;M285&amp;""" TOOL")</f>
        <v> SG_ IAT13 m104 : 48|8@1+ (1,-40) [0|0] "°C " TOOL</v>
      </c>
      <c r="S285" s="36" t="str">
        <f t="shared" si="19"/>
        <v>SG_MUL_VAL_ 2024 IAT13 S01_PID 104-104;</v>
      </c>
    </row>
    <row r="286" spans="1:19">
      <c r="A286" s="36">
        <v>1</v>
      </c>
      <c r="B286" s="53">
        <f t="shared" si="22"/>
        <v>104</v>
      </c>
      <c r="C286" s="38" t="str">
        <f t="shared" si="23"/>
        <v>S01_PID</v>
      </c>
      <c r="D286" s="65" t="s">
        <v>565</v>
      </c>
      <c r="E286" s="14" t="s">
        <v>584</v>
      </c>
      <c r="F286" s="49" t="s">
        <v>585</v>
      </c>
      <c r="G286" s="68"/>
      <c r="H286" s="36">
        <v>56</v>
      </c>
      <c r="I286" s="36">
        <v>8</v>
      </c>
      <c r="J286" s="36">
        <v>1</v>
      </c>
      <c r="K286" s="36" t="s">
        <v>32</v>
      </c>
      <c r="L286" s="36">
        <v>1</v>
      </c>
      <c r="M286" s="36" t="s">
        <v>90</v>
      </c>
      <c r="N286" s="36">
        <v>-40</v>
      </c>
      <c r="O286" s="54">
        <v>0</v>
      </c>
      <c r="P286" s="54">
        <v>0</v>
      </c>
      <c r="R286" s="36" t="str">
        <f>IF(F286="",""," SG_ "&amp;F286&amp;" m"&amp;B286&amp;" : "&amp;H286&amp;"|"&amp;I286&amp;"@"&amp;J286&amp;K286&amp;" ("&amp;L286&amp;","&amp;N286&amp;") ["&amp;O286&amp;"|"&amp;P286&amp;"] """&amp;M286&amp;""" TOOL")</f>
        <v> SG_ IAT21 m104 : 56|8@1+ (1,-40) [0|0] "°C " TOOL</v>
      </c>
      <c r="S286" s="36" t="str">
        <f t="shared" si="19"/>
        <v>SG_MUL_VAL_ 2024 IAT21 S01_PID 104-104;</v>
      </c>
    </row>
    <row r="287" spans="1:19">
      <c r="A287" s="36">
        <v>1</v>
      </c>
      <c r="B287" s="53">
        <f t="shared" si="22"/>
        <v>104</v>
      </c>
      <c r="C287" s="38" t="str">
        <f t="shared" si="23"/>
        <v>S01_PID</v>
      </c>
      <c r="D287" s="65" t="s">
        <v>565</v>
      </c>
      <c r="E287" s="14" t="s">
        <v>586</v>
      </c>
      <c r="F287" s="49" t="s">
        <v>587</v>
      </c>
      <c r="G287" s="68"/>
      <c r="H287" s="36">
        <v>64</v>
      </c>
      <c r="I287" s="36">
        <v>8</v>
      </c>
      <c r="J287" s="36">
        <v>1</v>
      </c>
      <c r="K287" s="36" t="s">
        <v>32</v>
      </c>
      <c r="L287" s="36">
        <v>1</v>
      </c>
      <c r="M287" s="36" t="s">
        <v>90</v>
      </c>
      <c r="N287" s="36">
        <v>-40</v>
      </c>
      <c r="O287" s="54">
        <v>0</v>
      </c>
      <c r="P287" s="54">
        <v>0</v>
      </c>
      <c r="R287" s="36" t="str">
        <f>IF(F287="",""," SG_ "&amp;F287&amp;" m"&amp;B287&amp;" : "&amp;H287&amp;"|"&amp;I287&amp;"@"&amp;J287&amp;K287&amp;" ("&amp;L287&amp;","&amp;N287&amp;") ["&amp;O287&amp;"|"&amp;P287&amp;"] """&amp;M287&amp;""" TOOL")</f>
        <v> SG_ IAT22 m104 : 64|8@1+ (1,-40) [0|0] "°C " TOOL</v>
      </c>
      <c r="S287" s="36" t="str">
        <f t="shared" si="19"/>
        <v>SG_MUL_VAL_ 2024 IAT22 S01_PID 104-104;</v>
      </c>
    </row>
    <row r="288" spans="1:19">
      <c r="A288" s="36">
        <v>1</v>
      </c>
      <c r="B288" s="53">
        <f t="shared" si="22"/>
        <v>104</v>
      </c>
      <c r="C288" s="38" t="str">
        <f t="shared" si="23"/>
        <v>S01_PID</v>
      </c>
      <c r="D288" s="65" t="s">
        <v>565</v>
      </c>
      <c r="E288" s="14" t="s">
        <v>588</v>
      </c>
      <c r="F288" s="49" t="s">
        <v>589</v>
      </c>
      <c r="G288" s="68"/>
      <c r="H288" s="36">
        <v>72</v>
      </c>
      <c r="I288" s="36">
        <v>8</v>
      </c>
      <c r="J288" s="36">
        <v>1</v>
      </c>
      <c r="K288" s="36" t="s">
        <v>32</v>
      </c>
      <c r="L288" s="36">
        <v>1</v>
      </c>
      <c r="M288" s="36" t="s">
        <v>90</v>
      </c>
      <c r="N288" s="36">
        <v>-40</v>
      </c>
      <c r="O288" s="54">
        <v>0</v>
      </c>
      <c r="P288" s="54">
        <v>0</v>
      </c>
      <c r="R288" s="36" t="str">
        <f>IF(F288="",""," SG_ "&amp;F288&amp;" m"&amp;B288&amp;" : "&amp;H288&amp;"|"&amp;I288&amp;"@"&amp;J288&amp;K288&amp;" ("&amp;L288&amp;","&amp;N288&amp;") ["&amp;O288&amp;"|"&amp;P288&amp;"] """&amp;M288&amp;""" TOOL")</f>
        <v> SG_ IAT23 m104 : 72|8@1+ (1,-40) [0|0] "°C " TOOL</v>
      </c>
      <c r="S288" s="36" t="str">
        <f t="shared" si="19"/>
        <v>SG_MUL_VAL_ 2024 IAT23 S01_PID 104-104;</v>
      </c>
    </row>
    <row r="289" spans="1:19">
      <c r="A289" s="36">
        <v>1</v>
      </c>
      <c r="B289" s="53">
        <f t="shared" si="22"/>
        <v>105</v>
      </c>
      <c r="C289" s="38" t="str">
        <f t="shared" si="23"/>
        <v>S01_PID</v>
      </c>
      <c r="D289" s="65" t="s">
        <v>590</v>
      </c>
      <c r="E289" s="14" t="s">
        <v>591</v>
      </c>
      <c r="F289" s="49" t="s">
        <v>592</v>
      </c>
      <c r="G289" s="68"/>
      <c r="H289" s="36">
        <v>24</v>
      </c>
      <c r="I289" s="36">
        <v>1</v>
      </c>
      <c r="J289" s="36">
        <v>1</v>
      </c>
      <c r="K289" s="36" t="s">
        <v>32</v>
      </c>
      <c r="L289" s="36">
        <v>1</v>
      </c>
      <c r="N289" s="36">
        <v>0</v>
      </c>
      <c r="O289" s="54">
        <v>0</v>
      </c>
      <c r="P289" s="54">
        <v>0</v>
      </c>
      <c r="R289" s="36" t="str">
        <f>IF(F289="",""," SG_ "&amp;F289&amp;" m"&amp;B289&amp;" : "&amp;H289&amp;"|"&amp;I289&amp;"@"&amp;J289&amp;K289&amp;" ("&amp;L289&amp;","&amp;N289&amp;") ["&amp;O289&amp;"|"&amp;P289&amp;"] """&amp;M289&amp;""" TOOL")</f>
        <v> SG_ EGR_A_CMD_SUP m105 : 24|1@1+ (1,0) [0|0] "" TOOL</v>
      </c>
      <c r="S289" s="36" t="str">
        <f t="shared" si="19"/>
        <v>SG_MUL_VAL_ 2024 EGR_A_CMD_SUP S01_PID 105-105;</v>
      </c>
    </row>
    <row r="290" spans="1:19">
      <c r="A290" s="36">
        <v>1</v>
      </c>
      <c r="B290" s="53">
        <f t="shared" si="22"/>
        <v>105</v>
      </c>
      <c r="C290" s="38" t="str">
        <f t="shared" si="23"/>
        <v>S01_PID</v>
      </c>
      <c r="D290" s="65" t="s">
        <v>590</v>
      </c>
      <c r="E290" s="14" t="s">
        <v>593</v>
      </c>
      <c r="F290" s="49" t="s">
        <v>594</v>
      </c>
      <c r="G290" s="68"/>
      <c r="H290" s="36">
        <v>25</v>
      </c>
      <c r="I290" s="36">
        <v>1</v>
      </c>
      <c r="J290" s="36">
        <v>1</v>
      </c>
      <c r="K290" s="36" t="s">
        <v>32</v>
      </c>
      <c r="L290" s="36">
        <v>1</v>
      </c>
      <c r="N290" s="36">
        <v>0</v>
      </c>
      <c r="O290" s="54">
        <v>0</v>
      </c>
      <c r="P290" s="54">
        <v>0</v>
      </c>
      <c r="R290" s="36" t="str">
        <f>IF(F290="",""," SG_ "&amp;F290&amp;" m"&amp;B290&amp;" : "&amp;H290&amp;"|"&amp;I290&amp;"@"&amp;J290&amp;K290&amp;" ("&amp;L290&amp;","&amp;N290&amp;") ["&amp;O290&amp;"|"&amp;P290&amp;"] """&amp;M290&amp;""" TOOL")</f>
        <v> SG_ EGR_A_ACT_SUP m105 : 25|1@1+ (1,0) [0|0] "" TOOL</v>
      </c>
      <c r="S290" s="36" t="str">
        <f t="shared" si="19"/>
        <v>SG_MUL_VAL_ 2024 EGR_A_ACT_SUP S01_PID 105-105;</v>
      </c>
    </row>
    <row r="291" spans="1:19">
      <c r="A291" s="36">
        <v>1</v>
      </c>
      <c r="B291" s="53">
        <f t="shared" si="22"/>
        <v>105</v>
      </c>
      <c r="C291" s="38" t="str">
        <f t="shared" si="23"/>
        <v>S01_PID</v>
      </c>
      <c r="D291" s="65" t="s">
        <v>590</v>
      </c>
      <c r="E291" s="14" t="s">
        <v>595</v>
      </c>
      <c r="F291" s="49" t="s">
        <v>596</v>
      </c>
      <c r="G291" s="68"/>
      <c r="H291" s="36">
        <v>26</v>
      </c>
      <c r="I291" s="36">
        <v>1</v>
      </c>
      <c r="J291" s="36">
        <v>1</v>
      </c>
      <c r="K291" s="36" t="s">
        <v>32</v>
      </c>
      <c r="L291" s="36">
        <v>1</v>
      </c>
      <c r="N291" s="36">
        <v>0</v>
      </c>
      <c r="O291" s="54">
        <v>0</v>
      </c>
      <c r="P291" s="54">
        <v>0</v>
      </c>
      <c r="R291" s="36" t="str">
        <f>IF(F291="",""," SG_ "&amp;F291&amp;" m"&amp;B291&amp;" : "&amp;H291&amp;"|"&amp;I291&amp;"@"&amp;J291&amp;K291&amp;" ("&amp;L291&amp;","&amp;N291&amp;") ["&amp;O291&amp;"|"&amp;P291&amp;"] """&amp;M291&amp;""" TOOL")</f>
        <v> SG_ EGR_A_ERR_SUP m105 : 26|1@1+ (1,0) [0|0] "" TOOL</v>
      </c>
      <c r="S291" s="36" t="str">
        <f t="shared" si="19"/>
        <v>SG_MUL_VAL_ 2024 EGR_A_ERR_SUP S01_PID 105-105;</v>
      </c>
    </row>
    <row r="292" spans="1:19">
      <c r="A292" s="36">
        <v>1</v>
      </c>
      <c r="B292" s="53">
        <f t="shared" si="22"/>
        <v>105</v>
      </c>
      <c r="C292" s="38" t="str">
        <f t="shared" si="23"/>
        <v>S01_PID</v>
      </c>
      <c r="D292" s="65" t="s">
        <v>590</v>
      </c>
      <c r="E292" s="14" t="s">
        <v>597</v>
      </c>
      <c r="F292" s="49" t="s">
        <v>598</v>
      </c>
      <c r="G292" s="68"/>
      <c r="H292" s="36">
        <v>27</v>
      </c>
      <c r="I292" s="36">
        <v>1</v>
      </c>
      <c r="J292" s="36">
        <v>1</v>
      </c>
      <c r="K292" s="36" t="s">
        <v>32</v>
      </c>
      <c r="L292" s="36">
        <v>1</v>
      </c>
      <c r="N292" s="36">
        <v>0</v>
      </c>
      <c r="O292" s="54">
        <v>0</v>
      </c>
      <c r="P292" s="54">
        <v>0</v>
      </c>
      <c r="R292" s="36" t="str">
        <f>IF(F292="",""," SG_ "&amp;F292&amp;" m"&amp;B292&amp;" : "&amp;H292&amp;"|"&amp;I292&amp;"@"&amp;J292&amp;K292&amp;" ("&amp;L292&amp;","&amp;N292&amp;") ["&amp;O292&amp;"|"&amp;P292&amp;"] """&amp;M292&amp;""" TOOL")</f>
        <v> SG_ EGR_B_CMD_SUP m105 : 27|1@1+ (1,0) [0|0] "" TOOL</v>
      </c>
      <c r="S292" s="36" t="str">
        <f t="shared" si="19"/>
        <v>SG_MUL_VAL_ 2024 EGR_B_CMD_SUP S01_PID 105-105;</v>
      </c>
    </row>
    <row r="293" spans="1:19">
      <c r="A293" s="36">
        <v>1</v>
      </c>
      <c r="B293" s="53">
        <f t="shared" si="22"/>
        <v>105</v>
      </c>
      <c r="C293" s="38" t="str">
        <f t="shared" si="23"/>
        <v>S01_PID</v>
      </c>
      <c r="D293" s="65" t="s">
        <v>590</v>
      </c>
      <c r="E293" s="14" t="s">
        <v>599</v>
      </c>
      <c r="F293" s="49" t="s">
        <v>600</v>
      </c>
      <c r="G293" s="68"/>
      <c r="H293" s="36">
        <v>28</v>
      </c>
      <c r="I293" s="36">
        <v>1</v>
      </c>
      <c r="J293" s="36">
        <v>1</v>
      </c>
      <c r="K293" s="36" t="s">
        <v>32</v>
      </c>
      <c r="L293" s="36">
        <v>1</v>
      </c>
      <c r="N293" s="36">
        <v>0</v>
      </c>
      <c r="O293" s="54">
        <v>0</v>
      </c>
      <c r="P293" s="54">
        <v>0</v>
      </c>
      <c r="R293" s="36" t="str">
        <f>IF(F293="",""," SG_ "&amp;F293&amp;" m"&amp;B293&amp;" : "&amp;H293&amp;"|"&amp;I293&amp;"@"&amp;J293&amp;K293&amp;" ("&amp;L293&amp;","&amp;N293&amp;") ["&amp;O293&amp;"|"&amp;P293&amp;"] """&amp;M293&amp;""" TOOL")</f>
        <v> SG_ EGR_B_ACT_SUP m105 : 28|1@1+ (1,0) [0|0] "" TOOL</v>
      </c>
      <c r="S293" s="36" t="str">
        <f t="shared" si="19"/>
        <v>SG_MUL_VAL_ 2024 EGR_B_ACT_SUP S01_PID 105-105;</v>
      </c>
    </row>
    <row r="294" spans="1:19">
      <c r="A294" s="36">
        <v>1</v>
      </c>
      <c r="B294" s="53">
        <f t="shared" si="22"/>
        <v>105</v>
      </c>
      <c r="C294" s="38" t="str">
        <f t="shared" si="23"/>
        <v>S01_PID</v>
      </c>
      <c r="D294" s="65" t="s">
        <v>590</v>
      </c>
      <c r="E294" s="14" t="s">
        <v>601</v>
      </c>
      <c r="F294" s="49" t="s">
        <v>602</v>
      </c>
      <c r="G294" s="68"/>
      <c r="H294" s="36">
        <v>29</v>
      </c>
      <c r="I294" s="36">
        <v>1</v>
      </c>
      <c r="J294" s="36">
        <v>1</v>
      </c>
      <c r="K294" s="36" t="s">
        <v>32</v>
      </c>
      <c r="L294" s="36">
        <v>1</v>
      </c>
      <c r="N294" s="36">
        <v>0</v>
      </c>
      <c r="O294" s="54">
        <v>0</v>
      </c>
      <c r="P294" s="54">
        <v>0</v>
      </c>
      <c r="R294" s="36" t="str">
        <f>IF(F294="",""," SG_ "&amp;F294&amp;" m"&amp;B294&amp;" : "&amp;H294&amp;"|"&amp;I294&amp;"@"&amp;J294&amp;K294&amp;" ("&amp;L294&amp;","&amp;N294&amp;") ["&amp;O294&amp;"|"&amp;P294&amp;"] """&amp;M294&amp;""" TOOL")</f>
        <v> SG_ EGR_B_ERR_SUP m105 : 29|1@1+ (1,0) [0|0] "" TOOL</v>
      </c>
      <c r="S294" s="36" t="str">
        <f t="shared" si="19"/>
        <v>SG_MUL_VAL_ 2024 EGR_B_ERR_SUP S01_PID 105-105;</v>
      </c>
    </row>
    <row r="295" spans="1:19">
      <c r="A295" s="36">
        <v>1</v>
      </c>
      <c r="B295" s="53">
        <f t="shared" si="22"/>
        <v>105</v>
      </c>
      <c r="C295" s="38" t="str">
        <f t="shared" si="23"/>
        <v>S01_PID</v>
      </c>
      <c r="D295" s="65" t="s">
        <v>590</v>
      </c>
      <c r="E295" s="14" t="s">
        <v>536</v>
      </c>
      <c r="F295" s="49"/>
      <c r="G295" s="49"/>
      <c r="H295" s="13"/>
      <c r="I295" s="36"/>
      <c r="J295" s="36">
        <v>1</v>
      </c>
      <c r="K295" s="36" t="s">
        <v>32</v>
      </c>
      <c r="L295" s="36">
        <v>1</v>
      </c>
      <c r="N295" s="36">
        <v>0</v>
      </c>
      <c r="O295" s="54">
        <v>0</v>
      </c>
      <c r="P295" s="54">
        <v>0</v>
      </c>
      <c r="R295" s="36" t="str">
        <f>IF(F295="",""," SG_ "&amp;F295&amp;" m"&amp;B295&amp;" : "&amp;H295&amp;"|"&amp;I295&amp;"@"&amp;J295&amp;K295&amp;" ("&amp;L295&amp;","&amp;N295&amp;") ["&amp;O295&amp;"|"&amp;P295&amp;"] """&amp;M295&amp;""" TOOL")</f>
        <v/>
      </c>
      <c r="S295" s="36" t="str">
        <f t="shared" si="19"/>
        <v/>
      </c>
    </row>
    <row r="296" spans="1:19">
      <c r="A296" s="36">
        <v>1</v>
      </c>
      <c r="B296" s="53">
        <f t="shared" si="22"/>
        <v>105</v>
      </c>
      <c r="C296" s="38" t="str">
        <f t="shared" si="23"/>
        <v>S01_PID</v>
      </c>
      <c r="D296" s="65" t="s">
        <v>590</v>
      </c>
      <c r="E296" s="14" t="s">
        <v>603</v>
      </c>
      <c r="F296" s="49" t="s">
        <v>604</v>
      </c>
      <c r="G296" s="68"/>
      <c r="H296" s="36">
        <v>32</v>
      </c>
      <c r="I296" s="36">
        <v>8</v>
      </c>
      <c r="J296" s="36">
        <v>1</v>
      </c>
      <c r="K296" s="36" t="s">
        <v>32</v>
      </c>
      <c r="L296" s="36">
        <f>100/255</f>
        <v>0.392156862745098</v>
      </c>
      <c r="M296" s="36" t="s">
        <v>88</v>
      </c>
      <c r="N296" s="36">
        <v>0</v>
      </c>
      <c r="O296" s="54">
        <v>0</v>
      </c>
      <c r="P296" s="54">
        <v>0</v>
      </c>
      <c r="R296" s="36" t="str">
        <f>IF(F296="",""," SG_ "&amp;F296&amp;" m"&amp;B296&amp;" : "&amp;H296&amp;"|"&amp;I296&amp;"@"&amp;J296&amp;K296&amp;" ("&amp;L296&amp;","&amp;N296&amp;") ["&amp;O296&amp;"|"&amp;P296&amp;"] """&amp;M296&amp;""" TOOL")</f>
        <v> SG_ EGR_A_CMD m105 : 32|8@1+ (0.392156862745098,0) [0|0] "%" TOOL</v>
      </c>
      <c r="S296" s="36" t="str">
        <f t="shared" si="19"/>
        <v>SG_MUL_VAL_ 2024 EGR_A_CMD S01_PID 105-105;</v>
      </c>
    </row>
    <row r="297" spans="1:19">
      <c r="A297" s="36">
        <v>1</v>
      </c>
      <c r="B297" s="53">
        <f t="shared" si="22"/>
        <v>105</v>
      </c>
      <c r="C297" s="38" t="str">
        <f t="shared" si="23"/>
        <v>S01_PID</v>
      </c>
      <c r="D297" s="65" t="s">
        <v>590</v>
      </c>
      <c r="E297" s="14" t="s">
        <v>605</v>
      </c>
      <c r="F297" s="49" t="s">
        <v>606</v>
      </c>
      <c r="G297" s="68"/>
      <c r="H297" s="36">
        <v>40</v>
      </c>
      <c r="I297" s="36">
        <v>8</v>
      </c>
      <c r="J297" s="36">
        <v>1</v>
      </c>
      <c r="K297" s="36" t="s">
        <v>32</v>
      </c>
      <c r="L297" s="36">
        <f>100/255</f>
        <v>0.392156862745098</v>
      </c>
      <c r="M297" s="36" t="s">
        <v>88</v>
      </c>
      <c r="N297" s="36">
        <v>0</v>
      </c>
      <c r="O297" s="54">
        <v>0</v>
      </c>
      <c r="P297" s="54">
        <v>0</v>
      </c>
      <c r="R297" s="36" t="str">
        <f>IF(F297="",""," SG_ "&amp;F297&amp;" m"&amp;B297&amp;" : "&amp;H297&amp;"|"&amp;I297&amp;"@"&amp;J297&amp;K297&amp;" ("&amp;L297&amp;","&amp;N297&amp;") ["&amp;O297&amp;"|"&amp;P297&amp;"] """&amp;M297&amp;""" TOOL")</f>
        <v> SG_ EGR_A_ACT m105 : 40|8@1+ (0.392156862745098,0) [0|0] "%" TOOL</v>
      </c>
      <c r="S297" s="36" t="str">
        <f t="shared" si="19"/>
        <v>SG_MUL_VAL_ 2024 EGR_A_ACT S01_PID 105-105;</v>
      </c>
    </row>
    <row r="298" spans="1:19">
      <c r="A298" s="36">
        <v>1</v>
      </c>
      <c r="B298" s="53">
        <f t="shared" si="22"/>
        <v>105</v>
      </c>
      <c r="C298" s="38" t="str">
        <f t="shared" si="23"/>
        <v>S01_PID</v>
      </c>
      <c r="D298" s="65" t="s">
        <v>590</v>
      </c>
      <c r="E298" s="14" t="s">
        <v>607</v>
      </c>
      <c r="F298" s="49" t="s">
        <v>608</v>
      </c>
      <c r="G298" s="68"/>
      <c r="H298" s="36">
        <v>48</v>
      </c>
      <c r="I298" s="36">
        <v>8</v>
      </c>
      <c r="J298" s="36">
        <v>1</v>
      </c>
      <c r="K298" s="36" t="s">
        <v>32</v>
      </c>
      <c r="L298" s="36">
        <f>100/255</f>
        <v>0.392156862745098</v>
      </c>
      <c r="M298" s="36" t="s">
        <v>88</v>
      </c>
      <c r="N298" s="36">
        <v>0</v>
      </c>
      <c r="O298" s="54">
        <v>0</v>
      </c>
      <c r="P298" s="54">
        <v>0</v>
      </c>
      <c r="R298" s="36" t="str">
        <f>IF(F298="",""," SG_ "&amp;F298&amp;" m"&amp;B298&amp;" : "&amp;H298&amp;"|"&amp;I298&amp;"@"&amp;J298&amp;K298&amp;" ("&amp;L298&amp;","&amp;N298&amp;") ["&amp;O298&amp;"|"&amp;P298&amp;"] """&amp;M298&amp;""" TOOL")</f>
        <v> SG_ EGR_A_ERR m105 : 48|8@1+ (0.392156862745098,0) [0|0] "%" TOOL</v>
      </c>
      <c r="S298" s="36" t="str">
        <f t="shared" si="19"/>
        <v>SG_MUL_VAL_ 2024 EGR_A_ERR S01_PID 105-105;</v>
      </c>
    </row>
    <row r="299" spans="1:19">
      <c r="A299" s="36">
        <v>1</v>
      </c>
      <c r="B299" s="53">
        <f t="shared" si="22"/>
        <v>105</v>
      </c>
      <c r="C299" s="38" t="str">
        <f t="shared" si="23"/>
        <v>S01_PID</v>
      </c>
      <c r="D299" s="65" t="s">
        <v>590</v>
      </c>
      <c r="E299" s="14" t="s">
        <v>609</v>
      </c>
      <c r="F299" s="49" t="s">
        <v>610</v>
      </c>
      <c r="G299" s="68"/>
      <c r="H299" s="36">
        <v>56</v>
      </c>
      <c r="I299" s="36">
        <v>8</v>
      </c>
      <c r="J299" s="36">
        <v>1</v>
      </c>
      <c r="K299" s="36" t="s">
        <v>32</v>
      </c>
      <c r="L299" s="36">
        <f>100/255</f>
        <v>0.392156862745098</v>
      </c>
      <c r="M299" s="36" t="s">
        <v>88</v>
      </c>
      <c r="N299" s="36">
        <v>0</v>
      </c>
      <c r="O299" s="54">
        <v>0</v>
      </c>
      <c r="P299" s="54">
        <v>0</v>
      </c>
      <c r="R299" s="36" t="str">
        <f>IF(F299="",""," SG_ "&amp;F299&amp;" m"&amp;B299&amp;" : "&amp;H299&amp;"|"&amp;I299&amp;"@"&amp;J299&amp;K299&amp;" ("&amp;L299&amp;","&amp;N299&amp;") ["&amp;O299&amp;"|"&amp;P299&amp;"] """&amp;M299&amp;""" TOOL")</f>
        <v> SG_ EGR_B_CMD m105 : 56|8@1+ (0.392156862745098,0) [0|0] "%" TOOL</v>
      </c>
      <c r="S299" s="36" t="str">
        <f t="shared" si="19"/>
        <v>SG_MUL_VAL_ 2024 EGR_B_CMD S01_PID 105-105;</v>
      </c>
    </row>
    <row r="300" spans="1:19">
      <c r="A300" s="36">
        <v>1</v>
      </c>
      <c r="B300" s="53">
        <f t="shared" si="22"/>
        <v>105</v>
      </c>
      <c r="C300" s="38" t="str">
        <f t="shared" si="23"/>
        <v>S01_PID</v>
      </c>
      <c r="D300" s="65" t="s">
        <v>590</v>
      </c>
      <c r="E300" s="14" t="s">
        <v>611</v>
      </c>
      <c r="F300" s="49" t="s">
        <v>612</v>
      </c>
      <c r="G300" s="68"/>
      <c r="H300" s="36">
        <v>64</v>
      </c>
      <c r="I300" s="36">
        <v>8</v>
      </c>
      <c r="J300" s="36">
        <v>1</v>
      </c>
      <c r="K300" s="36" t="s">
        <v>32</v>
      </c>
      <c r="L300" s="36">
        <f>100/255</f>
        <v>0.392156862745098</v>
      </c>
      <c r="M300" s="36" t="s">
        <v>88</v>
      </c>
      <c r="N300" s="36">
        <v>0</v>
      </c>
      <c r="O300" s="54">
        <v>0</v>
      </c>
      <c r="P300" s="54">
        <v>0</v>
      </c>
      <c r="R300" s="36" t="str">
        <f>IF(F300="",""," SG_ "&amp;F300&amp;" m"&amp;B300&amp;" : "&amp;H300&amp;"|"&amp;I300&amp;"@"&amp;J300&amp;K300&amp;" ("&amp;L300&amp;","&amp;N300&amp;") ["&amp;O300&amp;"|"&amp;P300&amp;"] """&amp;M300&amp;""" TOOL")</f>
        <v> SG_ EGR_B_ACT m105 : 64|8@1+ (0.392156862745098,0) [0|0] "%" TOOL</v>
      </c>
      <c r="S300" s="36" t="str">
        <f t="shared" si="19"/>
        <v>SG_MUL_VAL_ 2024 EGR_B_ACT S01_PID 105-105;</v>
      </c>
    </row>
    <row r="301" spans="1:19">
      <c r="A301" s="36">
        <v>1</v>
      </c>
      <c r="B301" s="53">
        <f t="shared" si="22"/>
        <v>105</v>
      </c>
      <c r="C301" s="38" t="str">
        <f t="shared" si="23"/>
        <v>S01_PID</v>
      </c>
      <c r="D301" s="65" t="s">
        <v>590</v>
      </c>
      <c r="E301" s="14" t="s">
        <v>613</v>
      </c>
      <c r="F301" s="49" t="s">
        <v>614</v>
      </c>
      <c r="G301" s="68"/>
      <c r="H301" s="36">
        <v>72</v>
      </c>
      <c r="I301" s="36">
        <v>8</v>
      </c>
      <c r="J301" s="36">
        <v>1</v>
      </c>
      <c r="K301" s="36" t="s">
        <v>32</v>
      </c>
      <c r="L301" s="36">
        <f>100/255</f>
        <v>0.392156862745098</v>
      </c>
      <c r="M301" s="36" t="s">
        <v>88</v>
      </c>
      <c r="N301" s="36">
        <v>0</v>
      </c>
      <c r="O301" s="54">
        <v>0</v>
      </c>
      <c r="P301" s="54">
        <v>0</v>
      </c>
      <c r="R301" s="36" t="str">
        <f>IF(F301="",""," SG_ "&amp;F301&amp;" m"&amp;B301&amp;" : "&amp;H301&amp;"|"&amp;I301&amp;"@"&amp;J301&amp;K301&amp;" ("&amp;L301&amp;","&amp;N301&amp;") ["&amp;O301&amp;"|"&amp;P301&amp;"] """&amp;M301&amp;""" TOOL")</f>
        <v> SG_ EGR_B_ERR m105 : 72|8@1+ (0.392156862745098,0) [0|0] "%" TOOL</v>
      </c>
      <c r="S301" s="36" t="str">
        <f t="shared" si="19"/>
        <v>SG_MUL_VAL_ 2024 EGR_B_ERR S01_PID 105-105;</v>
      </c>
    </row>
    <row r="302" spans="1:19">
      <c r="A302" s="36">
        <v>1</v>
      </c>
      <c r="B302" s="53">
        <f t="shared" ref="B302:B320" si="24">HEX2DEC(SUBSTITUTE(D302,"0x",""))</f>
        <v>106</v>
      </c>
      <c r="C302" s="38" t="str">
        <f t="shared" ref="C302:C320" si="25">"S"&amp;DEC2HEX(A302,2)&amp;"_PID"</f>
        <v>S01_PID</v>
      </c>
      <c r="D302" s="65" t="s">
        <v>615</v>
      </c>
      <c r="E302" s="14" t="s">
        <v>616</v>
      </c>
      <c r="F302" s="49" t="s">
        <v>617</v>
      </c>
      <c r="G302" s="68"/>
      <c r="H302" s="36">
        <v>24</v>
      </c>
      <c r="I302" s="36">
        <v>1</v>
      </c>
      <c r="J302" s="36">
        <v>1</v>
      </c>
      <c r="K302" s="36" t="s">
        <v>32</v>
      </c>
      <c r="L302" s="36">
        <v>1</v>
      </c>
      <c r="N302" s="36">
        <v>0</v>
      </c>
      <c r="O302" s="54">
        <v>0</v>
      </c>
      <c r="P302" s="54">
        <v>0</v>
      </c>
      <c r="R302" s="36" t="str">
        <f>IF(F302="",""," SG_ "&amp;F302&amp;" m"&amp;B302&amp;" : "&amp;H302&amp;"|"&amp;I302&amp;"@"&amp;J302&amp;K302&amp;" ("&amp;L302&amp;","&amp;N302&amp;") ["&amp;O302&amp;"|"&amp;P302&amp;"] """&amp;M302&amp;""" TOOL")</f>
        <v> SG_ IAF_A_CMD_SUP m106 : 24|1@1+ (1,0) [0|0] "" TOOL</v>
      </c>
      <c r="S302" s="36" t="str">
        <f>IF(F302="","","SG_MUL_VAL_ 2024 "&amp;F302&amp;" "&amp;C302&amp;" "&amp;SUBSTITUTE(B302,"M","")&amp;"-"&amp;SUBSTITUTE(B302,"M","")&amp;";")</f>
        <v>SG_MUL_VAL_ 2024 IAF_A_CMD_SUP S01_PID 106-106;</v>
      </c>
    </row>
    <row r="303" spans="1:19">
      <c r="A303" s="36">
        <v>1</v>
      </c>
      <c r="B303" s="53">
        <f t="shared" si="24"/>
        <v>106</v>
      </c>
      <c r="C303" s="38" t="str">
        <f t="shared" si="25"/>
        <v>S01_PID</v>
      </c>
      <c r="D303" s="65" t="s">
        <v>615</v>
      </c>
      <c r="E303" s="14" t="s">
        <v>618</v>
      </c>
      <c r="F303" s="49" t="s">
        <v>619</v>
      </c>
      <c r="G303" s="68"/>
      <c r="H303" s="36">
        <v>25</v>
      </c>
      <c r="I303" s="36">
        <v>1</v>
      </c>
      <c r="J303" s="36">
        <v>1</v>
      </c>
      <c r="K303" s="36" t="s">
        <v>32</v>
      </c>
      <c r="L303" s="36">
        <v>1</v>
      </c>
      <c r="N303" s="36">
        <v>0</v>
      </c>
      <c r="O303" s="54">
        <v>0</v>
      </c>
      <c r="P303" s="54">
        <v>0</v>
      </c>
      <c r="R303" s="36" t="str">
        <f>IF(F303="",""," SG_ "&amp;F303&amp;" m"&amp;B303&amp;" : "&amp;H303&amp;"|"&amp;I303&amp;"@"&amp;J303&amp;K303&amp;" ("&amp;L303&amp;","&amp;N303&amp;") ["&amp;O303&amp;"|"&amp;P303&amp;"] """&amp;M303&amp;""" TOOL")</f>
        <v> SG_ IAF_A_REL_SUP m106 : 25|1@1+ (1,0) [0|0] "" TOOL</v>
      </c>
      <c r="S303" s="36" t="str">
        <f>IF(F303="","","SG_MUL_VAL_ 2024 "&amp;F303&amp;" "&amp;C303&amp;" "&amp;SUBSTITUTE(B303,"M","")&amp;"-"&amp;SUBSTITUTE(B303,"M","")&amp;";")</f>
        <v>SG_MUL_VAL_ 2024 IAF_A_REL_SUP S01_PID 106-106;</v>
      </c>
    </row>
    <row r="304" spans="1:19">
      <c r="A304" s="36">
        <v>1</v>
      </c>
      <c r="B304" s="53">
        <f t="shared" si="24"/>
        <v>106</v>
      </c>
      <c r="C304" s="38" t="str">
        <f t="shared" si="25"/>
        <v>S01_PID</v>
      </c>
      <c r="D304" s="65" t="s">
        <v>615</v>
      </c>
      <c r="E304" s="14" t="s">
        <v>620</v>
      </c>
      <c r="F304" s="49" t="s">
        <v>621</v>
      </c>
      <c r="G304" s="68"/>
      <c r="H304" s="36">
        <v>26</v>
      </c>
      <c r="I304" s="36">
        <v>1</v>
      </c>
      <c r="J304" s="36">
        <v>1</v>
      </c>
      <c r="K304" s="36" t="s">
        <v>32</v>
      </c>
      <c r="L304" s="36">
        <v>1</v>
      </c>
      <c r="N304" s="36">
        <v>0</v>
      </c>
      <c r="O304" s="54">
        <v>0</v>
      </c>
      <c r="P304" s="54">
        <v>0</v>
      </c>
      <c r="R304" s="36" t="str">
        <f>IF(F304="",""," SG_ "&amp;F304&amp;" m"&amp;B304&amp;" : "&amp;H304&amp;"|"&amp;I304&amp;"@"&amp;J304&amp;K304&amp;" ("&amp;L304&amp;","&amp;N304&amp;") ["&amp;O304&amp;"|"&amp;P304&amp;"] """&amp;M304&amp;""" TOOL")</f>
        <v> SG_ IAF_B_CMD_SUP m106 : 26|1@1+ (1,0) [0|0] "" TOOL</v>
      </c>
      <c r="S304" s="36" t="str">
        <f>IF(F304="","","SG_MUL_VAL_ 2024 "&amp;F304&amp;" "&amp;C304&amp;" "&amp;SUBSTITUTE(B304,"M","")&amp;"-"&amp;SUBSTITUTE(B304,"M","")&amp;";")</f>
        <v>SG_MUL_VAL_ 2024 IAF_B_CMD_SUP S01_PID 106-106;</v>
      </c>
    </row>
    <row r="305" spans="1:19">
      <c r="A305" s="36">
        <v>1</v>
      </c>
      <c r="B305" s="53">
        <f t="shared" si="24"/>
        <v>106</v>
      </c>
      <c r="C305" s="38" t="str">
        <f t="shared" si="25"/>
        <v>S01_PID</v>
      </c>
      <c r="D305" s="65" t="s">
        <v>615</v>
      </c>
      <c r="E305" s="14" t="s">
        <v>622</v>
      </c>
      <c r="F305" s="49" t="s">
        <v>623</v>
      </c>
      <c r="G305" s="68"/>
      <c r="H305" s="36">
        <v>27</v>
      </c>
      <c r="I305" s="36">
        <v>1</v>
      </c>
      <c r="J305" s="36">
        <v>1</v>
      </c>
      <c r="K305" s="36" t="s">
        <v>32</v>
      </c>
      <c r="L305" s="36">
        <v>1</v>
      </c>
      <c r="N305" s="36">
        <v>0</v>
      </c>
      <c r="O305" s="54">
        <v>0</v>
      </c>
      <c r="P305" s="54">
        <v>0</v>
      </c>
      <c r="R305" s="36" t="str">
        <f>IF(F305="",""," SG_ "&amp;F305&amp;" m"&amp;B305&amp;" : "&amp;H305&amp;"|"&amp;I305&amp;"@"&amp;J305&amp;K305&amp;" ("&amp;L305&amp;","&amp;N305&amp;") ["&amp;O305&amp;"|"&amp;P305&amp;"] """&amp;M305&amp;""" TOOL")</f>
        <v> SG_ IAF_B_REL_SUP m106 : 27|1@1+ (1,0) [0|0] "" TOOL</v>
      </c>
      <c r="S305" s="36" t="str">
        <f>IF(F305="","","SG_MUL_VAL_ 2024 "&amp;F305&amp;" "&amp;C305&amp;" "&amp;SUBSTITUTE(B305,"M","")&amp;"-"&amp;SUBSTITUTE(B305,"M","")&amp;";")</f>
        <v>SG_MUL_VAL_ 2024 IAF_B_REL_SUP S01_PID 106-106;</v>
      </c>
    </row>
    <row r="306" spans="1:19">
      <c r="A306" s="36">
        <v>1</v>
      </c>
      <c r="B306" s="53">
        <f t="shared" si="24"/>
        <v>106</v>
      </c>
      <c r="C306" s="38" t="str">
        <f t="shared" si="25"/>
        <v>S01_PID</v>
      </c>
      <c r="D306" s="65" t="s">
        <v>615</v>
      </c>
      <c r="E306" s="14" t="s">
        <v>536</v>
      </c>
      <c r="F306" s="49"/>
      <c r="G306" s="68"/>
      <c r="J306" s="36">
        <v>1</v>
      </c>
      <c r="K306" s="36" t="s">
        <v>32</v>
      </c>
      <c r="L306" s="36">
        <v>1</v>
      </c>
      <c r="N306" s="36">
        <v>0</v>
      </c>
      <c r="O306" s="54">
        <v>0</v>
      </c>
      <c r="P306" s="54">
        <v>0</v>
      </c>
      <c r="R306" s="36" t="str">
        <f>IF(F306="",""," SG_ "&amp;F306&amp;" m"&amp;B306&amp;" : "&amp;H306&amp;"|"&amp;I306&amp;"@"&amp;J306&amp;K306&amp;" ("&amp;L306&amp;","&amp;N306&amp;") ["&amp;O306&amp;"|"&amp;P306&amp;"] """&amp;M306&amp;""" TOOL")</f>
        <v/>
      </c>
      <c r="S306" s="36" t="str">
        <f>IF(F306="","","SG_MUL_VAL_ 2024 "&amp;F306&amp;" "&amp;C306&amp;" "&amp;SUBSTITUTE(B306,"M","")&amp;"-"&amp;SUBSTITUTE(B306,"M","")&amp;";")</f>
        <v/>
      </c>
    </row>
    <row r="307" spans="1:19">
      <c r="A307" s="36">
        <v>1</v>
      </c>
      <c r="B307" s="53">
        <f t="shared" si="24"/>
        <v>106</v>
      </c>
      <c r="C307" s="38" t="str">
        <f t="shared" si="25"/>
        <v>S01_PID</v>
      </c>
      <c r="D307" s="65" t="s">
        <v>615</v>
      </c>
      <c r="E307" s="14" t="s">
        <v>624</v>
      </c>
      <c r="F307" s="49" t="s">
        <v>625</v>
      </c>
      <c r="G307" s="68"/>
      <c r="H307" s="36">
        <v>32</v>
      </c>
      <c r="I307" s="36">
        <v>8</v>
      </c>
      <c r="J307" s="36">
        <v>1</v>
      </c>
      <c r="K307" s="36" t="s">
        <v>32</v>
      </c>
      <c r="L307" s="36">
        <f t="shared" ref="L307:L310" si="26">100/255</f>
        <v>0.392156862745098</v>
      </c>
      <c r="M307" s="36" t="s">
        <v>88</v>
      </c>
      <c r="N307" s="36">
        <v>0</v>
      </c>
      <c r="O307" s="54">
        <v>0</v>
      </c>
      <c r="P307" s="54">
        <v>0</v>
      </c>
      <c r="R307" s="36" t="str">
        <f>IF(F307="",""," SG_ "&amp;F307&amp;" m"&amp;B307&amp;" : "&amp;H307&amp;"|"&amp;I307&amp;"@"&amp;J307&amp;K307&amp;" ("&amp;L307&amp;","&amp;N307&amp;") ["&amp;O307&amp;"|"&amp;P307&amp;"] """&amp;M307&amp;""" TOOL")</f>
        <v> SG_ IAF_A_CMD m106 : 32|8@1+ (0.392156862745098,0) [0|0] "%" TOOL</v>
      </c>
      <c r="S307" s="36" t="str">
        <f>IF(F307="","","SG_MUL_VAL_ 2024 "&amp;F307&amp;" "&amp;C307&amp;" "&amp;SUBSTITUTE(B307,"M","")&amp;"-"&amp;SUBSTITUTE(B307,"M","")&amp;";")</f>
        <v>SG_MUL_VAL_ 2024 IAF_A_CMD S01_PID 106-106;</v>
      </c>
    </row>
    <row r="308" spans="1:19">
      <c r="A308" s="36">
        <v>1</v>
      </c>
      <c r="B308" s="53">
        <f t="shared" si="24"/>
        <v>106</v>
      </c>
      <c r="C308" s="38" t="str">
        <f t="shared" si="25"/>
        <v>S01_PID</v>
      </c>
      <c r="D308" s="65" t="s">
        <v>615</v>
      </c>
      <c r="E308" s="14" t="s">
        <v>626</v>
      </c>
      <c r="F308" s="49" t="s">
        <v>627</v>
      </c>
      <c r="G308" s="68"/>
      <c r="H308" s="36">
        <v>40</v>
      </c>
      <c r="I308" s="36">
        <v>8</v>
      </c>
      <c r="J308" s="36">
        <v>1</v>
      </c>
      <c r="K308" s="36" t="s">
        <v>32</v>
      </c>
      <c r="L308" s="36">
        <f t="shared" si="26"/>
        <v>0.392156862745098</v>
      </c>
      <c r="M308" s="36" t="s">
        <v>88</v>
      </c>
      <c r="N308" s="36">
        <v>0</v>
      </c>
      <c r="O308" s="54">
        <v>0</v>
      </c>
      <c r="P308" s="54">
        <v>0</v>
      </c>
      <c r="R308" s="36" t="str">
        <f>IF(F308="",""," SG_ "&amp;F308&amp;" m"&amp;B308&amp;" : "&amp;H308&amp;"|"&amp;I308&amp;"@"&amp;J308&amp;K308&amp;" ("&amp;L308&amp;","&amp;N308&amp;") ["&amp;O308&amp;"|"&amp;P308&amp;"] """&amp;M308&amp;""" TOOL")</f>
        <v> SG_ IAF_A_REL m106 : 40|8@1+ (0.392156862745098,0) [0|0] "%" TOOL</v>
      </c>
      <c r="S308" s="36" t="str">
        <f>IF(F308="","","SG_MUL_VAL_ 2024 "&amp;F308&amp;" "&amp;C308&amp;" "&amp;SUBSTITUTE(B308,"M","")&amp;"-"&amp;SUBSTITUTE(B308,"M","")&amp;";")</f>
        <v>SG_MUL_VAL_ 2024 IAF_A_REL S01_PID 106-106;</v>
      </c>
    </row>
    <row r="309" spans="1:19">
      <c r="A309" s="36">
        <v>1</v>
      </c>
      <c r="B309" s="53">
        <f t="shared" si="24"/>
        <v>106</v>
      </c>
      <c r="C309" s="38" t="str">
        <f t="shared" si="25"/>
        <v>S01_PID</v>
      </c>
      <c r="D309" s="65" t="s">
        <v>615</v>
      </c>
      <c r="E309" s="14" t="s">
        <v>628</v>
      </c>
      <c r="F309" s="49" t="s">
        <v>629</v>
      </c>
      <c r="G309" s="68"/>
      <c r="H309" s="36">
        <v>48</v>
      </c>
      <c r="I309" s="36">
        <v>8</v>
      </c>
      <c r="J309" s="36">
        <v>1</v>
      </c>
      <c r="K309" s="36" t="s">
        <v>32</v>
      </c>
      <c r="L309" s="36">
        <f t="shared" si="26"/>
        <v>0.392156862745098</v>
      </c>
      <c r="M309" s="36" t="s">
        <v>88</v>
      </c>
      <c r="N309" s="36">
        <v>0</v>
      </c>
      <c r="O309" s="54">
        <v>0</v>
      </c>
      <c r="P309" s="54">
        <v>0</v>
      </c>
      <c r="R309" s="36" t="str">
        <f>IF(F309="",""," SG_ "&amp;F309&amp;" m"&amp;B309&amp;" : "&amp;H309&amp;"|"&amp;I309&amp;"@"&amp;J309&amp;K309&amp;" ("&amp;L309&amp;","&amp;N309&amp;") ["&amp;O309&amp;"|"&amp;P309&amp;"] """&amp;M309&amp;""" TOOL")</f>
        <v> SG_ IAF_B_CMD m106 : 48|8@1+ (0.392156862745098,0) [0|0] "%" TOOL</v>
      </c>
      <c r="S309" s="36" t="str">
        <f>IF(F309="","","SG_MUL_VAL_ 2024 "&amp;F309&amp;" "&amp;C309&amp;" "&amp;SUBSTITUTE(B309,"M","")&amp;"-"&amp;SUBSTITUTE(B309,"M","")&amp;";")</f>
        <v>SG_MUL_VAL_ 2024 IAF_B_CMD S01_PID 106-106;</v>
      </c>
    </row>
    <row r="310" spans="1:19">
      <c r="A310" s="36">
        <v>1</v>
      </c>
      <c r="B310" s="53">
        <f t="shared" si="24"/>
        <v>106</v>
      </c>
      <c r="C310" s="38" t="str">
        <f t="shared" si="25"/>
        <v>S01_PID</v>
      </c>
      <c r="D310" s="65" t="s">
        <v>615</v>
      </c>
      <c r="E310" s="14" t="s">
        <v>630</v>
      </c>
      <c r="F310" s="49" t="s">
        <v>631</v>
      </c>
      <c r="G310" s="68"/>
      <c r="H310" s="36">
        <v>56</v>
      </c>
      <c r="I310" s="36">
        <v>8</v>
      </c>
      <c r="J310" s="36">
        <v>1</v>
      </c>
      <c r="K310" s="36" t="s">
        <v>32</v>
      </c>
      <c r="L310" s="36">
        <f t="shared" si="26"/>
        <v>0.392156862745098</v>
      </c>
      <c r="M310" s="36" t="s">
        <v>88</v>
      </c>
      <c r="N310" s="36">
        <v>0</v>
      </c>
      <c r="O310" s="54">
        <v>0</v>
      </c>
      <c r="P310" s="54">
        <v>0</v>
      </c>
      <c r="R310" s="36" t="str">
        <f>IF(F310="",""," SG_ "&amp;F310&amp;" m"&amp;B310&amp;" : "&amp;H310&amp;"|"&amp;I310&amp;"@"&amp;J310&amp;K310&amp;" ("&amp;L310&amp;","&amp;N310&amp;") ["&amp;O310&amp;"|"&amp;P310&amp;"] """&amp;M310&amp;""" TOOL")</f>
        <v> SG_ IAF_B_REL m106 : 56|8@1+ (0.392156862745098,0) [0|0] "%" TOOL</v>
      </c>
      <c r="S310" s="36" t="str">
        <f>IF(F310="","","SG_MUL_VAL_ 2024 "&amp;F310&amp;" "&amp;C310&amp;" "&amp;SUBSTITUTE(B310,"M","")&amp;"-"&amp;SUBSTITUTE(B310,"M","")&amp;";")</f>
        <v>SG_MUL_VAL_ 2024 IAF_B_REL S01_PID 106-106;</v>
      </c>
    </row>
    <row r="311" spans="1:19">
      <c r="A311" s="36">
        <v>1</v>
      </c>
      <c r="B311" s="53" t="str">
        <f>HEX2DEC(SUBSTITUTE(D311,"0x",""))&amp;"M"</f>
        <v>107M</v>
      </c>
      <c r="C311" s="38" t="str">
        <f t="shared" si="25"/>
        <v>S01_PID</v>
      </c>
      <c r="D311" s="65" t="s">
        <v>632</v>
      </c>
      <c r="E311" s="14" t="s">
        <v>633</v>
      </c>
      <c r="F311" s="49" t="s">
        <v>634</v>
      </c>
      <c r="G311" s="68"/>
      <c r="H311" s="36">
        <v>24</v>
      </c>
      <c r="I311" s="36">
        <v>1</v>
      </c>
      <c r="J311" s="36">
        <v>1</v>
      </c>
      <c r="K311" s="36" t="s">
        <v>32</v>
      </c>
      <c r="L311" s="36">
        <v>1</v>
      </c>
      <c r="N311" s="36">
        <v>0</v>
      </c>
      <c r="O311" s="54">
        <v>0</v>
      </c>
      <c r="P311" s="54">
        <v>0</v>
      </c>
      <c r="R311" s="36" t="str">
        <f>IF(F311="",""," SG_ "&amp;F311&amp;" m"&amp;B311&amp;" : "&amp;H311&amp;"|"&amp;I311&amp;"@"&amp;J311&amp;K311&amp;" ("&amp;L311&amp;","&amp;N311&amp;") ["&amp;O311&amp;"|"&amp;P311&amp;"] """&amp;M311&amp;""" TOOL")</f>
        <v> SG_ EGRTA_SUP m107M : 24|1@1+ (1,0) [0|0] "" TOOL</v>
      </c>
      <c r="S311" s="36" t="str">
        <f>IF(F311="","","SG_MUL_VAL_ 2024 "&amp;F311&amp;" "&amp;C311&amp;" "&amp;SUBSTITUTE(B311,"M","")&amp;"-"&amp;SUBSTITUTE(B311,"M","")&amp;";")</f>
        <v>SG_MUL_VAL_ 2024 EGRTA_SUP S01_PID 107-107;</v>
      </c>
    </row>
    <row r="312" spans="1:19">
      <c r="A312" s="36">
        <v>1</v>
      </c>
      <c r="B312" s="53" t="str">
        <f t="shared" ref="B312:B318" si="27">HEX2DEC(SUBSTITUTE(D312,"0x",""))&amp;"M"</f>
        <v>107M</v>
      </c>
      <c r="C312" s="38" t="str">
        <f t="shared" si="25"/>
        <v>S01_PID</v>
      </c>
      <c r="D312" s="65" t="s">
        <v>632</v>
      </c>
      <c r="E312" s="14" t="s">
        <v>635</v>
      </c>
      <c r="F312" s="49" t="s">
        <v>636</v>
      </c>
      <c r="G312" s="68"/>
      <c r="H312" s="36">
        <v>25</v>
      </c>
      <c r="I312" s="36">
        <v>1</v>
      </c>
      <c r="J312" s="36">
        <v>1</v>
      </c>
      <c r="K312" s="36" t="s">
        <v>32</v>
      </c>
      <c r="L312" s="36">
        <v>1</v>
      </c>
      <c r="N312" s="36">
        <v>0</v>
      </c>
      <c r="O312" s="54">
        <v>0</v>
      </c>
      <c r="P312" s="54">
        <v>0</v>
      </c>
      <c r="R312" s="36" t="str">
        <f>IF(F312="",""," SG_ "&amp;F312&amp;" m"&amp;B312&amp;" : "&amp;H312&amp;"|"&amp;I312&amp;"@"&amp;J312&amp;K312&amp;" ("&amp;L312&amp;","&amp;N312&amp;") ["&amp;O312&amp;"|"&amp;P312&amp;"] """&amp;M312&amp;""" TOOL")</f>
        <v> SG_ EGRTC_SUP m107M : 25|1@1+ (1,0) [0|0] "" TOOL</v>
      </c>
      <c r="S312" s="36" t="str">
        <f>IF(F312="","","SG_MUL_VAL_ 2024 "&amp;F312&amp;" "&amp;C312&amp;" "&amp;SUBSTITUTE(B312,"M","")&amp;"-"&amp;SUBSTITUTE(B312,"M","")&amp;";")</f>
        <v>SG_MUL_VAL_ 2024 EGRTC_SUP S01_PID 107-107;</v>
      </c>
    </row>
    <row r="313" spans="1:19">
      <c r="A313" s="36">
        <v>1</v>
      </c>
      <c r="B313" s="53" t="str">
        <f t="shared" si="27"/>
        <v>107M</v>
      </c>
      <c r="C313" s="38" t="str">
        <f t="shared" si="25"/>
        <v>S01_PID</v>
      </c>
      <c r="D313" s="65" t="s">
        <v>632</v>
      </c>
      <c r="E313" s="14" t="s">
        <v>637</v>
      </c>
      <c r="F313" s="49" t="s">
        <v>638</v>
      </c>
      <c r="G313" s="68"/>
      <c r="H313" s="36">
        <v>26</v>
      </c>
      <c r="I313" s="36">
        <v>1</v>
      </c>
      <c r="J313" s="36">
        <v>1</v>
      </c>
      <c r="K313" s="36" t="s">
        <v>32</v>
      </c>
      <c r="L313" s="36">
        <v>1</v>
      </c>
      <c r="N313" s="36">
        <v>0</v>
      </c>
      <c r="O313" s="54">
        <v>0</v>
      </c>
      <c r="P313" s="54">
        <v>0</v>
      </c>
      <c r="R313" s="36" t="str">
        <f>IF(F313="",""," SG_ "&amp;F313&amp;" m"&amp;B313&amp;" : "&amp;H313&amp;"|"&amp;I313&amp;"@"&amp;J313&amp;K313&amp;" ("&amp;L313&amp;","&amp;N313&amp;") ["&amp;O313&amp;"|"&amp;P313&amp;"] """&amp;M313&amp;""" TOOL")</f>
        <v> SG_ EGRTB_SUP m107M : 26|1@1+ (1,0) [0|0] "" TOOL</v>
      </c>
      <c r="S313" s="36" t="str">
        <f>IF(F313="","","SG_MUL_VAL_ 2024 "&amp;F313&amp;" "&amp;C313&amp;" "&amp;SUBSTITUTE(B313,"M","")&amp;"-"&amp;SUBSTITUTE(B313,"M","")&amp;";")</f>
        <v>SG_MUL_VAL_ 2024 EGRTB_SUP S01_PID 107-107;</v>
      </c>
    </row>
    <row r="314" spans="1:19">
      <c r="A314" s="36">
        <v>1</v>
      </c>
      <c r="B314" s="53" t="str">
        <f t="shared" si="27"/>
        <v>107M</v>
      </c>
      <c r="C314" s="38" t="str">
        <f t="shared" si="25"/>
        <v>S01_PID</v>
      </c>
      <c r="D314" s="65" t="s">
        <v>632</v>
      </c>
      <c r="E314" s="14" t="s">
        <v>639</v>
      </c>
      <c r="F314" s="49" t="s">
        <v>640</v>
      </c>
      <c r="G314" s="68"/>
      <c r="H314" s="36">
        <v>27</v>
      </c>
      <c r="I314" s="36">
        <v>1</v>
      </c>
      <c r="J314" s="36">
        <v>1</v>
      </c>
      <c r="K314" s="36" t="s">
        <v>32</v>
      </c>
      <c r="L314" s="36">
        <v>1</v>
      </c>
      <c r="N314" s="36">
        <v>0</v>
      </c>
      <c r="O314" s="54">
        <v>0</v>
      </c>
      <c r="P314" s="54">
        <v>0</v>
      </c>
      <c r="R314" s="36" t="str">
        <f>IF(F314="",""," SG_ "&amp;F314&amp;" m"&amp;B314&amp;" : "&amp;H314&amp;"|"&amp;I314&amp;"@"&amp;J314&amp;K314&amp;" ("&amp;L314&amp;","&amp;N314&amp;") ["&amp;O314&amp;"|"&amp;P314&amp;"] """&amp;M314&amp;""" TOOL")</f>
        <v> SG_ EGRTD_SUP m107M : 27|1@1+ (1,0) [0|0] "" TOOL</v>
      </c>
      <c r="S314" s="36" t="str">
        <f>IF(F314="","","SG_MUL_VAL_ 2024 "&amp;F314&amp;" "&amp;C314&amp;" "&amp;SUBSTITUTE(B314,"M","")&amp;"-"&amp;SUBSTITUTE(B314,"M","")&amp;";")</f>
        <v>SG_MUL_VAL_ 2024 EGRTD_SUP S01_PID 107-107;</v>
      </c>
    </row>
    <row r="315" spans="1:19">
      <c r="A315" s="36">
        <v>1</v>
      </c>
      <c r="B315" s="53" t="str">
        <f t="shared" si="27"/>
        <v>107M</v>
      </c>
      <c r="C315" s="38" t="str">
        <f t="shared" si="25"/>
        <v>S01_PID</v>
      </c>
      <c r="D315" s="65" t="s">
        <v>632</v>
      </c>
      <c r="E315" s="14" t="s">
        <v>641</v>
      </c>
      <c r="F315" s="49" t="s">
        <v>642</v>
      </c>
      <c r="G315" s="68"/>
      <c r="H315" s="36">
        <v>28</v>
      </c>
      <c r="I315" s="36">
        <v>1</v>
      </c>
      <c r="J315" s="36">
        <v>1</v>
      </c>
      <c r="K315" s="36" t="s">
        <v>32</v>
      </c>
      <c r="L315" s="36">
        <v>1</v>
      </c>
      <c r="N315" s="36">
        <v>0</v>
      </c>
      <c r="O315" s="54">
        <v>0</v>
      </c>
      <c r="P315" s="54">
        <v>0</v>
      </c>
      <c r="R315" s="36" t="str">
        <f>IF(F315="",""," SG_ "&amp;F315&amp;" m"&amp;B315&amp;" : "&amp;H315&amp;"|"&amp;I315&amp;"@"&amp;J315&amp;K315&amp;" ("&amp;L315&amp;","&amp;N315&amp;") ["&amp;O315&amp;"|"&amp;P315&amp;"] """&amp;M315&amp;""" TOOL")</f>
        <v> SG_ EGRTA_WR_SUP m107M : 28|1@1+ (1,0) [0|0] "" TOOL</v>
      </c>
      <c r="S315" s="36" t="str">
        <f>IF(F315="","","SG_MUL_VAL_ 2024 "&amp;F315&amp;" "&amp;C315&amp;" "&amp;SUBSTITUTE(B315,"M","")&amp;"-"&amp;SUBSTITUTE(B315,"M","")&amp;";")</f>
        <v>SG_MUL_VAL_ 2024 EGRTA_WR_SUP S01_PID 107-107;</v>
      </c>
    </row>
    <row r="316" spans="1:19">
      <c r="A316" s="36">
        <v>1</v>
      </c>
      <c r="B316" s="53" t="str">
        <f t="shared" si="27"/>
        <v>107M</v>
      </c>
      <c r="C316" s="38" t="str">
        <f t="shared" si="25"/>
        <v>S01_PID</v>
      </c>
      <c r="D316" s="65" t="s">
        <v>632</v>
      </c>
      <c r="E316" s="14" t="s">
        <v>643</v>
      </c>
      <c r="F316" s="49" t="s">
        <v>644</v>
      </c>
      <c r="G316" s="68"/>
      <c r="H316" s="36">
        <v>29</v>
      </c>
      <c r="I316" s="36">
        <v>1</v>
      </c>
      <c r="J316" s="36">
        <v>1</v>
      </c>
      <c r="K316" s="36" t="s">
        <v>32</v>
      </c>
      <c r="L316" s="36">
        <v>1</v>
      </c>
      <c r="N316" s="36">
        <v>0</v>
      </c>
      <c r="O316" s="54">
        <v>0</v>
      </c>
      <c r="P316" s="54">
        <v>0</v>
      </c>
      <c r="R316" s="36" t="str">
        <f>IF(F316="",""," SG_ "&amp;F316&amp;" m"&amp;B316&amp;" : "&amp;H316&amp;"|"&amp;I316&amp;"@"&amp;J316&amp;K316&amp;" ("&amp;L316&amp;","&amp;N316&amp;") ["&amp;O316&amp;"|"&amp;P316&amp;"] """&amp;M316&amp;""" TOOL")</f>
        <v> SG_ EGRTC_WR_SUP m107M : 29|1@1+ (1,0) [0|0] "" TOOL</v>
      </c>
      <c r="S316" s="36" t="str">
        <f>IF(F316="","","SG_MUL_VAL_ 2024 "&amp;F316&amp;" "&amp;C316&amp;" "&amp;SUBSTITUTE(B316,"M","")&amp;"-"&amp;SUBSTITUTE(B316,"M","")&amp;";")</f>
        <v>SG_MUL_VAL_ 2024 EGRTC_WR_SUP S01_PID 107-107;</v>
      </c>
    </row>
    <row r="317" spans="1:19">
      <c r="A317" s="36">
        <v>1</v>
      </c>
      <c r="B317" s="53" t="str">
        <f t="shared" si="27"/>
        <v>107M</v>
      </c>
      <c r="C317" s="38" t="str">
        <f t="shared" si="25"/>
        <v>S01_PID</v>
      </c>
      <c r="D317" s="65" t="s">
        <v>632</v>
      </c>
      <c r="E317" s="14" t="s">
        <v>645</v>
      </c>
      <c r="F317" s="49" t="s">
        <v>646</v>
      </c>
      <c r="G317" s="68"/>
      <c r="H317" s="36">
        <v>30</v>
      </c>
      <c r="I317" s="36">
        <v>1</v>
      </c>
      <c r="J317" s="36">
        <v>1</v>
      </c>
      <c r="K317" s="36" t="s">
        <v>32</v>
      </c>
      <c r="L317" s="36">
        <v>1</v>
      </c>
      <c r="N317" s="36">
        <v>0</v>
      </c>
      <c r="O317" s="54">
        <v>0</v>
      </c>
      <c r="P317" s="54">
        <v>0</v>
      </c>
      <c r="R317" s="36" t="str">
        <f>IF(F317="",""," SG_ "&amp;F317&amp;" m"&amp;B317&amp;" : "&amp;H317&amp;"|"&amp;I317&amp;"@"&amp;J317&amp;K317&amp;" ("&amp;L317&amp;","&amp;N317&amp;") ["&amp;O317&amp;"|"&amp;P317&amp;"] """&amp;M317&amp;""" TOOL")</f>
        <v> SG_ EGRTB_WR_SUP m107M : 30|1@1+ (1,0) [0|0] "" TOOL</v>
      </c>
      <c r="S317" s="36" t="str">
        <f>IF(F317="","","SG_MUL_VAL_ 2024 "&amp;F317&amp;" "&amp;C317&amp;" "&amp;SUBSTITUTE(B317,"M","")&amp;"-"&amp;SUBSTITUTE(B317,"M","")&amp;";")</f>
        <v>SG_MUL_VAL_ 2024 EGRTB_WR_SUP S01_PID 107-107;</v>
      </c>
    </row>
    <row r="318" spans="1:19">
      <c r="A318" s="36">
        <v>1</v>
      </c>
      <c r="B318" s="53" t="str">
        <f t="shared" si="27"/>
        <v>107M</v>
      </c>
      <c r="C318" s="38" t="str">
        <f t="shared" si="25"/>
        <v>S01_PID</v>
      </c>
      <c r="D318" s="65" t="s">
        <v>632</v>
      </c>
      <c r="E318" s="14" t="s">
        <v>647</v>
      </c>
      <c r="F318" s="49" t="s">
        <v>648</v>
      </c>
      <c r="G318" s="68"/>
      <c r="H318" s="36">
        <v>31</v>
      </c>
      <c r="I318" s="36">
        <v>1</v>
      </c>
      <c r="J318" s="36">
        <v>1</v>
      </c>
      <c r="K318" s="36" t="s">
        <v>32</v>
      </c>
      <c r="L318" s="36">
        <v>1</v>
      </c>
      <c r="N318" s="36">
        <v>0</v>
      </c>
      <c r="O318" s="54">
        <v>0</v>
      </c>
      <c r="P318" s="54">
        <v>0</v>
      </c>
      <c r="R318" s="36" t="str">
        <f>IF(F318="",""," SG_ "&amp;F318&amp;" m"&amp;B318&amp;" : "&amp;H318&amp;"|"&amp;I318&amp;"@"&amp;J318&amp;K318&amp;" ("&amp;L318&amp;","&amp;N318&amp;") ["&amp;O318&amp;"|"&amp;P318&amp;"] """&amp;M318&amp;""" TOOL")</f>
        <v> SG_ EGRTD_WR_SUP m107M : 31|1@1+ (1,0) [0|0] "" TOOL</v>
      </c>
      <c r="S318" s="36" t="str">
        <f>IF(F318="","","SG_MUL_VAL_ 2024 "&amp;F318&amp;" "&amp;C318&amp;" "&amp;SUBSTITUTE(B318,"M","")&amp;"-"&amp;SUBSTITUTE(B318,"M","")&amp;";")</f>
        <v>SG_MUL_VAL_ 2024 EGRTD_WR_SUP S01_PID 107-107;</v>
      </c>
    </row>
    <row r="319" spans="1:19">
      <c r="A319" s="36">
        <v>1</v>
      </c>
      <c r="B319" s="53">
        <v>1</v>
      </c>
      <c r="C319" s="49" t="s">
        <v>634</v>
      </c>
      <c r="D319" s="65" t="s">
        <v>632</v>
      </c>
      <c r="E319" s="14" t="s">
        <v>649</v>
      </c>
      <c r="F319" s="49" t="s">
        <v>650</v>
      </c>
      <c r="G319" s="68"/>
      <c r="H319" s="36">
        <v>32</v>
      </c>
      <c r="I319" s="36">
        <v>8</v>
      </c>
      <c r="J319" s="36">
        <v>1</v>
      </c>
      <c r="K319" s="36" t="s">
        <v>32</v>
      </c>
      <c r="L319" s="36">
        <v>1</v>
      </c>
      <c r="M319" s="36" t="s">
        <v>90</v>
      </c>
      <c r="N319" s="36">
        <v>-40</v>
      </c>
      <c r="O319" s="54">
        <v>0</v>
      </c>
      <c r="P319" s="54">
        <v>0</v>
      </c>
      <c r="R319" s="36" t="str">
        <f>IF(F319="",""," SG_ "&amp;F319&amp;" m"&amp;B319&amp;" : "&amp;H319&amp;"|"&amp;I319&amp;"@"&amp;J319&amp;K319&amp;" ("&amp;L319&amp;","&amp;N319&amp;") ["&amp;O319&amp;"|"&amp;P319&amp;"] """&amp;M319&amp;""" TOOL")</f>
        <v> SG_ EGRTA m1 : 32|8@1+ (1,-40) [0|0] "°C " TOOL</v>
      </c>
      <c r="S319" s="36" t="str">
        <f>IF(F319="","","SG_MUL_VAL_ 2024 "&amp;F319&amp;" "&amp;C319&amp;" "&amp;SUBSTITUTE(B319,"M","")&amp;"-"&amp;SUBSTITUTE(B319,"M","")&amp;";")</f>
        <v>SG_MUL_VAL_ 2024 EGRTA EGRTA_SUP 1-1;</v>
      </c>
    </row>
    <row r="320" spans="1:19">
      <c r="A320" s="36">
        <v>1</v>
      </c>
      <c r="B320" s="53">
        <v>1</v>
      </c>
      <c r="C320" s="49" t="s">
        <v>636</v>
      </c>
      <c r="D320" s="65" t="s">
        <v>632</v>
      </c>
      <c r="E320" s="14" t="s">
        <v>651</v>
      </c>
      <c r="F320" s="49" t="s">
        <v>652</v>
      </c>
      <c r="G320" s="68"/>
      <c r="H320" s="36">
        <v>40</v>
      </c>
      <c r="I320" s="36">
        <v>8</v>
      </c>
      <c r="J320" s="36">
        <v>1</v>
      </c>
      <c r="K320" s="36" t="s">
        <v>32</v>
      </c>
      <c r="L320" s="36">
        <v>1</v>
      </c>
      <c r="M320" s="36" t="s">
        <v>90</v>
      </c>
      <c r="N320" s="36">
        <v>-40</v>
      </c>
      <c r="O320" s="54">
        <v>0</v>
      </c>
      <c r="P320" s="54">
        <v>0</v>
      </c>
      <c r="R320" s="36" t="str">
        <f>IF(F320="",""," SG_ "&amp;F320&amp;" m"&amp;B320&amp;" : "&amp;H320&amp;"|"&amp;I320&amp;"@"&amp;J320&amp;K320&amp;" ("&amp;L320&amp;","&amp;N320&amp;") ["&amp;O320&amp;"|"&amp;P320&amp;"] """&amp;M320&amp;""" TOOL")</f>
        <v> SG_ EGRTC m1 : 40|8@1+ (1,-40) [0|0] "°C " TOOL</v>
      </c>
      <c r="S320" s="36" t="str">
        <f>IF(F320="","","SG_MUL_VAL_ 2024 "&amp;F320&amp;" "&amp;C320&amp;" "&amp;SUBSTITUTE(B320,"M","")&amp;"-"&amp;SUBSTITUTE(B320,"M","")&amp;";")</f>
        <v>SG_MUL_VAL_ 2024 EGRTC EGRTC_SUP 1-1;</v>
      </c>
    </row>
    <row r="321" spans="1:19">
      <c r="A321" s="36">
        <v>1</v>
      </c>
      <c r="B321" s="53">
        <v>1</v>
      </c>
      <c r="C321" s="49" t="s">
        <v>638</v>
      </c>
      <c r="D321" s="65" t="s">
        <v>632</v>
      </c>
      <c r="E321" s="14" t="s">
        <v>653</v>
      </c>
      <c r="F321" s="49" t="s">
        <v>654</v>
      </c>
      <c r="G321" s="68"/>
      <c r="H321" s="36">
        <v>48</v>
      </c>
      <c r="I321" s="36">
        <v>8</v>
      </c>
      <c r="J321" s="36">
        <v>1</v>
      </c>
      <c r="K321" s="36" t="s">
        <v>32</v>
      </c>
      <c r="L321" s="36">
        <v>1</v>
      </c>
      <c r="M321" s="36" t="s">
        <v>90</v>
      </c>
      <c r="N321" s="36">
        <v>-40</v>
      </c>
      <c r="O321" s="54">
        <v>0</v>
      </c>
      <c r="P321" s="54">
        <v>0</v>
      </c>
      <c r="R321" s="36" t="str">
        <f>IF(F321="",""," SG_ "&amp;F321&amp;" m"&amp;B321&amp;" : "&amp;H321&amp;"|"&amp;I321&amp;"@"&amp;J321&amp;K321&amp;" ("&amp;L321&amp;","&amp;N321&amp;") ["&amp;O321&amp;"|"&amp;P321&amp;"] """&amp;M321&amp;""" TOOL")</f>
        <v> SG_ EGRTB m1 : 48|8@1+ (1,-40) [0|0] "°C " TOOL</v>
      </c>
      <c r="S321" s="36" t="str">
        <f>IF(F321="","","SG_MUL_VAL_ 2024 "&amp;F321&amp;" "&amp;C321&amp;" "&amp;SUBSTITUTE(B321,"M","")&amp;"-"&amp;SUBSTITUTE(B321,"M","")&amp;";")</f>
        <v>SG_MUL_VAL_ 2024 EGRTB EGRTB_SUP 1-1;</v>
      </c>
    </row>
    <row r="322" spans="1:19">
      <c r="A322" s="36">
        <v>1</v>
      </c>
      <c r="B322" s="53">
        <v>1</v>
      </c>
      <c r="C322" s="49" t="s">
        <v>640</v>
      </c>
      <c r="D322" s="65" t="s">
        <v>632</v>
      </c>
      <c r="E322" s="14" t="s">
        <v>655</v>
      </c>
      <c r="F322" s="49" t="s">
        <v>656</v>
      </c>
      <c r="G322" s="68"/>
      <c r="H322" s="36">
        <v>56</v>
      </c>
      <c r="I322" s="36">
        <v>8</v>
      </c>
      <c r="J322" s="36">
        <v>1</v>
      </c>
      <c r="K322" s="36" t="s">
        <v>32</v>
      </c>
      <c r="L322" s="36">
        <v>1</v>
      </c>
      <c r="M322" s="36" t="s">
        <v>90</v>
      </c>
      <c r="N322" s="36">
        <v>-40</v>
      </c>
      <c r="O322" s="54">
        <v>0</v>
      </c>
      <c r="P322" s="54">
        <v>0</v>
      </c>
      <c r="R322" s="36" t="str">
        <f>IF(F322="",""," SG_ "&amp;F322&amp;" m"&amp;B322&amp;" : "&amp;H322&amp;"|"&amp;I322&amp;"@"&amp;J322&amp;K322&amp;" ("&amp;L322&amp;","&amp;N322&amp;") ["&amp;O322&amp;"|"&amp;P322&amp;"] """&amp;M322&amp;""" TOOL")</f>
        <v> SG_ EGRTD m1 : 56|8@1+ (1,-40) [0|0] "°C " TOOL</v>
      </c>
      <c r="S322" s="36" t="str">
        <f t="shared" ref="S322:S385" si="28">IF(F322="","","SG_MUL_VAL_ 2024 "&amp;F322&amp;" "&amp;C322&amp;" "&amp;SUBSTITUTE(B322,"M","")&amp;"-"&amp;SUBSTITUTE(B322,"M","")&amp;";")</f>
        <v>SG_MUL_VAL_ 2024 EGRTD EGRTD_SUP 1-1;</v>
      </c>
    </row>
    <row r="323" spans="1:19">
      <c r="A323" s="36">
        <v>1</v>
      </c>
      <c r="B323" s="53">
        <v>0</v>
      </c>
      <c r="C323" s="49" t="s">
        <v>634</v>
      </c>
      <c r="D323" s="65" t="s">
        <v>632</v>
      </c>
      <c r="E323" s="14" t="s">
        <v>649</v>
      </c>
      <c r="F323" s="36" t="s">
        <v>657</v>
      </c>
      <c r="H323" s="36">
        <v>32</v>
      </c>
      <c r="I323" s="36">
        <v>8</v>
      </c>
      <c r="J323" s="36">
        <v>1</v>
      </c>
      <c r="K323" s="36" t="s">
        <v>32</v>
      </c>
      <c r="L323" s="36">
        <v>4</v>
      </c>
      <c r="M323" s="36" t="s">
        <v>90</v>
      </c>
      <c r="N323" s="36">
        <v>-40</v>
      </c>
      <c r="O323" s="54">
        <v>0</v>
      </c>
      <c r="P323" s="54">
        <v>0</v>
      </c>
      <c r="R323" s="36" t="str">
        <f>IF(F323="",""," SG_ "&amp;F323&amp;" m"&amp;B323&amp;" : "&amp;H323&amp;"|"&amp;I323&amp;"@"&amp;J323&amp;K323&amp;" ("&amp;L323&amp;","&amp;N323&amp;") ["&amp;O323&amp;"|"&amp;P323&amp;"] """&amp;M323&amp;""" TOOL")</f>
        <v> SG_ EGRTA_WR m0 : 32|8@1+ (4,-40) [0|0] "°C " TOOL</v>
      </c>
      <c r="S323" s="36" t="str">
        <f t="shared" si="28"/>
        <v>SG_MUL_VAL_ 2024 EGRTA_WR EGRTA_SUP 0-0;</v>
      </c>
    </row>
    <row r="324" spans="1:19">
      <c r="A324" s="36">
        <v>1</v>
      </c>
      <c r="B324" s="53">
        <v>0</v>
      </c>
      <c r="C324" s="49" t="s">
        <v>636</v>
      </c>
      <c r="D324" s="65" t="s">
        <v>632</v>
      </c>
      <c r="E324" s="14" t="s">
        <v>651</v>
      </c>
      <c r="F324" s="36" t="s">
        <v>658</v>
      </c>
      <c r="H324" s="36">
        <v>40</v>
      </c>
      <c r="I324" s="36">
        <v>8</v>
      </c>
      <c r="J324" s="36">
        <v>1</v>
      </c>
      <c r="K324" s="36" t="s">
        <v>32</v>
      </c>
      <c r="L324" s="36">
        <v>4</v>
      </c>
      <c r="M324" s="36" t="s">
        <v>90</v>
      </c>
      <c r="N324" s="36">
        <v>-40</v>
      </c>
      <c r="O324" s="54">
        <v>0</v>
      </c>
      <c r="P324" s="54">
        <v>0</v>
      </c>
      <c r="R324" s="36" t="str">
        <f>IF(F324="",""," SG_ "&amp;F324&amp;" m"&amp;B324&amp;" : "&amp;H324&amp;"|"&amp;I324&amp;"@"&amp;J324&amp;K324&amp;" ("&amp;L324&amp;","&amp;N324&amp;") ["&amp;O324&amp;"|"&amp;P324&amp;"] """&amp;M324&amp;""" TOOL")</f>
        <v> SG_ EGRTC_WR m0 : 40|8@1+ (4,-40) [0|0] "°C " TOOL</v>
      </c>
      <c r="S324" s="36" t="str">
        <f t="shared" si="28"/>
        <v>SG_MUL_VAL_ 2024 EGRTC_WR EGRTC_SUP 0-0;</v>
      </c>
    </row>
    <row r="325" spans="1:19">
      <c r="A325" s="36">
        <v>1</v>
      </c>
      <c r="B325" s="53">
        <v>0</v>
      </c>
      <c r="C325" s="49" t="s">
        <v>638</v>
      </c>
      <c r="D325" s="65" t="s">
        <v>632</v>
      </c>
      <c r="E325" s="14" t="s">
        <v>653</v>
      </c>
      <c r="F325" s="36" t="s">
        <v>659</v>
      </c>
      <c r="H325" s="36">
        <v>48</v>
      </c>
      <c r="I325" s="36">
        <v>8</v>
      </c>
      <c r="J325" s="36">
        <v>1</v>
      </c>
      <c r="K325" s="36" t="s">
        <v>32</v>
      </c>
      <c r="L325" s="36">
        <v>4</v>
      </c>
      <c r="M325" s="36" t="s">
        <v>90</v>
      </c>
      <c r="N325" s="36">
        <v>-40</v>
      </c>
      <c r="O325" s="54">
        <v>0</v>
      </c>
      <c r="P325" s="54">
        <v>0</v>
      </c>
      <c r="R325" s="36" t="str">
        <f>IF(F325="",""," SG_ "&amp;F325&amp;" m"&amp;B325&amp;" : "&amp;H325&amp;"|"&amp;I325&amp;"@"&amp;J325&amp;K325&amp;" ("&amp;L325&amp;","&amp;N325&amp;") ["&amp;O325&amp;"|"&amp;P325&amp;"] """&amp;M325&amp;""" TOOL")</f>
        <v> SG_ EGRTB_WR m0 : 48|8@1+ (4,-40) [0|0] "°C " TOOL</v>
      </c>
      <c r="S325" s="36" t="str">
        <f t="shared" si="28"/>
        <v>SG_MUL_VAL_ 2024 EGRTB_WR EGRTB_SUP 0-0;</v>
      </c>
    </row>
    <row r="326" spans="1:19">
      <c r="A326" s="36">
        <v>1</v>
      </c>
      <c r="B326" s="53">
        <v>0</v>
      </c>
      <c r="C326" s="49" t="s">
        <v>640</v>
      </c>
      <c r="D326" s="65" t="s">
        <v>632</v>
      </c>
      <c r="E326" s="14" t="s">
        <v>655</v>
      </c>
      <c r="F326" s="36" t="s">
        <v>660</v>
      </c>
      <c r="H326" s="36">
        <v>56</v>
      </c>
      <c r="I326" s="36">
        <v>8</v>
      </c>
      <c r="J326" s="36">
        <v>1</v>
      </c>
      <c r="K326" s="36" t="s">
        <v>32</v>
      </c>
      <c r="L326" s="36">
        <v>4</v>
      </c>
      <c r="M326" s="36" t="s">
        <v>90</v>
      </c>
      <c r="N326" s="36">
        <v>-40</v>
      </c>
      <c r="O326" s="54">
        <v>0</v>
      </c>
      <c r="P326" s="54">
        <v>0</v>
      </c>
      <c r="R326" s="36" t="str">
        <f>IF(F326="",""," SG_ "&amp;F326&amp;" m"&amp;B326&amp;" : "&amp;H326&amp;"|"&amp;I326&amp;"@"&amp;J326&amp;K326&amp;" ("&amp;L326&amp;","&amp;N326&amp;") ["&amp;O326&amp;"|"&amp;P326&amp;"] """&amp;M326&amp;""" TOOL")</f>
        <v> SG_ EGRTD_WR m0 : 56|8@1+ (4,-40) [0|0] "°C " TOOL</v>
      </c>
      <c r="S326" s="36" t="str">
        <f t="shared" si="28"/>
        <v>SG_MUL_VAL_ 2024 EGRTD_WR EGRTD_SUP 0-0;</v>
      </c>
    </row>
    <row r="327" spans="1:19">
      <c r="A327" s="36">
        <v>1</v>
      </c>
      <c r="B327" s="53">
        <f t="shared" ref="B321:B361" si="29">HEX2DEC(SUBSTITUTE(D327,"0x",""))</f>
        <v>108</v>
      </c>
      <c r="C327" s="38" t="str">
        <f t="shared" ref="C321:C361" si="30">"S"&amp;DEC2HEX(A327,2)&amp;"_PID"</f>
        <v>S01_PID</v>
      </c>
      <c r="D327" s="65" t="s">
        <v>661</v>
      </c>
      <c r="E327" s="14" t="s">
        <v>662</v>
      </c>
      <c r="F327" s="49" t="s">
        <v>663</v>
      </c>
      <c r="G327" s="68"/>
      <c r="H327" s="36">
        <v>24</v>
      </c>
      <c r="I327" s="36">
        <v>1</v>
      </c>
      <c r="J327" s="36">
        <v>1</v>
      </c>
      <c r="K327" s="36" t="s">
        <v>32</v>
      </c>
      <c r="L327" s="36">
        <v>1</v>
      </c>
      <c r="N327" s="36">
        <v>0</v>
      </c>
      <c r="O327" s="54">
        <v>0</v>
      </c>
      <c r="P327" s="54">
        <v>0</v>
      </c>
      <c r="R327" s="36" t="str">
        <f>IF(F327="",""," SG_ "&amp;F327&amp;" m"&amp;B327&amp;" : "&amp;H327&amp;"|"&amp;I327&amp;"@"&amp;J327&amp;K327&amp;" ("&amp;L327&amp;","&amp;N327&amp;") ["&amp;O327&amp;"|"&amp;P327&amp;"] """&amp;M327&amp;""" TOOL")</f>
        <v> SG_ TAC_A_CMD_SUP m108 : 24|1@1+ (1,0) [0|0] "" TOOL</v>
      </c>
      <c r="S327" s="36" t="str">
        <f t="shared" si="28"/>
        <v>SG_MUL_VAL_ 2024 TAC_A_CMD_SUP S01_PID 108-108;</v>
      </c>
    </row>
    <row r="328" spans="1:19">
      <c r="A328" s="36">
        <v>1</v>
      </c>
      <c r="B328" s="53">
        <f t="shared" si="29"/>
        <v>108</v>
      </c>
      <c r="C328" s="38" t="str">
        <f t="shared" si="30"/>
        <v>S01_PID</v>
      </c>
      <c r="D328" s="65" t="s">
        <v>661</v>
      </c>
      <c r="E328" s="14" t="s">
        <v>664</v>
      </c>
      <c r="F328" s="49" t="s">
        <v>665</v>
      </c>
      <c r="G328" s="68"/>
      <c r="H328" s="36">
        <v>25</v>
      </c>
      <c r="I328" s="36">
        <v>1</v>
      </c>
      <c r="J328" s="36">
        <v>1</v>
      </c>
      <c r="K328" s="36" t="s">
        <v>32</v>
      </c>
      <c r="L328" s="36">
        <v>1</v>
      </c>
      <c r="N328" s="36">
        <v>0</v>
      </c>
      <c r="O328" s="54">
        <v>0</v>
      </c>
      <c r="P328" s="54">
        <v>0</v>
      </c>
      <c r="R328" s="36" t="str">
        <f>IF(F328="",""," SG_ "&amp;F328&amp;" m"&amp;B328&amp;" : "&amp;H328&amp;"|"&amp;I328&amp;"@"&amp;J328&amp;K328&amp;" ("&amp;L328&amp;","&amp;N328&amp;") ["&amp;O328&amp;"|"&amp;P328&amp;"] """&amp;M328&amp;""" TOOL")</f>
        <v> SG_ TP_A_REL_SUP m108 : 25|1@1+ (1,0) [0|0] "" TOOL</v>
      </c>
      <c r="S328" s="36" t="str">
        <f t="shared" si="28"/>
        <v>SG_MUL_VAL_ 2024 TP_A_REL_SUP S01_PID 108-108;</v>
      </c>
    </row>
    <row r="329" spans="1:19">
      <c r="A329" s="36">
        <v>1</v>
      </c>
      <c r="B329" s="53">
        <f t="shared" si="29"/>
        <v>108</v>
      </c>
      <c r="C329" s="38" t="str">
        <f t="shared" si="30"/>
        <v>S01_PID</v>
      </c>
      <c r="D329" s="65" t="s">
        <v>661</v>
      </c>
      <c r="E329" s="14" t="s">
        <v>666</v>
      </c>
      <c r="F329" s="49" t="s">
        <v>667</v>
      </c>
      <c r="G329" s="68"/>
      <c r="H329" s="36">
        <v>26</v>
      </c>
      <c r="I329" s="36">
        <v>1</v>
      </c>
      <c r="J329" s="36">
        <v>1</v>
      </c>
      <c r="K329" s="36" t="s">
        <v>32</v>
      </c>
      <c r="L329" s="36">
        <v>1</v>
      </c>
      <c r="N329" s="36">
        <v>0</v>
      </c>
      <c r="O329" s="54">
        <v>0</v>
      </c>
      <c r="P329" s="54">
        <v>0</v>
      </c>
      <c r="R329" s="36" t="str">
        <f>IF(F329="",""," SG_ "&amp;F329&amp;" m"&amp;B329&amp;" : "&amp;H329&amp;"|"&amp;I329&amp;"@"&amp;J329&amp;K329&amp;" ("&amp;L329&amp;","&amp;N329&amp;") ["&amp;O329&amp;"|"&amp;P329&amp;"] """&amp;M329&amp;""" TOOL")</f>
        <v> SG_ TAC_B_CMD_SUP m108 : 26|1@1+ (1,0) [0|0] "" TOOL</v>
      </c>
      <c r="S329" s="36" t="str">
        <f t="shared" si="28"/>
        <v>SG_MUL_VAL_ 2024 TAC_B_CMD_SUP S01_PID 108-108;</v>
      </c>
    </row>
    <row r="330" spans="1:19">
      <c r="A330" s="36">
        <v>1</v>
      </c>
      <c r="B330" s="53">
        <f t="shared" si="29"/>
        <v>108</v>
      </c>
      <c r="C330" s="38" t="str">
        <f t="shared" si="30"/>
        <v>S01_PID</v>
      </c>
      <c r="D330" s="65" t="s">
        <v>661</v>
      </c>
      <c r="E330" s="14" t="s">
        <v>668</v>
      </c>
      <c r="F330" s="49" t="s">
        <v>669</v>
      </c>
      <c r="G330" s="68"/>
      <c r="H330" s="36">
        <v>27</v>
      </c>
      <c r="I330" s="36">
        <v>1</v>
      </c>
      <c r="J330" s="36">
        <v>1</v>
      </c>
      <c r="K330" s="36" t="s">
        <v>32</v>
      </c>
      <c r="L330" s="36">
        <v>1</v>
      </c>
      <c r="N330" s="36">
        <v>0</v>
      </c>
      <c r="O330" s="54">
        <v>0</v>
      </c>
      <c r="P330" s="54">
        <v>0</v>
      </c>
      <c r="R330" s="36" t="str">
        <f>IF(F330="",""," SG_ "&amp;F330&amp;" m"&amp;B330&amp;" : "&amp;H330&amp;"|"&amp;I330&amp;"@"&amp;J330&amp;K330&amp;" ("&amp;L330&amp;","&amp;N330&amp;") ["&amp;O330&amp;"|"&amp;P330&amp;"] """&amp;M330&amp;""" TOOL")</f>
        <v> SG_ TP_B_REL_SUP m108 : 27|1@1+ (1,0) [0|0] "" TOOL</v>
      </c>
      <c r="S330" s="36" t="str">
        <f t="shared" si="28"/>
        <v>SG_MUL_VAL_ 2024 TP_B_REL_SUP S01_PID 108-108;</v>
      </c>
    </row>
    <row r="331" spans="1:19">
      <c r="A331" s="36">
        <v>1</v>
      </c>
      <c r="B331" s="53">
        <f t="shared" si="29"/>
        <v>108</v>
      </c>
      <c r="C331" s="38" t="str">
        <f t="shared" si="30"/>
        <v>S01_PID</v>
      </c>
      <c r="D331" s="65" t="s">
        <v>661</v>
      </c>
      <c r="E331" s="14" t="s">
        <v>536</v>
      </c>
      <c r="F331" s="49"/>
      <c r="G331" s="68"/>
      <c r="J331" s="36">
        <v>1</v>
      </c>
      <c r="K331" s="36" t="s">
        <v>32</v>
      </c>
      <c r="L331" s="36">
        <v>1</v>
      </c>
      <c r="N331" s="36">
        <v>0</v>
      </c>
      <c r="O331" s="54">
        <v>0</v>
      </c>
      <c r="P331" s="54">
        <v>0</v>
      </c>
      <c r="R331" s="36" t="str">
        <f>IF(F331="",""," SG_ "&amp;F331&amp;" m"&amp;B331&amp;" : "&amp;H331&amp;"|"&amp;I331&amp;"@"&amp;J331&amp;K331&amp;" ("&amp;L331&amp;","&amp;N331&amp;") ["&amp;O331&amp;"|"&amp;P331&amp;"] """&amp;M331&amp;""" TOOL")</f>
        <v/>
      </c>
      <c r="S331" s="36" t="str">
        <f t="shared" si="28"/>
        <v/>
      </c>
    </row>
    <row r="332" spans="1:19">
      <c r="A332" s="36">
        <v>1</v>
      </c>
      <c r="B332" s="53">
        <f t="shared" si="29"/>
        <v>108</v>
      </c>
      <c r="C332" s="38" t="str">
        <f t="shared" si="30"/>
        <v>S01_PID</v>
      </c>
      <c r="D332" s="65" t="s">
        <v>661</v>
      </c>
      <c r="E332" s="14" t="s">
        <v>670</v>
      </c>
      <c r="F332" s="49" t="s">
        <v>671</v>
      </c>
      <c r="G332" s="68"/>
      <c r="H332" s="36">
        <v>32</v>
      </c>
      <c r="I332" s="36">
        <v>8</v>
      </c>
      <c r="J332" s="36">
        <v>1</v>
      </c>
      <c r="K332" s="36" t="s">
        <v>32</v>
      </c>
      <c r="L332" s="36">
        <f t="shared" ref="L332:L335" si="31">100/255</f>
        <v>0.392156862745098</v>
      </c>
      <c r="M332" s="36" t="s">
        <v>88</v>
      </c>
      <c r="N332" s="36">
        <v>0</v>
      </c>
      <c r="O332" s="54">
        <v>0</v>
      </c>
      <c r="P332" s="54">
        <v>0</v>
      </c>
      <c r="R332" s="36" t="str">
        <f>IF(F332="",""," SG_ "&amp;F332&amp;" m"&amp;B332&amp;" : "&amp;H332&amp;"|"&amp;I332&amp;"@"&amp;J332&amp;K332&amp;" ("&amp;L332&amp;","&amp;N332&amp;") ["&amp;O332&amp;"|"&amp;P332&amp;"] """&amp;M332&amp;""" TOOL")</f>
        <v> SG_ TAC_A_CMD m108 : 32|8@1+ (0.392156862745098,0) [0|0] "%" TOOL</v>
      </c>
      <c r="S332" s="36" t="str">
        <f t="shared" si="28"/>
        <v>SG_MUL_VAL_ 2024 TAC_A_CMD S01_PID 108-108;</v>
      </c>
    </row>
    <row r="333" spans="1:19">
      <c r="A333" s="36">
        <v>1</v>
      </c>
      <c r="B333" s="53">
        <f t="shared" si="29"/>
        <v>108</v>
      </c>
      <c r="C333" s="38" t="str">
        <f t="shared" si="30"/>
        <v>S01_PID</v>
      </c>
      <c r="D333" s="65" t="s">
        <v>661</v>
      </c>
      <c r="E333" s="14" t="s">
        <v>672</v>
      </c>
      <c r="F333" s="49" t="s">
        <v>673</v>
      </c>
      <c r="G333" s="68"/>
      <c r="H333" s="36">
        <v>40</v>
      </c>
      <c r="I333" s="36">
        <v>8</v>
      </c>
      <c r="J333" s="36">
        <v>1</v>
      </c>
      <c r="K333" s="36" t="s">
        <v>32</v>
      </c>
      <c r="L333" s="36">
        <f t="shared" si="31"/>
        <v>0.392156862745098</v>
      </c>
      <c r="M333" s="36" t="s">
        <v>88</v>
      </c>
      <c r="N333" s="36">
        <v>0</v>
      </c>
      <c r="O333" s="54">
        <v>0</v>
      </c>
      <c r="P333" s="54">
        <v>0</v>
      </c>
      <c r="R333" s="36" t="str">
        <f>IF(F333="",""," SG_ "&amp;F333&amp;" m"&amp;B333&amp;" : "&amp;H333&amp;"|"&amp;I333&amp;"@"&amp;J333&amp;K333&amp;" ("&amp;L333&amp;","&amp;N333&amp;") ["&amp;O333&amp;"|"&amp;P333&amp;"] """&amp;M333&amp;""" TOOL")</f>
        <v> SG_ TP_A_REL m108 : 40|8@1+ (0.392156862745098,0) [0|0] "%" TOOL</v>
      </c>
      <c r="S333" s="36" t="str">
        <f t="shared" si="28"/>
        <v>SG_MUL_VAL_ 2024 TP_A_REL S01_PID 108-108;</v>
      </c>
    </row>
    <row r="334" spans="1:19">
      <c r="A334" s="36">
        <v>1</v>
      </c>
      <c r="B334" s="53">
        <f t="shared" si="29"/>
        <v>108</v>
      </c>
      <c r="C334" s="38" t="str">
        <f t="shared" si="30"/>
        <v>S01_PID</v>
      </c>
      <c r="D334" s="65" t="s">
        <v>661</v>
      </c>
      <c r="E334" s="14" t="s">
        <v>674</v>
      </c>
      <c r="F334" s="49" t="s">
        <v>675</v>
      </c>
      <c r="G334" s="68"/>
      <c r="H334" s="36">
        <v>48</v>
      </c>
      <c r="I334" s="36">
        <v>8</v>
      </c>
      <c r="J334" s="36">
        <v>1</v>
      </c>
      <c r="K334" s="36" t="s">
        <v>32</v>
      </c>
      <c r="L334" s="36">
        <f t="shared" si="31"/>
        <v>0.392156862745098</v>
      </c>
      <c r="M334" s="36" t="s">
        <v>88</v>
      </c>
      <c r="N334" s="36">
        <v>0</v>
      </c>
      <c r="O334" s="54">
        <v>0</v>
      </c>
      <c r="P334" s="54">
        <v>0</v>
      </c>
      <c r="R334" s="36" t="str">
        <f>IF(F334="",""," SG_ "&amp;F334&amp;" m"&amp;B334&amp;" : "&amp;H334&amp;"|"&amp;I334&amp;"@"&amp;J334&amp;K334&amp;" ("&amp;L334&amp;","&amp;N334&amp;") ["&amp;O334&amp;"|"&amp;P334&amp;"] """&amp;M334&amp;""" TOOL")</f>
        <v> SG_ TAC_B_CMD m108 : 48|8@1+ (0.392156862745098,0) [0|0] "%" TOOL</v>
      </c>
      <c r="S334" s="36" t="str">
        <f t="shared" si="28"/>
        <v>SG_MUL_VAL_ 2024 TAC_B_CMD S01_PID 108-108;</v>
      </c>
    </row>
    <row r="335" spans="1:19">
      <c r="A335" s="36">
        <v>1</v>
      </c>
      <c r="B335" s="53">
        <f t="shared" si="29"/>
        <v>108</v>
      </c>
      <c r="C335" s="38" t="str">
        <f t="shared" si="30"/>
        <v>S01_PID</v>
      </c>
      <c r="D335" s="65" t="s">
        <v>661</v>
      </c>
      <c r="E335" s="14" t="s">
        <v>676</v>
      </c>
      <c r="F335" s="49" t="s">
        <v>677</v>
      </c>
      <c r="G335" s="68"/>
      <c r="H335" s="36">
        <v>56</v>
      </c>
      <c r="I335" s="36">
        <v>8</v>
      </c>
      <c r="J335" s="36">
        <v>1</v>
      </c>
      <c r="K335" s="36" t="s">
        <v>32</v>
      </c>
      <c r="L335" s="36">
        <f t="shared" si="31"/>
        <v>0.392156862745098</v>
      </c>
      <c r="M335" s="36" t="s">
        <v>88</v>
      </c>
      <c r="N335" s="36">
        <v>0</v>
      </c>
      <c r="O335" s="54">
        <v>0</v>
      </c>
      <c r="P335" s="54">
        <v>0</v>
      </c>
      <c r="R335" s="36" t="str">
        <f>IF(F335="",""," SG_ "&amp;F335&amp;" m"&amp;B335&amp;" : "&amp;H335&amp;"|"&amp;I335&amp;"@"&amp;J335&amp;K335&amp;" ("&amp;L335&amp;","&amp;N335&amp;") ["&amp;O335&amp;"|"&amp;P335&amp;"] """&amp;M335&amp;""" TOOL")</f>
        <v> SG_ TP_B_REL m108 : 56|8@1+ (0.392156862745098,0) [0|0] "%" TOOL</v>
      </c>
      <c r="S335" s="36" t="str">
        <f t="shared" si="28"/>
        <v>SG_MUL_VAL_ 2024 TP_B_REL S01_PID 108-108;</v>
      </c>
    </row>
    <row r="336" spans="1:19">
      <c r="A336" s="36">
        <v>1</v>
      </c>
      <c r="B336" s="53">
        <f t="shared" si="29"/>
        <v>109</v>
      </c>
      <c r="C336" s="38" t="str">
        <f t="shared" si="30"/>
        <v>S01_PID</v>
      </c>
      <c r="D336" s="65" t="s">
        <v>678</v>
      </c>
      <c r="E336" s="14" t="s">
        <v>679</v>
      </c>
      <c r="F336" s="70" t="s">
        <v>680</v>
      </c>
      <c r="G336" s="70"/>
      <c r="H336" s="36">
        <v>24</v>
      </c>
      <c r="I336" s="36">
        <v>1</v>
      </c>
      <c r="J336" s="36">
        <v>1</v>
      </c>
      <c r="K336" s="36" t="s">
        <v>32</v>
      </c>
      <c r="L336" s="36">
        <v>1</v>
      </c>
      <c r="N336" s="36">
        <v>0</v>
      </c>
      <c r="O336" s="54">
        <v>0</v>
      </c>
      <c r="P336" s="54">
        <v>0</v>
      </c>
      <c r="R336" s="36" t="str">
        <f>IF(F336="",""," SG_ "&amp;F336&amp;" m"&amp;B336&amp;" : "&amp;H336&amp;"|"&amp;I336&amp;"@"&amp;J336&amp;K336&amp;" ("&amp;L336&amp;","&amp;N336&amp;") ["&amp;O336&amp;"|"&amp;P336&amp;"] """&amp;M336&amp;""" TOOL")</f>
        <v> SG_ FRP_A_CMD_SUP m109 : 24|1@1+ (1,0) [0|0] "" TOOL</v>
      </c>
      <c r="S336" s="36" t="str">
        <f t="shared" si="28"/>
        <v>SG_MUL_VAL_ 2024 FRP_A_CMD_SUP S01_PID 109-109;</v>
      </c>
    </row>
    <row r="337" spans="1:19">
      <c r="A337" s="36">
        <v>1</v>
      </c>
      <c r="B337" s="53">
        <f t="shared" si="29"/>
        <v>109</v>
      </c>
      <c r="C337" s="38" t="str">
        <f t="shared" si="30"/>
        <v>S01_PID</v>
      </c>
      <c r="D337" s="65" t="s">
        <v>678</v>
      </c>
      <c r="E337" s="14" t="s">
        <v>681</v>
      </c>
      <c r="F337" s="70" t="s">
        <v>682</v>
      </c>
      <c r="G337" s="70"/>
      <c r="H337" s="36">
        <v>25</v>
      </c>
      <c r="I337" s="36">
        <v>1</v>
      </c>
      <c r="J337" s="36">
        <v>1</v>
      </c>
      <c r="K337" s="36" t="s">
        <v>32</v>
      </c>
      <c r="L337" s="36">
        <v>1</v>
      </c>
      <c r="N337" s="36">
        <v>0</v>
      </c>
      <c r="O337" s="54">
        <v>0</v>
      </c>
      <c r="P337" s="54">
        <v>0</v>
      </c>
      <c r="R337" s="36" t="str">
        <f>IF(F337="",""," SG_ "&amp;F337&amp;" m"&amp;B337&amp;" : "&amp;H337&amp;"|"&amp;I337&amp;"@"&amp;J337&amp;K337&amp;" ("&amp;L337&amp;","&amp;N337&amp;") ["&amp;O337&amp;"|"&amp;P337&amp;"] """&amp;M337&amp;""" TOOL")</f>
        <v> SG_ FRP_A_SUP m109 : 25|1@1+ (1,0) [0|0] "" TOOL</v>
      </c>
      <c r="S337" s="36" t="str">
        <f t="shared" si="28"/>
        <v>SG_MUL_VAL_ 2024 FRP_A_SUP S01_PID 109-109;</v>
      </c>
    </row>
    <row r="338" spans="1:19">
      <c r="A338" s="36">
        <v>1</v>
      </c>
      <c r="B338" s="53">
        <f t="shared" si="29"/>
        <v>109</v>
      </c>
      <c r="C338" s="38" t="str">
        <f t="shared" si="30"/>
        <v>S01_PID</v>
      </c>
      <c r="D338" s="65" t="s">
        <v>678</v>
      </c>
      <c r="E338" s="14" t="s">
        <v>683</v>
      </c>
      <c r="F338" s="70" t="s">
        <v>684</v>
      </c>
      <c r="G338" s="70"/>
      <c r="H338" s="36">
        <v>26</v>
      </c>
      <c r="I338" s="36">
        <v>1</v>
      </c>
      <c r="J338" s="36">
        <v>1</v>
      </c>
      <c r="K338" s="36" t="s">
        <v>32</v>
      </c>
      <c r="L338" s="36">
        <v>1</v>
      </c>
      <c r="N338" s="36">
        <v>0</v>
      </c>
      <c r="O338" s="54">
        <v>0</v>
      </c>
      <c r="P338" s="54">
        <v>0</v>
      </c>
      <c r="R338" s="36" t="str">
        <f>IF(F338="",""," SG_ "&amp;F338&amp;" m"&amp;B338&amp;" : "&amp;H338&amp;"|"&amp;I338&amp;"@"&amp;J338&amp;K338&amp;" ("&amp;L338&amp;","&amp;N338&amp;") ["&amp;O338&amp;"|"&amp;P338&amp;"] """&amp;M338&amp;""" TOOL")</f>
        <v> SG_ FRT_A_SUP m109 : 26|1@1+ (1,0) [0|0] "" TOOL</v>
      </c>
      <c r="S338" s="36" t="str">
        <f t="shared" si="28"/>
        <v>SG_MUL_VAL_ 2024 FRT_A_SUP S01_PID 109-109;</v>
      </c>
    </row>
    <row r="339" spans="1:19">
      <c r="A339" s="36">
        <v>1</v>
      </c>
      <c r="B339" s="53">
        <f t="shared" si="29"/>
        <v>109</v>
      </c>
      <c r="C339" s="38" t="str">
        <f t="shared" si="30"/>
        <v>S01_PID</v>
      </c>
      <c r="D339" s="65" t="s">
        <v>678</v>
      </c>
      <c r="E339" s="14" t="s">
        <v>685</v>
      </c>
      <c r="F339" s="70" t="s">
        <v>686</v>
      </c>
      <c r="G339" s="70"/>
      <c r="H339" s="36">
        <v>27</v>
      </c>
      <c r="I339" s="36">
        <v>1</v>
      </c>
      <c r="J339" s="36">
        <v>1</v>
      </c>
      <c r="K339" s="36" t="s">
        <v>32</v>
      </c>
      <c r="L339" s="36">
        <v>1</v>
      </c>
      <c r="N339" s="36">
        <v>0</v>
      </c>
      <c r="O339" s="54">
        <v>0</v>
      </c>
      <c r="P339" s="54">
        <v>0</v>
      </c>
      <c r="R339" s="36" t="str">
        <f>IF(F339="",""," SG_ "&amp;F339&amp;" m"&amp;B339&amp;" : "&amp;H339&amp;"|"&amp;I339&amp;"@"&amp;J339&amp;K339&amp;" ("&amp;L339&amp;","&amp;N339&amp;") ["&amp;O339&amp;"|"&amp;P339&amp;"] """&amp;M339&amp;""" TOOL")</f>
        <v> SG_ FRP_B_CMD_SUP m109 : 27|1@1+ (1,0) [0|0] "" TOOL</v>
      </c>
      <c r="S339" s="36" t="str">
        <f t="shared" si="28"/>
        <v>SG_MUL_VAL_ 2024 FRP_B_CMD_SUP S01_PID 109-109;</v>
      </c>
    </row>
    <row r="340" spans="1:19">
      <c r="A340" s="36">
        <v>1</v>
      </c>
      <c r="B340" s="53">
        <f t="shared" si="29"/>
        <v>109</v>
      </c>
      <c r="C340" s="38" t="str">
        <f t="shared" si="30"/>
        <v>S01_PID</v>
      </c>
      <c r="D340" s="65" t="s">
        <v>678</v>
      </c>
      <c r="E340" s="14" t="s">
        <v>687</v>
      </c>
      <c r="F340" s="70" t="s">
        <v>688</v>
      </c>
      <c r="G340" s="70"/>
      <c r="H340" s="36">
        <v>28</v>
      </c>
      <c r="I340" s="36">
        <v>1</v>
      </c>
      <c r="J340" s="36">
        <v>1</v>
      </c>
      <c r="K340" s="36" t="s">
        <v>32</v>
      </c>
      <c r="L340" s="36">
        <v>1</v>
      </c>
      <c r="N340" s="36">
        <v>0</v>
      </c>
      <c r="O340" s="54">
        <v>0</v>
      </c>
      <c r="P340" s="54">
        <v>0</v>
      </c>
      <c r="R340" s="36" t="str">
        <f>IF(F340="",""," SG_ "&amp;F340&amp;" m"&amp;B340&amp;" : "&amp;H340&amp;"|"&amp;I340&amp;"@"&amp;J340&amp;K340&amp;" ("&amp;L340&amp;","&amp;N340&amp;") ["&amp;O340&amp;"|"&amp;P340&amp;"] """&amp;M340&amp;""" TOOL")</f>
        <v> SG_ FRP_B_SUP m109 : 28|1@1+ (1,0) [0|0] "" TOOL</v>
      </c>
      <c r="S340" s="36" t="str">
        <f t="shared" si="28"/>
        <v>SG_MUL_VAL_ 2024 FRP_B_SUP S01_PID 109-109;</v>
      </c>
    </row>
    <row r="341" spans="1:19">
      <c r="A341" s="36">
        <v>1</v>
      </c>
      <c r="B341" s="53">
        <f t="shared" si="29"/>
        <v>109</v>
      </c>
      <c r="C341" s="38" t="str">
        <f t="shared" si="30"/>
        <v>S01_PID</v>
      </c>
      <c r="D341" s="65" t="s">
        <v>678</v>
      </c>
      <c r="E341" s="14" t="s">
        <v>689</v>
      </c>
      <c r="F341" s="70" t="s">
        <v>690</v>
      </c>
      <c r="G341" s="70"/>
      <c r="H341" s="36">
        <v>29</v>
      </c>
      <c r="I341" s="36">
        <v>1</v>
      </c>
      <c r="J341" s="36">
        <v>1</v>
      </c>
      <c r="K341" s="36" t="s">
        <v>32</v>
      </c>
      <c r="L341" s="36">
        <v>1</v>
      </c>
      <c r="N341" s="36">
        <v>0</v>
      </c>
      <c r="O341" s="54">
        <v>0</v>
      </c>
      <c r="P341" s="54">
        <v>0</v>
      </c>
      <c r="R341" s="36" t="str">
        <f>IF(F341="",""," SG_ "&amp;F341&amp;" m"&amp;B341&amp;" : "&amp;H341&amp;"|"&amp;I341&amp;"@"&amp;J341&amp;K341&amp;" ("&amp;L341&amp;","&amp;N341&amp;") ["&amp;O341&amp;"|"&amp;P341&amp;"] """&amp;M341&amp;""" TOOL")</f>
        <v> SG_ FRT_B_SUP m109 : 29|1@1+ (1,0) [0|0] "" TOOL</v>
      </c>
      <c r="S341" s="36" t="str">
        <f t="shared" si="28"/>
        <v>SG_MUL_VAL_ 2024 FRT_B_SUP S01_PID 109-109;</v>
      </c>
    </row>
    <row r="342" spans="1:19">
      <c r="A342" s="36">
        <v>1</v>
      </c>
      <c r="B342" s="53">
        <f t="shared" si="29"/>
        <v>109</v>
      </c>
      <c r="C342" s="38" t="str">
        <f t="shared" si="30"/>
        <v>S01_PID</v>
      </c>
      <c r="D342" s="65" t="s">
        <v>678</v>
      </c>
      <c r="E342" s="14" t="s">
        <v>536</v>
      </c>
      <c r="F342" s="49"/>
      <c r="G342" s="68"/>
      <c r="J342" s="36">
        <v>1</v>
      </c>
      <c r="K342" s="36" t="s">
        <v>32</v>
      </c>
      <c r="L342" s="36">
        <v>1</v>
      </c>
      <c r="N342" s="36">
        <v>0</v>
      </c>
      <c r="O342" s="54">
        <v>0</v>
      </c>
      <c r="P342" s="54">
        <v>0</v>
      </c>
      <c r="R342" s="36" t="str">
        <f>IF(F342="",""," SG_ "&amp;F342&amp;" m"&amp;B342&amp;" : "&amp;H342&amp;"|"&amp;I342&amp;"@"&amp;J342&amp;K342&amp;" ("&amp;L342&amp;","&amp;N342&amp;") ["&amp;O342&amp;"|"&amp;P342&amp;"] """&amp;M342&amp;""" TOOL")</f>
        <v/>
      </c>
      <c r="S342" s="36" t="str">
        <f t="shared" si="28"/>
        <v/>
      </c>
    </row>
    <row r="343" spans="1:19">
      <c r="A343" s="36">
        <v>1</v>
      </c>
      <c r="B343" s="53">
        <f t="shared" si="29"/>
        <v>109</v>
      </c>
      <c r="C343" s="38" t="str">
        <f t="shared" si="30"/>
        <v>S01_PID</v>
      </c>
      <c r="D343" s="65" t="s">
        <v>678</v>
      </c>
      <c r="E343" s="14" t="s">
        <v>691</v>
      </c>
      <c r="F343" s="14" t="s">
        <v>692</v>
      </c>
      <c r="G343" s="71"/>
      <c r="H343" s="36">
        <v>39</v>
      </c>
      <c r="I343" s="36">
        <v>16</v>
      </c>
      <c r="J343" s="36">
        <v>0</v>
      </c>
      <c r="K343" s="36" t="s">
        <v>32</v>
      </c>
      <c r="L343" s="36">
        <v>10</v>
      </c>
      <c r="M343" s="36" t="s">
        <v>105</v>
      </c>
      <c r="N343" s="36">
        <v>0</v>
      </c>
      <c r="O343" s="54">
        <v>0</v>
      </c>
      <c r="P343" s="54">
        <v>0</v>
      </c>
      <c r="R343" s="36" t="str">
        <f>IF(F343="",""," SG_ "&amp;F343&amp;" m"&amp;B343&amp;" : "&amp;H343&amp;"|"&amp;I343&amp;"@"&amp;J343&amp;K343&amp;" ("&amp;L343&amp;","&amp;N343&amp;") ["&amp;O343&amp;"|"&amp;P343&amp;"] """&amp;M343&amp;""" TOOL")</f>
        <v> SG_ FRP_A_CMD m109 : 39|16@0+ (10,0) [0|0] "kPa" TOOL</v>
      </c>
      <c r="S343" s="36" t="str">
        <f t="shared" si="28"/>
        <v>SG_MUL_VAL_ 2024 FRP_A_CMD S01_PID 109-109;</v>
      </c>
    </row>
    <row r="344" spans="1:19">
      <c r="A344" s="36">
        <v>1</v>
      </c>
      <c r="B344" s="53">
        <f t="shared" si="29"/>
        <v>109</v>
      </c>
      <c r="C344" s="38" t="str">
        <f t="shared" si="30"/>
        <v>S01_PID</v>
      </c>
      <c r="D344" s="65" t="s">
        <v>678</v>
      </c>
      <c r="E344" s="14" t="s">
        <v>693</v>
      </c>
      <c r="F344" s="14" t="s">
        <v>694</v>
      </c>
      <c r="G344" s="71"/>
      <c r="H344" s="36">
        <v>55</v>
      </c>
      <c r="I344" s="36">
        <v>16</v>
      </c>
      <c r="J344" s="36">
        <v>0</v>
      </c>
      <c r="K344" s="36" t="s">
        <v>32</v>
      </c>
      <c r="L344" s="36">
        <v>10</v>
      </c>
      <c r="M344" s="36" t="s">
        <v>105</v>
      </c>
      <c r="N344" s="36">
        <v>0</v>
      </c>
      <c r="O344" s="54">
        <v>0</v>
      </c>
      <c r="P344" s="54">
        <v>0</v>
      </c>
      <c r="R344" s="36" t="str">
        <f>IF(F344="",""," SG_ "&amp;F344&amp;" m"&amp;B344&amp;" : "&amp;H344&amp;"|"&amp;I344&amp;"@"&amp;J344&amp;K344&amp;" ("&amp;L344&amp;","&amp;N344&amp;") ["&amp;O344&amp;"|"&amp;P344&amp;"] """&amp;M344&amp;""" TOOL")</f>
        <v> SG_ FRP_A m109 : 55|16@0+ (10,0) [0|0] "kPa" TOOL</v>
      </c>
      <c r="S344" s="36" t="str">
        <f t="shared" si="28"/>
        <v>SG_MUL_VAL_ 2024 FRP_A S01_PID 109-109;</v>
      </c>
    </row>
    <row r="345" spans="1:19">
      <c r="A345" s="36">
        <v>1</v>
      </c>
      <c r="B345" s="53">
        <f t="shared" si="29"/>
        <v>109</v>
      </c>
      <c r="C345" s="38" t="str">
        <f t="shared" si="30"/>
        <v>S01_PID</v>
      </c>
      <c r="D345" s="65" t="s">
        <v>678</v>
      </c>
      <c r="E345" s="14" t="s">
        <v>695</v>
      </c>
      <c r="F345" s="49" t="s">
        <v>696</v>
      </c>
      <c r="G345" s="68"/>
      <c r="H345" s="36">
        <v>64</v>
      </c>
      <c r="I345" s="36">
        <v>8</v>
      </c>
      <c r="J345" s="36">
        <v>1</v>
      </c>
      <c r="K345" s="36" t="s">
        <v>32</v>
      </c>
      <c r="L345" s="36">
        <v>1</v>
      </c>
      <c r="M345" s="36" t="s">
        <v>90</v>
      </c>
      <c r="N345" s="36">
        <v>-40</v>
      </c>
      <c r="O345" s="54">
        <v>0</v>
      </c>
      <c r="P345" s="54">
        <v>0</v>
      </c>
      <c r="R345" s="36" t="str">
        <f>IF(F345="",""," SG_ "&amp;F345&amp;" m"&amp;B345&amp;" : "&amp;H345&amp;"|"&amp;I345&amp;"@"&amp;J345&amp;K345&amp;" ("&amp;L345&amp;","&amp;N345&amp;") ["&amp;O345&amp;"|"&amp;P345&amp;"] """&amp;M345&amp;""" TOOL")</f>
        <v> SG_ FRT_A  m109 : 64|8@1+ (1,-40) [0|0] "°C " TOOL</v>
      </c>
      <c r="S345" s="36" t="str">
        <f t="shared" si="28"/>
        <v>SG_MUL_VAL_ 2024 FRT_A  S01_PID 109-109;</v>
      </c>
    </row>
    <row r="346" spans="1:19">
      <c r="A346" s="36">
        <v>1</v>
      </c>
      <c r="B346" s="53">
        <f t="shared" si="29"/>
        <v>109</v>
      </c>
      <c r="C346" s="38" t="str">
        <f t="shared" si="30"/>
        <v>S01_PID</v>
      </c>
      <c r="D346" s="65" t="s">
        <v>678</v>
      </c>
      <c r="E346" s="14" t="s">
        <v>697</v>
      </c>
      <c r="F346" s="49" t="s">
        <v>698</v>
      </c>
      <c r="G346" s="68"/>
      <c r="H346" s="36">
        <v>79</v>
      </c>
      <c r="I346" s="36">
        <v>16</v>
      </c>
      <c r="J346" s="36">
        <v>0</v>
      </c>
      <c r="K346" s="36" t="s">
        <v>32</v>
      </c>
      <c r="L346" s="36">
        <v>10</v>
      </c>
      <c r="M346" s="36" t="s">
        <v>105</v>
      </c>
      <c r="N346" s="36">
        <v>0</v>
      </c>
      <c r="O346" s="54">
        <v>0</v>
      </c>
      <c r="P346" s="54">
        <v>0</v>
      </c>
      <c r="R346" s="36" t="str">
        <f>IF(F346="",""," SG_ "&amp;F346&amp;" m"&amp;B346&amp;" : "&amp;H346&amp;"|"&amp;I346&amp;"@"&amp;J346&amp;K346&amp;" ("&amp;L346&amp;","&amp;N346&amp;") ["&amp;O346&amp;"|"&amp;P346&amp;"] """&amp;M346&amp;""" TOOL")</f>
        <v> SG_ FRP_B_CMD m109 : 79|16@0+ (10,0) [0|0] "kPa" TOOL</v>
      </c>
      <c r="S346" s="36" t="str">
        <f t="shared" si="28"/>
        <v>SG_MUL_VAL_ 2024 FRP_B_CMD S01_PID 109-109;</v>
      </c>
    </row>
    <row r="347" spans="1:19">
      <c r="A347" s="36">
        <v>1</v>
      </c>
      <c r="B347" s="53">
        <f t="shared" si="29"/>
        <v>109</v>
      </c>
      <c r="C347" s="38" t="str">
        <f t="shared" si="30"/>
        <v>S01_PID</v>
      </c>
      <c r="D347" s="65" t="s">
        <v>678</v>
      </c>
      <c r="E347" s="14" t="s">
        <v>699</v>
      </c>
      <c r="F347" s="49" t="s">
        <v>700</v>
      </c>
      <c r="G347" s="68"/>
      <c r="H347" s="36">
        <v>95</v>
      </c>
      <c r="I347" s="36">
        <v>16</v>
      </c>
      <c r="J347" s="36">
        <v>0</v>
      </c>
      <c r="K347" s="36" t="s">
        <v>32</v>
      </c>
      <c r="L347" s="36">
        <v>10</v>
      </c>
      <c r="M347" s="36" t="s">
        <v>105</v>
      </c>
      <c r="N347" s="36">
        <v>0</v>
      </c>
      <c r="O347" s="54">
        <v>0</v>
      </c>
      <c r="P347" s="54">
        <v>0</v>
      </c>
      <c r="R347" s="36" t="str">
        <f>IF(F347="",""," SG_ "&amp;F347&amp;" m"&amp;B347&amp;" : "&amp;H347&amp;"|"&amp;I347&amp;"@"&amp;J347&amp;K347&amp;" ("&amp;L347&amp;","&amp;N347&amp;") ["&amp;O347&amp;"|"&amp;P347&amp;"] """&amp;M347&amp;""" TOOL")</f>
        <v> SG_ FRP_B m109 : 95|16@0+ (10,0) [0|0] "kPa" TOOL</v>
      </c>
      <c r="S347" s="36" t="str">
        <f t="shared" si="28"/>
        <v>SG_MUL_VAL_ 2024 FRP_B S01_PID 109-109;</v>
      </c>
    </row>
    <row r="348" spans="1:19">
      <c r="A348" s="36">
        <v>1</v>
      </c>
      <c r="B348" s="53">
        <f t="shared" si="29"/>
        <v>109</v>
      </c>
      <c r="C348" s="38" t="str">
        <f t="shared" si="30"/>
        <v>S01_PID</v>
      </c>
      <c r="D348" s="65" t="s">
        <v>678</v>
      </c>
      <c r="E348" s="14" t="s">
        <v>701</v>
      </c>
      <c r="F348" s="49" t="s">
        <v>702</v>
      </c>
      <c r="G348" s="68"/>
      <c r="H348" s="36">
        <v>104</v>
      </c>
      <c r="I348" s="36">
        <v>8</v>
      </c>
      <c r="J348" s="36">
        <v>1</v>
      </c>
      <c r="K348" s="36" t="s">
        <v>32</v>
      </c>
      <c r="L348" s="36">
        <v>1</v>
      </c>
      <c r="M348" s="36" t="s">
        <v>90</v>
      </c>
      <c r="N348" s="36">
        <v>-40</v>
      </c>
      <c r="O348" s="54">
        <v>0</v>
      </c>
      <c r="P348" s="54">
        <v>0</v>
      </c>
      <c r="R348" s="36" t="str">
        <f>IF(F348="",""," SG_ "&amp;F348&amp;" m"&amp;B348&amp;" : "&amp;H348&amp;"|"&amp;I348&amp;"@"&amp;J348&amp;K348&amp;" ("&amp;L348&amp;","&amp;N348&amp;") ["&amp;O348&amp;"|"&amp;P348&amp;"] """&amp;M348&amp;""" TOOL")</f>
        <v> SG_ FRT_B m109 : 104|8@1+ (1,-40) [0|0] "°C " TOOL</v>
      </c>
      <c r="S348" s="36" t="str">
        <f t="shared" si="28"/>
        <v>SG_MUL_VAL_ 2024 FRT_B S01_PID 109-109;</v>
      </c>
    </row>
    <row r="349" spans="1:19">
      <c r="A349" s="36">
        <v>1</v>
      </c>
      <c r="B349" s="53">
        <f t="shared" si="29"/>
        <v>110</v>
      </c>
      <c r="C349" s="38" t="str">
        <f t="shared" si="30"/>
        <v>S01_PID</v>
      </c>
      <c r="D349" s="65" t="s">
        <v>703</v>
      </c>
      <c r="E349" s="14" t="s">
        <v>704</v>
      </c>
      <c r="F349" s="70" t="s">
        <v>705</v>
      </c>
      <c r="G349" s="70"/>
      <c r="H349" s="36">
        <v>24</v>
      </c>
      <c r="I349" s="36">
        <v>1</v>
      </c>
      <c r="J349" s="36">
        <v>1</v>
      </c>
      <c r="K349" s="36" t="s">
        <v>32</v>
      </c>
      <c r="L349" s="36">
        <v>1</v>
      </c>
      <c r="N349" s="36">
        <v>0</v>
      </c>
      <c r="O349" s="54">
        <v>0</v>
      </c>
      <c r="P349" s="54">
        <v>0</v>
      </c>
      <c r="R349" s="36" t="str">
        <f>IF(F349="",""," SG_ "&amp;F349&amp;" m"&amp;B349&amp;" : "&amp;H349&amp;"|"&amp;I349&amp;"@"&amp;J349&amp;K349&amp;" ("&amp;L349&amp;","&amp;N349&amp;") ["&amp;O349&amp;"|"&amp;P349&amp;"] """&amp;M349&amp;""" TOOL")</f>
        <v> SG_ ICP_A_CMD_SUP m110 : 24|1@1+ (1,0) [0|0] "" TOOL</v>
      </c>
      <c r="S349" s="36" t="str">
        <f t="shared" si="28"/>
        <v>SG_MUL_VAL_ 2024 ICP_A_CMD_SUP S01_PID 110-110;</v>
      </c>
    </row>
    <row r="350" spans="1:19">
      <c r="A350" s="36">
        <v>1</v>
      </c>
      <c r="B350" s="53">
        <f t="shared" si="29"/>
        <v>110</v>
      </c>
      <c r="C350" s="38" t="str">
        <f t="shared" si="30"/>
        <v>S01_PID</v>
      </c>
      <c r="D350" s="65" t="s">
        <v>703</v>
      </c>
      <c r="E350" s="14" t="s">
        <v>706</v>
      </c>
      <c r="F350" s="70" t="s">
        <v>707</v>
      </c>
      <c r="G350" s="70"/>
      <c r="H350" s="36">
        <v>25</v>
      </c>
      <c r="I350" s="36">
        <v>1</v>
      </c>
      <c r="J350" s="36">
        <v>1</v>
      </c>
      <c r="K350" s="36" t="s">
        <v>32</v>
      </c>
      <c r="L350" s="36">
        <v>1</v>
      </c>
      <c r="N350" s="36">
        <v>0</v>
      </c>
      <c r="O350" s="54">
        <v>0</v>
      </c>
      <c r="P350" s="54">
        <v>0</v>
      </c>
      <c r="R350" s="36" t="str">
        <f>IF(F350="",""," SG_ "&amp;F350&amp;" m"&amp;B350&amp;" : "&amp;H350&amp;"|"&amp;I350&amp;"@"&amp;J350&amp;K350&amp;" ("&amp;L350&amp;","&amp;N350&amp;") ["&amp;O350&amp;"|"&amp;P350&amp;"] """&amp;M350&amp;""" TOOL")</f>
        <v> SG_ ICP_A_SUP m110 : 25|1@1+ (1,0) [0|0] "" TOOL</v>
      </c>
      <c r="S350" s="36" t="str">
        <f t="shared" si="28"/>
        <v>SG_MUL_VAL_ 2024 ICP_A_SUP S01_PID 110-110;</v>
      </c>
    </row>
    <row r="351" spans="1:19">
      <c r="A351" s="36">
        <v>1</v>
      </c>
      <c r="B351" s="53">
        <f t="shared" si="29"/>
        <v>110</v>
      </c>
      <c r="C351" s="38" t="str">
        <f t="shared" si="30"/>
        <v>S01_PID</v>
      </c>
      <c r="D351" s="65" t="s">
        <v>703</v>
      </c>
      <c r="E351" s="14" t="s">
        <v>708</v>
      </c>
      <c r="F351" s="70" t="s">
        <v>709</v>
      </c>
      <c r="G351" s="70"/>
      <c r="H351" s="36">
        <v>26</v>
      </c>
      <c r="I351" s="36">
        <v>1</v>
      </c>
      <c r="J351" s="36">
        <v>1</v>
      </c>
      <c r="K351" s="36" t="s">
        <v>32</v>
      </c>
      <c r="L351" s="36">
        <v>1</v>
      </c>
      <c r="N351" s="36">
        <v>0</v>
      </c>
      <c r="O351" s="54">
        <v>0</v>
      </c>
      <c r="P351" s="54">
        <v>0</v>
      </c>
      <c r="R351" s="36" t="str">
        <f>IF(F351="",""," SG_ "&amp;F351&amp;" m"&amp;B351&amp;" : "&amp;H351&amp;"|"&amp;I351&amp;"@"&amp;J351&amp;K351&amp;" ("&amp;L351&amp;","&amp;N351&amp;") ["&amp;O351&amp;"|"&amp;P351&amp;"] """&amp;M351&amp;""" TOOL")</f>
        <v> SG_ ICP_B_CMD_SUP m110 : 26|1@1+ (1,0) [0|0] "" TOOL</v>
      </c>
      <c r="S351" s="36" t="str">
        <f t="shared" si="28"/>
        <v>SG_MUL_VAL_ 2024 ICP_B_CMD_SUP S01_PID 110-110;</v>
      </c>
    </row>
    <row r="352" spans="1:19">
      <c r="A352" s="36">
        <v>1</v>
      </c>
      <c r="B352" s="53">
        <f t="shared" si="29"/>
        <v>110</v>
      </c>
      <c r="C352" s="38" t="str">
        <f t="shared" si="30"/>
        <v>S01_PID</v>
      </c>
      <c r="D352" s="65" t="s">
        <v>703</v>
      </c>
      <c r="E352" s="14" t="s">
        <v>710</v>
      </c>
      <c r="F352" s="70" t="s">
        <v>711</v>
      </c>
      <c r="G352" s="70"/>
      <c r="H352" s="36">
        <v>27</v>
      </c>
      <c r="I352" s="36">
        <v>1</v>
      </c>
      <c r="J352" s="36">
        <v>1</v>
      </c>
      <c r="K352" s="36" t="s">
        <v>32</v>
      </c>
      <c r="L352" s="36">
        <v>1</v>
      </c>
      <c r="N352" s="36">
        <v>0</v>
      </c>
      <c r="O352" s="54">
        <v>0</v>
      </c>
      <c r="P352" s="54">
        <v>0</v>
      </c>
      <c r="R352" s="36" t="str">
        <f>IF(F352="",""," SG_ "&amp;F352&amp;" m"&amp;B352&amp;" : "&amp;H352&amp;"|"&amp;I352&amp;"@"&amp;J352&amp;K352&amp;" ("&amp;L352&amp;","&amp;N352&amp;") ["&amp;O352&amp;"|"&amp;P352&amp;"] """&amp;M352&amp;""" TOOL")</f>
        <v> SG_ ICP_B_SUP m110 : 27|1@1+ (1,0) [0|0] "" TOOL</v>
      </c>
      <c r="S352" s="36" t="str">
        <f t="shared" si="28"/>
        <v>SG_MUL_VAL_ 2024 ICP_B_SUP S01_PID 110-110;</v>
      </c>
    </row>
    <row r="353" spans="1:19">
      <c r="A353" s="36">
        <v>1</v>
      </c>
      <c r="B353" s="53">
        <f t="shared" si="29"/>
        <v>110</v>
      </c>
      <c r="C353" s="38" t="str">
        <f t="shared" si="30"/>
        <v>S01_PID</v>
      </c>
      <c r="D353" s="65" t="s">
        <v>703</v>
      </c>
      <c r="E353" s="14" t="s">
        <v>536</v>
      </c>
      <c r="F353" s="49"/>
      <c r="G353" s="68"/>
      <c r="J353" s="36">
        <v>1</v>
      </c>
      <c r="K353" s="36" t="s">
        <v>32</v>
      </c>
      <c r="L353" s="36">
        <v>1</v>
      </c>
      <c r="N353" s="36">
        <v>0</v>
      </c>
      <c r="O353" s="54">
        <v>0</v>
      </c>
      <c r="P353" s="54">
        <v>0</v>
      </c>
      <c r="R353" s="36" t="str">
        <f>IF(F353="",""," SG_ "&amp;F353&amp;" m"&amp;B353&amp;" : "&amp;H353&amp;"|"&amp;I353&amp;"@"&amp;J353&amp;K353&amp;" ("&amp;L353&amp;","&amp;N353&amp;") ["&amp;O353&amp;"|"&amp;P353&amp;"] """&amp;M353&amp;""" TOOL")</f>
        <v/>
      </c>
      <c r="S353" s="36" t="str">
        <f t="shared" si="28"/>
        <v/>
      </c>
    </row>
    <row r="354" spans="1:19">
      <c r="A354" s="36">
        <v>1</v>
      </c>
      <c r="B354" s="53">
        <f t="shared" si="29"/>
        <v>110</v>
      </c>
      <c r="C354" s="38" t="str">
        <f t="shared" si="30"/>
        <v>S01_PID</v>
      </c>
      <c r="D354" s="65" t="s">
        <v>703</v>
      </c>
      <c r="E354" s="14" t="s">
        <v>712</v>
      </c>
      <c r="F354" s="14" t="s">
        <v>713</v>
      </c>
      <c r="G354" s="71"/>
      <c r="H354" s="36">
        <v>39</v>
      </c>
      <c r="I354" s="36">
        <v>16</v>
      </c>
      <c r="J354" s="36">
        <v>0</v>
      </c>
      <c r="K354" s="36" t="s">
        <v>32</v>
      </c>
      <c r="L354" s="36">
        <v>10</v>
      </c>
      <c r="M354" s="36" t="s">
        <v>105</v>
      </c>
      <c r="N354" s="36">
        <v>0</v>
      </c>
      <c r="O354" s="54">
        <v>0</v>
      </c>
      <c r="P354" s="54">
        <v>0</v>
      </c>
      <c r="R354" s="36" t="str">
        <f>IF(F354="",""," SG_ "&amp;F354&amp;" m"&amp;B354&amp;" : "&amp;H354&amp;"|"&amp;I354&amp;"@"&amp;J354&amp;K354&amp;" ("&amp;L354&amp;","&amp;N354&amp;") ["&amp;O354&amp;"|"&amp;P354&amp;"] """&amp;M354&amp;""" TOOL")</f>
        <v> SG_ ICP_A_CMD m110 : 39|16@0+ (10,0) [0|0] "kPa" TOOL</v>
      </c>
      <c r="S354" s="36" t="str">
        <f t="shared" si="28"/>
        <v>SG_MUL_VAL_ 2024 ICP_A_CMD S01_PID 110-110;</v>
      </c>
    </row>
    <row r="355" spans="1:19">
      <c r="A355" s="36">
        <v>1</v>
      </c>
      <c r="B355" s="53">
        <f t="shared" si="29"/>
        <v>110</v>
      </c>
      <c r="C355" s="38" t="str">
        <f t="shared" si="30"/>
        <v>S01_PID</v>
      </c>
      <c r="D355" s="65" t="s">
        <v>703</v>
      </c>
      <c r="E355" s="14" t="s">
        <v>714</v>
      </c>
      <c r="F355" s="14" t="s">
        <v>715</v>
      </c>
      <c r="G355" s="71"/>
      <c r="H355" s="36">
        <v>55</v>
      </c>
      <c r="I355" s="36">
        <v>16</v>
      </c>
      <c r="J355" s="36">
        <v>0</v>
      </c>
      <c r="K355" s="36" t="s">
        <v>32</v>
      </c>
      <c r="L355" s="36">
        <v>10</v>
      </c>
      <c r="M355" s="36" t="s">
        <v>105</v>
      </c>
      <c r="N355" s="36">
        <v>0</v>
      </c>
      <c r="O355" s="54">
        <v>0</v>
      </c>
      <c r="P355" s="54">
        <v>0</v>
      </c>
      <c r="R355" s="36" t="str">
        <f>IF(F355="",""," SG_ "&amp;F355&amp;" m"&amp;B355&amp;" : "&amp;H355&amp;"|"&amp;I355&amp;"@"&amp;J355&amp;K355&amp;" ("&amp;L355&amp;","&amp;N355&amp;") ["&amp;O355&amp;"|"&amp;P355&amp;"] """&amp;M355&amp;""" TOOL")</f>
        <v> SG_ ICP_A m110 : 55|16@0+ (10,0) [0|0] "kPa" TOOL</v>
      </c>
      <c r="S355" s="36" t="str">
        <f t="shared" si="28"/>
        <v>SG_MUL_VAL_ 2024 ICP_A S01_PID 110-110;</v>
      </c>
    </row>
    <row r="356" spans="1:19">
      <c r="A356" s="36">
        <v>1</v>
      </c>
      <c r="B356" s="53">
        <f t="shared" si="29"/>
        <v>110</v>
      </c>
      <c r="C356" s="38" t="str">
        <f t="shared" si="30"/>
        <v>S01_PID</v>
      </c>
      <c r="D356" s="65" t="s">
        <v>703</v>
      </c>
      <c r="E356" s="14" t="s">
        <v>716</v>
      </c>
      <c r="F356" s="14" t="s">
        <v>717</v>
      </c>
      <c r="G356" s="71"/>
      <c r="H356" s="36">
        <v>71</v>
      </c>
      <c r="I356" s="36">
        <v>16</v>
      </c>
      <c r="J356" s="36">
        <v>0</v>
      </c>
      <c r="K356" s="36" t="s">
        <v>32</v>
      </c>
      <c r="L356" s="36">
        <v>10</v>
      </c>
      <c r="M356" s="36" t="s">
        <v>105</v>
      </c>
      <c r="N356" s="36">
        <v>0</v>
      </c>
      <c r="O356" s="54">
        <v>0</v>
      </c>
      <c r="P356" s="54">
        <v>0</v>
      </c>
      <c r="R356" s="36" t="str">
        <f>IF(F356="",""," SG_ "&amp;F356&amp;" m"&amp;B356&amp;" : "&amp;H356&amp;"|"&amp;I356&amp;"@"&amp;J356&amp;K356&amp;" ("&amp;L356&amp;","&amp;N356&amp;") ["&amp;O356&amp;"|"&amp;P356&amp;"] """&amp;M356&amp;""" TOOL")</f>
        <v> SG_ ICP_B_CMD m110 : 71|16@0+ (10,0) [0|0] "kPa" TOOL</v>
      </c>
      <c r="S356" s="36" t="str">
        <f t="shared" si="28"/>
        <v>SG_MUL_VAL_ 2024 ICP_B_CMD S01_PID 110-110;</v>
      </c>
    </row>
    <row r="357" spans="1:19">
      <c r="A357" s="36">
        <v>1</v>
      </c>
      <c r="B357" s="53">
        <f t="shared" si="29"/>
        <v>110</v>
      </c>
      <c r="C357" s="38" t="str">
        <f t="shared" si="30"/>
        <v>S01_PID</v>
      </c>
      <c r="D357" s="65" t="s">
        <v>703</v>
      </c>
      <c r="E357" s="14" t="s">
        <v>718</v>
      </c>
      <c r="F357" s="14" t="s">
        <v>719</v>
      </c>
      <c r="G357" s="71"/>
      <c r="H357" s="36">
        <v>87</v>
      </c>
      <c r="I357" s="36">
        <v>16</v>
      </c>
      <c r="J357" s="36">
        <v>0</v>
      </c>
      <c r="K357" s="36" t="s">
        <v>32</v>
      </c>
      <c r="L357" s="36">
        <v>10</v>
      </c>
      <c r="M357" s="36" t="s">
        <v>105</v>
      </c>
      <c r="N357" s="36">
        <v>0</v>
      </c>
      <c r="O357" s="54">
        <v>0</v>
      </c>
      <c r="P357" s="54">
        <v>0</v>
      </c>
      <c r="R357" s="36" t="str">
        <f>IF(F357="",""," SG_ "&amp;F357&amp;" m"&amp;B357&amp;" : "&amp;H357&amp;"|"&amp;I357&amp;"@"&amp;J357&amp;K357&amp;" ("&amp;L357&amp;","&amp;N357&amp;") ["&amp;O357&amp;"|"&amp;P357&amp;"] """&amp;M357&amp;""" TOOL")</f>
        <v> SG_ ICP_B m110 : 87|16@0+ (10,0) [0|0] "kPa" TOOL</v>
      </c>
      <c r="S357" s="36" t="str">
        <f t="shared" si="28"/>
        <v>SG_MUL_VAL_ 2024 ICP_B S01_PID 110-110;</v>
      </c>
    </row>
    <row r="358" spans="1:19">
      <c r="A358" s="36">
        <v>1</v>
      </c>
      <c r="B358" s="53" t="str">
        <f>HEX2DEC(SUBSTITUTE(D358,"0x",""))&amp;"M"</f>
        <v>111M</v>
      </c>
      <c r="C358" s="38" t="str">
        <f t="shared" si="30"/>
        <v>S01_PID</v>
      </c>
      <c r="D358" s="65" t="s">
        <v>720</v>
      </c>
      <c r="E358" s="14" t="s">
        <v>721</v>
      </c>
      <c r="F358" s="67" t="s">
        <v>722</v>
      </c>
      <c r="G358" s="69"/>
      <c r="H358" s="36">
        <v>24</v>
      </c>
      <c r="I358" s="36">
        <v>1</v>
      </c>
      <c r="J358" s="36">
        <v>1</v>
      </c>
      <c r="K358" s="36" t="s">
        <v>32</v>
      </c>
      <c r="L358" s="36">
        <v>1</v>
      </c>
      <c r="N358" s="36">
        <v>0</v>
      </c>
      <c r="O358" s="54">
        <v>0</v>
      </c>
      <c r="P358" s="54">
        <v>0</v>
      </c>
      <c r="R358" s="36" t="str">
        <f>IF(F358="",""," SG_ "&amp;F358&amp;" m"&amp;B358&amp;" : "&amp;H358&amp;"|"&amp;I358&amp;"@"&amp;J358&amp;K358&amp;" ("&amp;L358&amp;","&amp;N358&amp;") ["&amp;O358&amp;"|"&amp;P358&amp;"] """&amp;M358&amp;""" TOOL")</f>
        <v> SG_ TCA_CINP_SUP m111M : 24|1@1+ (1,0) [0|0] "" TOOL</v>
      </c>
      <c r="S358" s="36" t="str">
        <f t="shared" si="28"/>
        <v>SG_MUL_VAL_ 2024 TCA_CINP_SUP S01_PID 111-111;</v>
      </c>
    </row>
    <row r="359" spans="1:19">
      <c r="A359" s="36">
        <v>1</v>
      </c>
      <c r="B359" s="53" t="str">
        <f>HEX2DEC(SUBSTITUTE(D359,"0x",""))&amp;"M"</f>
        <v>111M</v>
      </c>
      <c r="C359" s="38" t="str">
        <f t="shared" si="30"/>
        <v>S01_PID</v>
      </c>
      <c r="D359" s="65" t="s">
        <v>720</v>
      </c>
      <c r="E359" s="14" t="s">
        <v>723</v>
      </c>
      <c r="F359" s="67" t="s">
        <v>724</v>
      </c>
      <c r="G359" s="69"/>
      <c r="H359" s="36">
        <v>25</v>
      </c>
      <c r="I359" s="36">
        <v>1</v>
      </c>
      <c r="J359" s="36">
        <v>1</v>
      </c>
      <c r="K359" s="36" t="s">
        <v>32</v>
      </c>
      <c r="L359" s="36">
        <v>1</v>
      </c>
      <c r="N359" s="36">
        <v>0</v>
      </c>
      <c r="O359" s="54">
        <v>0</v>
      </c>
      <c r="P359" s="54">
        <v>0</v>
      </c>
      <c r="R359" s="36" t="str">
        <f>IF(F359="",""," SG_ "&amp;F359&amp;" m"&amp;B359&amp;" : "&amp;H359&amp;"|"&amp;I359&amp;"@"&amp;J359&amp;K359&amp;" ("&amp;L359&amp;","&amp;N359&amp;") ["&amp;O359&amp;"|"&amp;P359&amp;"] """&amp;M359&amp;""" TOOL")</f>
        <v> SG_ TCB_CINP_SUP m111M : 25|1@1+ (1,0) [0|0] "" TOOL</v>
      </c>
      <c r="S359" s="36" t="str">
        <f t="shared" si="28"/>
        <v>SG_MUL_VAL_ 2024 TCB_CINP_SUP S01_PID 111-111;</v>
      </c>
    </row>
    <row r="360" spans="1:19">
      <c r="A360" s="36">
        <v>1</v>
      </c>
      <c r="B360" s="53" t="str">
        <f>HEX2DEC(SUBSTITUTE(D360,"0x",""))&amp;"M"</f>
        <v>111M</v>
      </c>
      <c r="C360" s="38" t="str">
        <f t="shared" si="30"/>
        <v>S01_PID</v>
      </c>
      <c r="D360" s="65" t="s">
        <v>720</v>
      </c>
      <c r="E360" s="14" t="s">
        <v>725</v>
      </c>
      <c r="F360" s="67" t="s">
        <v>726</v>
      </c>
      <c r="G360" s="69"/>
      <c r="H360" s="36">
        <v>26</v>
      </c>
      <c r="I360" s="36">
        <v>1</v>
      </c>
      <c r="J360" s="36">
        <v>1</v>
      </c>
      <c r="K360" s="36" t="s">
        <v>32</v>
      </c>
      <c r="L360" s="36">
        <v>1</v>
      </c>
      <c r="N360" s="36">
        <v>0</v>
      </c>
      <c r="O360" s="54">
        <v>0</v>
      </c>
      <c r="P360" s="54">
        <v>0</v>
      </c>
      <c r="R360" s="36" t="str">
        <f>IF(F360="",""," SG_ "&amp;F360&amp;" m"&amp;B360&amp;" : "&amp;H360&amp;"|"&amp;I360&amp;"@"&amp;J360&amp;K360&amp;" ("&amp;L360&amp;","&amp;N360&amp;") ["&amp;O360&amp;"|"&amp;P360&amp;"] """&amp;M360&amp;""" TOOL")</f>
        <v> SG_ TCA_CINP_WR_SUP m111M : 26|1@1+ (1,0) [0|0] "" TOOL</v>
      </c>
      <c r="S360" s="36" t="str">
        <f t="shared" si="28"/>
        <v>SG_MUL_VAL_ 2024 TCA_CINP_WR_SUP S01_PID 111-111;</v>
      </c>
    </row>
    <row r="361" spans="1:19">
      <c r="A361" s="36">
        <v>1</v>
      </c>
      <c r="B361" s="53" t="str">
        <f>HEX2DEC(SUBSTITUTE(D361,"0x",""))&amp;"M"</f>
        <v>111M</v>
      </c>
      <c r="C361" s="38" t="str">
        <f t="shared" si="30"/>
        <v>S01_PID</v>
      </c>
      <c r="D361" s="65" t="s">
        <v>720</v>
      </c>
      <c r="E361" s="14" t="s">
        <v>727</v>
      </c>
      <c r="F361" s="67" t="s">
        <v>728</v>
      </c>
      <c r="G361" s="69"/>
      <c r="H361" s="36">
        <v>27</v>
      </c>
      <c r="I361" s="36">
        <v>1</v>
      </c>
      <c r="J361" s="36">
        <v>1</v>
      </c>
      <c r="K361" s="36" t="s">
        <v>32</v>
      </c>
      <c r="L361" s="36">
        <v>1</v>
      </c>
      <c r="N361" s="36">
        <v>0</v>
      </c>
      <c r="O361" s="54">
        <v>0</v>
      </c>
      <c r="P361" s="54">
        <v>0</v>
      </c>
      <c r="R361" s="36" t="str">
        <f>IF(F361="",""," SG_ "&amp;F361&amp;" m"&amp;B361&amp;" : "&amp;H361&amp;"|"&amp;I361&amp;"@"&amp;J361&amp;K361&amp;" ("&amp;L361&amp;","&amp;N361&amp;") ["&amp;O361&amp;"|"&amp;P361&amp;"] """&amp;M361&amp;""" TOOL")</f>
        <v> SG_ TCB_CINP_WR_SUP m111M : 27|1@1+ (1,0) [0|0] "" TOOL</v>
      </c>
      <c r="S361" s="36" t="str">
        <f t="shared" si="28"/>
        <v>SG_MUL_VAL_ 2024 TCB_CINP_WR_SUP S01_PID 111-111;</v>
      </c>
    </row>
    <row r="362" spans="1:19">
      <c r="A362" s="36">
        <v>1</v>
      </c>
      <c r="B362" s="53" t="str">
        <f>HEX2DEC(SUBSTITUTE(D362,"0x",""))&amp;"M"</f>
        <v>111M</v>
      </c>
      <c r="C362" s="38" t="str">
        <f t="shared" ref="C362:C429" si="32">"S"&amp;DEC2HEX(A362,2)&amp;"_PID"</f>
        <v>S01_PID</v>
      </c>
      <c r="D362" s="65" t="s">
        <v>720</v>
      </c>
      <c r="E362" s="14" t="s">
        <v>536</v>
      </c>
      <c r="F362" s="49"/>
      <c r="G362" s="68"/>
      <c r="J362" s="36">
        <v>1</v>
      </c>
      <c r="K362" s="36" t="s">
        <v>32</v>
      </c>
      <c r="L362" s="36">
        <v>1</v>
      </c>
      <c r="N362" s="36">
        <v>0</v>
      </c>
      <c r="O362" s="54">
        <v>0</v>
      </c>
      <c r="P362" s="54">
        <v>0</v>
      </c>
      <c r="R362" s="36" t="str">
        <f>IF(F362="",""," SG_ "&amp;F362&amp;" m"&amp;B362&amp;" : "&amp;H362&amp;"|"&amp;I362&amp;"@"&amp;J362&amp;K362&amp;" ("&amp;L362&amp;","&amp;N362&amp;") ["&amp;O362&amp;"|"&amp;P362&amp;"] """&amp;M362&amp;""" TOOL")</f>
        <v/>
      </c>
      <c r="S362" s="36" t="str">
        <f t="shared" si="28"/>
        <v/>
      </c>
    </row>
    <row r="363" spans="1:19">
      <c r="A363" s="36">
        <v>1</v>
      </c>
      <c r="B363" s="53">
        <v>1</v>
      </c>
      <c r="C363" s="67" t="s">
        <v>722</v>
      </c>
      <c r="D363" s="65" t="s">
        <v>720</v>
      </c>
      <c r="E363" s="14" t="s">
        <v>729</v>
      </c>
      <c r="F363" s="67" t="s">
        <v>730</v>
      </c>
      <c r="G363" s="69"/>
      <c r="H363" s="36">
        <v>32</v>
      </c>
      <c r="I363" s="36">
        <v>8</v>
      </c>
      <c r="J363" s="36">
        <v>1</v>
      </c>
      <c r="K363" s="36" t="s">
        <v>32</v>
      </c>
      <c r="L363" s="36">
        <v>1</v>
      </c>
      <c r="M363" s="36" t="s">
        <v>105</v>
      </c>
      <c r="N363" s="36">
        <v>0</v>
      </c>
      <c r="O363" s="54">
        <v>0</v>
      </c>
      <c r="P363" s="54">
        <v>0</v>
      </c>
      <c r="R363" s="36" t="str">
        <f>IF(F363="",""," SG_ "&amp;F363&amp;" m"&amp;B363&amp;" : "&amp;H363&amp;"|"&amp;I363&amp;"@"&amp;J363&amp;K363&amp;" ("&amp;L363&amp;","&amp;N363&amp;") ["&amp;O363&amp;"|"&amp;P363&amp;"] """&amp;M363&amp;""" TOOL")</f>
        <v> SG_ TCA_CINP m1 : 32|8@1+ (1,0) [0|0] "kPa" TOOL</v>
      </c>
      <c r="S363" s="36" t="str">
        <f t="shared" si="28"/>
        <v>SG_MUL_VAL_ 2024 TCA_CINP TCA_CINP_SUP 1-1;</v>
      </c>
    </row>
    <row r="364" spans="1:19">
      <c r="A364" s="36">
        <v>1</v>
      </c>
      <c r="B364" s="53">
        <v>1</v>
      </c>
      <c r="C364" s="67" t="s">
        <v>724</v>
      </c>
      <c r="D364" s="65" t="s">
        <v>720</v>
      </c>
      <c r="E364" s="14" t="s">
        <v>731</v>
      </c>
      <c r="F364" s="67" t="s">
        <v>732</v>
      </c>
      <c r="G364" s="69"/>
      <c r="H364" s="36">
        <v>40</v>
      </c>
      <c r="I364" s="36">
        <v>8</v>
      </c>
      <c r="J364" s="36">
        <v>1</v>
      </c>
      <c r="K364" s="36" t="s">
        <v>32</v>
      </c>
      <c r="L364" s="36">
        <v>1</v>
      </c>
      <c r="M364" s="36" t="s">
        <v>105</v>
      </c>
      <c r="N364" s="36">
        <v>0</v>
      </c>
      <c r="O364" s="54">
        <v>0</v>
      </c>
      <c r="P364" s="54">
        <v>0</v>
      </c>
      <c r="R364" s="36" t="str">
        <f>IF(F364="",""," SG_ "&amp;F364&amp;" m"&amp;B364&amp;" : "&amp;H364&amp;"|"&amp;I364&amp;"@"&amp;J364&amp;K364&amp;" ("&amp;L364&amp;","&amp;N364&amp;") ["&amp;O364&amp;"|"&amp;P364&amp;"] """&amp;M364&amp;""" TOOL")</f>
        <v> SG_ TCB_CINP m1 : 40|8@1+ (1,0) [0|0] "kPa" TOOL</v>
      </c>
      <c r="S364" s="36" t="str">
        <f t="shared" si="28"/>
        <v>SG_MUL_VAL_ 2024 TCB_CINP TCB_CINP_SUP 1-1;</v>
      </c>
    </row>
    <row r="365" spans="1:19">
      <c r="A365" s="36">
        <v>1</v>
      </c>
      <c r="B365" s="53">
        <v>0</v>
      </c>
      <c r="C365" s="67" t="s">
        <v>722</v>
      </c>
      <c r="D365" s="65" t="s">
        <v>720</v>
      </c>
      <c r="E365" s="14" t="s">
        <v>729</v>
      </c>
      <c r="F365" s="67" t="s">
        <v>733</v>
      </c>
      <c r="G365" s="69"/>
      <c r="H365" s="36">
        <v>32</v>
      </c>
      <c r="I365" s="36">
        <v>8</v>
      </c>
      <c r="J365" s="36">
        <v>1</v>
      </c>
      <c r="K365" s="36" t="s">
        <v>32</v>
      </c>
      <c r="L365" s="36">
        <v>8</v>
      </c>
      <c r="M365" s="36" t="s">
        <v>105</v>
      </c>
      <c r="N365" s="36">
        <v>0</v>
      </c>
      <c r="O365" s="54">
        <v>0</v>
      </c>
      <c r="P365" s="54">
        <v>0</v>
      </c>
      <c r="R365" s="36" t="str">
        <f>IF(F365="",""," SG_ "&amp;F365&amp;" m"&amp;B365&amp;" : "&amp;H365&amp;"|"&amp;I365&amp;"@"&amp;J365&amp;K365&amp;" ("&amp;L365&amp;","&amp;N365&amp;") ["&amp;O365&amp;"|"&amp;P365&amp;"] """&amp;M365&amp;""" TOOL")</f>
        <v> SG_ TCA_CINP_WR m0 : 32|8@1+ (8,0) [0|0] "kPa" TOOL</v>
      </c>
      <c r="S365" s="36" t="str">
        <f t="shared" si="28"/>
        <v>SG_MUL_VAL_ 2024 TCA_CINP_WR TCA_CINP_SUP 0-0;</v>
      </c>
    </row>
    <row r="366" spans="1:19">
      <c r="A366" s="36">
        <v>1</v>
      </c>
      <c r="B366" s="53">
        <v>0</v>
      </c>
      <c r="C366" s="67" t="s">
        <v>724</v>
      </c>
      <c r="D366" s="65" t="s">
        <v>720</v>
      </c>
      <c r="E366" s="14" t="s">
        <v>731</v>
      </c>
      <c r="F366" s="67" t="s">
        <v>734</v>
      </c>
      <c r="G366" s="69"/>
      <c r="H366" s="36">
        <v>40</v>
      </c>
      <c r="I366" s="36">
        <v>8</v>
      </c>
      <c r="J366" s="36">
        <v>1</v>
      </c>
      <c r="K366" s="36" t="s">
        <v>32</v>
      </c>
      <c r="L366" s="36">
        <v>8</v>
      </c>
      <c r="M366" s="36" t="s">
        <v>105</v>
      </c>
      <c r="N366" s="36">
        <v>0</v>
      </c>
      <c r="O366" s="54">
        <v>0</v>
      </c>
      <c r="P366" s="54">
        <v>0</v>
      </c>
      <c r="R366" s="36" t="str">
        <f>IF(F366="",""," SG_ "&amp;F366&amp;" m"&amp;B366&amp;" : "&amp;H366&amp;"|"&amp;I366&amp;"@"&amp;J366&amp;K366&amp;" ("&amp;L366&amp;","&amp;N366&amp;") ["&amp;O366&amp;"|"&amp;P366&amp;"] """&amp;M366&amp;""" TOOL")</f>
        <v> SG_ TCB_CINP_WR m0 : 40|8@1+ (8,0) [0|0] "kPa" TOOL</v>
      </c>
      <c r="S366" s="36" t="str">
        <f t="shared" si="28"/>
        <v>SG_MUL_VAL_ 2024 TCB_CINP_WR TCB_CINP_SUP 0-0;</v>
      </c>
    </row>
    <row r="367" spans="1:19">
      <c r="A367" s="36">
        <v>1</v>
      </c>
      <c r="B367" s="53">
        <f t="shared" ref="B362:B430" si="33">HEX2DEC(SUBSTITUTE(D367,"0x",""))</f>
        <v>112</v>
      </c>
      <c r="C367" s="38" t="str">
        <f t="shared" si="32"/>
        <v>S01_PID</v>
      </c>
      <c r="D367" s="65" t="s">
        <v>735</v>
      </c>
      <c r="E367" s="14" t="s">
        <v>736</v>
      </c>
      <c r="F367" s="70" t="s">
        <v>737</v>
      </c>
      <c r="G367" s="70"/>
      <c r="H367" s="36">
        <v>24</v>
      </c>
      <c r="I367" s="36">
        <v>1</v>
      </c>
      <c r="J367" s="36">
        <v>1</v>
      </c>
      <c r="K367" s="36" t="s">
        <v>32</v>
      </c>
      <c r="L367" s="36">
        <v>1</v>
      </c>
      <c r="N367" s="36">
        <v>0</v>
      </c>
      <c r="O367" s="54">
        <v>0</v>
      </c>
      <c r="P367" s="54">
        <v>0</v>
      </c>
      <c r="R367" s="36" t="str">
        <f>IF(F367="",""," SG_ "&amp;F367&amp;" m"&amp;B367&amp;" : "&amp;H367&amp;"|"&amp;I367&amp;"@"&amp;J367&amp;K367&amp;" ("&amp;L367&amp;","&amp;N367&amp;") ["&amp;O367&amp;"|"&amp;P367&amp;"] """&amp;M367&amp;""" TOOL")</f>
        <v> SG_ BP_A_CMD_SUP m112 : 24|1@1+ (1,0) [0|0] "" TOOL</v>
      </c>
      <c r="S367" s="36" t="str">
        <f t="shared" si="28"/>
        <v>SG_MUL_VAL_ 2024 BP_A_CMD_SUP S01_PID 112-112;</v>
      </c>
    </row>
    <row r="368" spans="1:19">
      <c r="A368" s="36">
        <v>1</v>
      </c>
      <c r="B368" s="53">
        <f t="shared" si="33"/>
        <v>112</v>
      </c>
      <c r="C368" s="38" t="str">
        <f t="shared" si="32"/>
        <v>S01_PID</v>
      </c>
      <c r="D368" s="65" t="s">
        <v>735</v>
      </c>
      <c r="E368" s="14" t="s">
        <v>738</v>
      </c>
      <c r="F368" s="70" t="s">
        <v>739</v>
      </c>
      <c r="G368" s="70"/>
      <c r="H368" s="36">
        <v>25</v>
      </c>
      <c r="I368" s="36">
        <v>1</v>
      </c>
      <c r="J368" s="36">
        <v>1</v>
      </c>
      <c r="K368" s="36" t="s">
        <v>32</v>
      </c>
      <c r="L368" s="36">
        <v>1</v>
      </c>
      <c r="N368" s="36">
        <v>0</v>
      </c>
      <c r="O368" s="54">
        <v>0</v>
      </c>
      <c r="P368" s="54">
        <v>0</v>
      </c>
      <c r="R368" s="36" t="str">
        <f>IF(F368="",""," SG_ "&amp;F368&amp;" m"&amp;B368&amp;" : "&amp;H368&amp;"|"&amp;I368&amp;"@"&amp;J368&amp;K368&amp;" ("&amp;L368&amp;","&amp;N368&amp;") ["&amp;O368&amp;"|"&amp;P368&amp;"] """&amp;M368&amp;""" TOOL")</f>
        <v> SG_ BP_A_ACT_SUP m112 : 25|1@1+ (1,0) [0|0] "" TOOL</v>
      </c>
      <c r="S368" s="36" t="str">
        <f t="shared" si="28"/>
        <v>SG_MUL_VAL_ 2024 BP_A_ACT_SUP S01_PID 112-112;</v>
      </c>
    </row>
    <row r="369" spans="1:19">
      <c r="A369" s="36">
        <v>1</v>
      </c>
      <c r="B369" s="53">
        <f t="shared" si="33"/>
        <v>112</v>
      </c>
      <c r="C369" s="38" t="str">
        <f t="shared" si="32"/>
        <v>S01_PID</v>
      </c>
      <c r="D369" s="65" t="s">
        <v>735</v>
      </c>
      <c r="E369" s="14" t="s">
        <v>740</v>
      </c>
      <c r="F369" s="70" t="s">
        <v>741</v>
      </c>
      <c r="G369" s="70"/>
      <c r="H369" s="36">
        <v>26</v>
      </c>
      <c r="I369" s="36">
        <v>1</v>
      </c>
      <c r="J369" s="36">
        <v>1</v>
      </c>
      <c r="K369" s="36" t="s">
        <v>32</v>
      </c>
      <c r="L369" s="36">
        <v>1</v>
      </c>
      <c r="N369" s="36">
        <v>0</v>
      </c>
      <c r="O369" s="54">
        <v>0</v>
      </c>
      <c r="P369" s="54">
        <v>0</v>
      </c>
      <c r="R369" s="36" t="str">
        <f>IF(F369="",""," SG_ "&amp;F369&amp;" m"&amp;B369&amp;" : "&amp;H369&amp;"|"&amp;I369&amp;"@"&amp;J369&amp;K369&amp;" ("&amp;L369&amp;","&amp;N369&amp;") ["&amp;O369&amp;"|"&amp;P369&amp;"] """&amp;M369&amp;""" TOOL")</f>
        <v> SG_ BP_A_SUP m112 : 26|1@1+ (1,0) [0|0] "" TOOL</v>
      </c>
      <c r="S369" s="36" t="str">
        <f t="shared" si="28"/>
        <v>SG_MUL_VAL_ 2024 BP_A_SUP S01_PID 112-112;</v>
      </c>
    </row>
    <row r="370" spans="1:19">
      <c r="A370" s="36">
        <v>1</v>
      </c>
      <c r="B370" s="53">
        <f t="shared" si="33"/>
        <v>112</v>
      </c>
      <c r="C370" s="38" t="str">
        <f t="shared" si="32"/>
        <v>S01_PID</v>
      </c>
      <c r="D370" s="65" t="s">
        <v>735</v>
      </c>
      <c r="E370" s="14" t="s">
        <v>742</v>
      </c>
      <c r="F370" s="70" t="s">
        <v>743</v>
      </c>
      <c r="G370" s="70"/>
      <c r="H370" s="36">
        <v>27</v>
      </c>
      <c r="I370" s="36">
        <v>1</v>
      </c>
      <c r="J370" s="36">
        <v>1</v>
      </c>
      <c r="K370" s="36" t="s">
        <v>32</v>
      </c>
      <c r="L370" s="36">
        <v>1</v>
      </c>
      <c r="N370" s="36">
        <v>0</v>
      </c>
      <c r="O370" s="54">
        <v>0</v>
      </c>
      <c r="P370" s="54">
        <v>0</v>
      </c>
      <c r="R370" s="36" t="str">
        <f>IF(F370="",""," SG_ "&amp;F370&amp;" m"&amp;B370&amp;" : "&amp;H370&amp;"|"&amp;I370&amp;"@"&amp;J370&amp;K370&amp;" ("&amp;L370&amp;","&amp;N370&amp;") ["&amp;O370&amp;"|"&amp;P370&amp;"] """&amp;M370&amp;""" TOOL")</f>
        <v> SG_ BP_B_CMD_SUP m112 : 27|1@1+ (1,0) [0|0] "" TOOL</v>
      </c>
      <c r="S370" s="36" t="str">
        <f t="shared" si="28"/>
        <v>SG_MUL_VAL_ 2024 BP_B_CMD_SUP S01_PID 112-112;</v>
      </c>
    </row>
    <row r="371" spans="1:19">
      <c r="A371" s="36">
        <v>1</v>
      </c>
      <c r="B371" s="53">
        <f t="shared" si="33"/>
        <v>112</v>
      </c>
      <c r="C371" s="38" t="str">
        <f t="shared" si="32"/>
        <v>S01_PID</v>
      </c>
      <c r="D371" s="65" t="s">
        <v>735</v>
      </c>
      <c r="E371" s="14" t="s">
        <v>744</v>
      </c>
      <c r="F371" s="70" t="s">
        <v>745</v>
      </c>
      <c r="G371" s="70"/>
      <c r="H371" s="36">
        <v>28</v>
      </c>
      <c r="I371" s="36">
        <v>1</v>
      </c>
      <c r="J371" s="36">
        <v>1</v>
      </c>
      <c r="K371" s="36" t="s">
        <v>32</v>
      </c>
      <c r="L371" s="36">
        <v>1</v>
      </c>
      <c r="N371" s="36">
        <v>0</v>
      </c>
      <c r="O371" s="54">
        <v>0</v>
      </c>
      <c r="P371" s="54">
        <v>0</v>
      </c>
      <c r="R371" s="36" t="str">
        <f>IF(F371="",""," SG_ "&amp;F371&amp;" m"&amp;B371&amp;" : "&amp;H371&amp;"|"&amp;I371&amp;"@"&amp;J371&amp;K371&amp;" ("&amp;L371&amp;","&amp;N371&amp;") ["&amp;O371&amp;"|"&amp;P371&amp;"] """&amp;M371&amp;""" TOOL")</f>
        <v> SG_ BP_B_ACT_SUP m112 : 28|1@1+ (1,0) [0|0] "" TOOL</v>
      </c>
      <c r="S371" s="36" t="str">
        <f t="shared" si="28"/>
        <v>SG_MUL_VAL_ 2024 BP_B_ACT_SUP S01_PID 112-112;</v>
      </c>
    </row>
    <row r="372" spans="1:19">
      <c r="A372" s="36">
        <v>1</v>
      </c>
      <c r="B372" s="53">
        <f t="shared" si="33"/>
        <v>112</v>
      </c>
      <c r="C372" s="38" t="str">
        <f t="shared" si="32"/>
        <v>S01_PID</v>
      </c>
      <c r="D372" s="65" t="s">
        <v>735</v>
      </c>
      <c r="E372" s="14" t="s">
        <v>746</v>
      </c>
      <c r="F372" s="70" t="s">
        <v>747</v>
      </c>
      <c r="G372" s="70"/>
      <c r="H372" s="36">
        <v>29</v>
      </c>
      <c r="I372" s="36">
        <v>1</v>
      </c>
      <c r="J372" s="36">
        <v>1</v>
      </c>
      <c r="K372" s="36" t="s">
        <v>32</v>
      </c>
      <c r="L372" s="36">
        <v>1</v>
      </c>
      <c r="N372" s="36">
        <v>0</v>
      </c>
      <c r="O372" s="54">
        <v>0</v>
      </c>
      <c r="P372" s="54">
        <v>0</v>
      </c>
      <c r="R372" s="36" t="str">
        <f>IF(F372="",""," SG_ "&amp;F372&amp;" m"&amp;B372&amp;" : "&amp;H372&amp;"|"&amp;I372&amp;"@"&amp;J372&amp;K372&amp;" ("&amp;L372&amp;","&amp;N372&amp;") ["&amp;O372&amp;"|"&amp;P372&amp;"] """&amp;M372&amp;""" TOOL")</f>
        <v> SG_ BP_B_SUP m112 : 29|1@1+ (1,0) [0|0] "" TOOL</v>
      </c>
      <c r="S372" s="36" t="str">
        <f t="shared" si="28"/>
        <v>SG_MUL_VAL_ 2024 BP_B_SUP S01_PID 112-112;</v>
      </c>
    </row>
    <row r="373" spans="1:19">
      <c r="A373" s="36">
        <v>1</v>
      </c>
      <c r="B373" s="53">
        <f t="shared" si="33"/>
        <v>112</v>
      </c>
      <c r="C373" s="38" t="str">
        <f t="shared" si="32"/>
        <v>S01_PID</v>
      </c>
      <c r="D373" s="65" t="s">
        <v>735</v>
      </c>
      <c r="E373" s="14" t="s">
        <v>536</v>
      </c>
      <c r="F373" s="49"/>
      <c r="G373" s="68"/>
      <c r="H373" s="36">
        <v>30</v>
      </c>
      <c r="I373" s="36">
        <v>2</v>
      </c>
      <c r="J373" s="36">
        <v>1</v>
      </c>
      <c r="K373" s="36" t="s">
        <v>32</v>
      </c>
      <c r="L373" s="36">
        <v>1</v>
      </c>
      <c r="N373" s="36">
        <v>0</v>
      </c>
      <c r="O373" s="54">
        <v>0</v>
      </c>
      <c r="P373" s="54">
        <v>0</v>
      </c>
      <c r="R373" s="36" t="str">
        <f>IF(F373="",""," SG_ "&amp;F373&amp;" m"&amp;B373&amp;" : "&amp;H373&amp;"|"&amp;I373&amp;"@"&amp;J373&amp;K373&amp;" ("&amp;L373&amp;","&amp;N373&amp;") ["&amp;O373&amp;"|"&amp;P373&amp;"] """&amp;M373&amp;""" TOOL")</f>
        <v/>
      </c>
      <c r="S373" s="36" t="str">
        <f t="shared" si="28"/>
        <v/>
      </c>
    </row>
    <row r="374" spans="1:19">
      <c r="A374" s="36">
        <v>1</v>
      </c>
      <c r="B374" s="53">
        <f t="shared" si="33"/>
        <v>112</v>
      </c>
      <c r="C374" s="38" t="str">
        <f t="shared" si="32"/>
        <v>S01_PID</v>
      </c>
      <c r="D374" s="65" t="s">
        <v>735</v>
      </c>
      <c r="E374" s="14" t="s">
        <v>748</v>
      </c>
      <c r="F374" s="49" t="s">
        <v>749</v>
      </c>
      <c r="G374" s="68"/>
      <c r="H374" s="36">
        <v>39</v>
      </c>
      <c r="I374" s="36">
        <v>16</v>
      </c>
      <c r="J374" s="36">
        <v>0</v>
      </c>
      <c r="K374" s="36" t="s">
        <v>32</v>
      </c>
      <c r="L374" s="36">
        <v>0.03125</v>
      </c>
      <c r="M374" s="36" t="s">
        <v>105</v>
      </c>
      <c r="N374" s="36">
        <v>0</v>
      </c>
      <c r="O374" s="54">
        <v>0</v>
      </c>
      <c r="P374" s="54">
        <v>0</v>
      </c>
      <c r="R374" s="36" t="str">
        <f>IF(F374="",""," SG_ "&amp;F374&amp;" m"&amp;B374&amp;" : "&amp;H374&amp;"|"&amp;I374&amp;"@"&amp;J374&amp;K374&amp;" ("&amp;L374&amp;","&amp;N374&amp;") ["&amp;O374&amp;"|"&amp;P374&amp;"] """&amp;M374&amp;""" TOOL")</f>
        <v> SG_ BP_A_CMD m112 : 39|16@0+ (0.03125,0) [0|0] "kPa" TOOL</v>
      </c>
      <c r="S374" s="36" t="str">
        <f t="shared" si="28"/>
        <v>SG_MUL_VAL_ 2024 BP_A_CMD S01_PID 112-112;</v>
      </c>
    </row>
    <row r="375" spans="1:19">
      <c r="A375" s="36">
        <v>1</v>
      </c>
      <c r="B375" s="53">
        <f t="shared" si="33"/>
        <v>112</v>
      </c>
      <c r="C375" s="38" t="str">
        <f t="shared" si="32"/>
        <v>S01_PID</v>
      </c>
      <c r="D375" s="65" t="s">
        <v>735</v>
      </c>
      <c r="E375" s="14" t="s">
        <v>750</v>
      </c>
      <c r="F375" s="49" t="s">
        <v>751</v>
      </c>
      <c r="G375" s="68"/>
      <c r="H375" s="36">
        <v>55</v>
      </c>
      <c r="I375" s="36">
        <v>16</v>
      </c>
      <c r="J375" s="36">
        <v>0</v>
      </c>
      <c r="K375" s="36" t="s">
        <v>32</v>
      </c>
      <c r="L375" s="36">
        <v>0.03125</v>
      </c>
      <c r="M375" s="36" t="s">
        <v>105</v>
      </c>
      <c r="N375" s="36">
        <v>0</v>
      </c>
      <c r="O375" s="54">
        <v>0</v>
      </c>
      <c r="P375" s="54">
        <v>0</v>
      </c>
      <c r="R375" s="36" t="str">
        <f>IF(F375="",""," SG_ "&amp;F375&amp;" m"&amp;B375&amp;" : "&amp;H375&amp;"|"&amp;I375&amp;"@"&amp;J375&amp;K375&amp;" ("&amp;L375&amp;","&amp;N375&amp;") ["&amp;O375&amp;"|"&amp;P375&amp;"] """&amp;M375&amp;""" TOOL")</f>
        <v> SG_ BP_A_ACT m112 : 55|16@0+ (0.03125,0) [0|0] "kPa" TOOL</v>
      </c>
      <c r="S375" s="36" t="str">
        <f t="shared" si="28"/>
        <v>SG_MUL_VAL_ 2024 BP_A_ACT S01_PID 112-112;</v>
      </c>
    </row>
    <row r="376" spans="1:19">
      <c r="A376" s="36">
        <v>1</v>
      </c>
      <c r="B376" s="53">
        <f t="shared" si="33"/>
        <v>112</v>
      </c>
      <c r="C376" s="38" t="str">
        <f t="shared" si="32"/>
        <v>S01_PID</v>
      </c>
      <c r="D376" s="65" t="s">
        <v>735</v>
      </c>
      <c r="E376" s="14" t="s">
        <v>752</v>
      </c>
      <c r="F376" s="49" t="s">
        <v>753</v>
      </c>
      <c r="G376" s="68"/>
      <c r="H376" s="36">
        <v>71</v>
      </c>
      <c r="I376" s="36">
        <v>16</v>
      </c>
      <c r="J376" s="36">
        <v>0</v>
      </c>
      <c r="K376" s="36" t="s">
        <v>32</v>
      </c>
      <c r="L376" s="36">
        <v>0.03125</v>
      </c>
      <c r="M376" s="36" t="s">
        <v>105</v>
      </c>
      <c r="N376" s="36">
        <v>0</v>
      </c>
      <c r="O376" s="54">
        <v>0</v>
      </c>
      <c r="P376" s="54">
        <v>0</v>
      </c>
      <c r="R376" s="36" t="str">
        <f>IF(F376="",""," SG_ "&amp;F376&amp;" m"&amp;B376&amp;" : "&amp;H376&amp;"|"&amp;I376&amp;"@"&amp;J376&amp;K376&amp;" ("&amp;L376&amp;","&amp;N376&amp;") ["&amp;O376&amp;"|"&amp;P376&amp;"] """&amp;M376&amp;""" TOOL")</f>
        <v> SG_ BP_B_CMD m112 : 71|16@0+ (0.03125,0) [0|0] "kPa" TOOL</v>
      </c>
      <c r="S376" s="36" t="str">
        <f t="shared" si="28"/>
        <v>SG_MUL_VAL_ 2024 BP_B_CMD S01_PID 112-112;</v>
      </c>
    </row>
    <row r="377" spans="1:19">
      <c r="A377" s="36">
        <v>1</v>
      </c>
      <c r="B377" s="53">
        <f t="shared" si="33"/>
        <v>112</v>
      </c>
      <c r="C377" s="38" t="str">
        <f t="shared" si="32"/>
        <v>S01_PID</v>
      </c>
      <c r="D377" s="65" t="s">
        <v>735</v>
      </c>
      <c r="E377" s="14" t="s">
        <v>754</v>
      </c>
      <c r="F377" s="49" t="s">
        <v>755</v>
      </c>
      <c r="G377" s="68"/>
      <c r="H377" s="36">
        <v>87</v>
      </c>
      <c r="I377" s="36">
        <v>16</v>
      </c>
      <c r="J377" s="36">
        <v>0</v>
      </c>
      <c r="K377" s="36" t="s">
        <v>32</v>
      </c>
      <c r="L377" s="36">
        <v>0.03125</v>
      </c>
      <c r="M377" s="36" t="s">
        <v>105</v>
      </c>
      <c r="N377" s="36">
        <v>0</v>
      </c>
      <c r="O377" s="54">
        <v>0</v>
      </c>
      <c r="P377" s="54">
        <v>0</v>
      </c>
      <c r="R377" s="36" t="str">
        <f>IF(F377="",""," SG_ "&amp;F377&amp;" m"&amp;B377&amp;" : "&amp;H377&amp;"|"&amp;I377&amp;"@"&amp;J377&amp;K377&amp;" ("&amp;L377&amp;","&amp;N377&amp;") ["&amp;O377&amp;"|"&amp;P377&amp;"] """&amp;M377&amp;""" TOOL")</f>
        <v> SG_ BP_B_ACT m112 : 87|16@0+ (0.03125,0) [0|0] "kPa" TOOL</v>
      </c>
      <c r="S377" s="36" t="str">
        <f t="shared" si="28"/>
        <v>SG_MUL_VAL_ 2024 BP_B_ACT S01_PID 112-112;</v>
      </c>
    </row>
    <row r="378" spans="1:19">
      <c r="A378" s="36">
        <v>1</v>
      </c>
      <c r="B378" s="53">
        <f t="shared" si="33"/>
        <v>112</v>
      </c>
      <c r="C378" s="38" t="str">
        <f t="shared" si="32"/>
        <v>S01_PID</v>
      </c>
      <c r="D378" s="65" t="s">
        <v>735</v>
      </c>
      <c r="E378" s="14" t="s">
        <v>756</v>
      </c>
      <c r="F378" s="49" t="s">
        <v>757</v>
      </c>
      <c r="G378" s="68"/>
      <c r="H378" s="36">
        <v>96</v>
      </c>
      <c r="I378" s="36">
        <v>2</v>
      </c>
      <c r="J378" s="36">
        <v>1</v>
      </c>
      <c r="K378" s="36" t="s">
        <v>32</v>
      </c>
      <c r="L378" s="36">
        <v>1</v>
      </c>
      <c r="N378" s="36">
        <v>0</v>
      </c>
      <c r="O378" s="54">
        <v>0</v>
      </c>
      <c r="P378" s="54">
        <v>0</v>
      </c>
      <c r="R378" s="36" t="str">
        <f>IF(F378="",""," SG_ "&amp;F378&amp;" m"&amp;B378&amp;" : "&amp;H378&amp;"|"&amp;I378&amp;"@"&amp;J378&amp;K378&amp;" ("&amp;L378&amp;","&amp;N378&amp;") ["&amp;O378&amp;"|"&amp;P378&amp;"] """&amp;M378&amp;""" TOOL")</f>
        <v> SG_ BP_A m112 : 96|2@1+ (1,0) [0|0] "" TOOL</v>
      </c>
      <c r="S378" s="36" t="str">
        <f t="shared" si="28"/>
        <v>SG_MUL_VAL_ 2024 BP_A S01_PID 112-112;</v>
      </c>
    </row>
    <row r="379" spans="1:19">
      <c r="A379" s="36">
        <v>1</v>
      </c>
      <c r="B379" s="53">
        <f t="shared" si="33"/>
        <v>112</v>
      </c>
      <c r="C379" s="38" t="str">
        <f t="shared" si="32"/>
        <v>S01_PID</v>
      </c>
      <c r="D379" s="65" t="s">
        <v>735</v>
      </c>
      <c r="E379" s="14" t="s">
        <v>758</v>
      </c>
      <c r="F379" s="49" t="s">
        <v>759</v>
      </c>
      <c r="G379" s="68"/>
      <c r="H379" s="36">
        <v>98</v>
      </c>
      <c r="I379" s="36">
        <v>2</v>
      </c>
      <c r="J379" s="36">
        <v>1</v>
      </c>
      <c r="K379" s="36" t="s">
        <v>32</v>
      </c>
      <c r="L379" s="36">
        <v>1</v>
      </c>
      <c r="N379" s="36">
        <v>0</v>
      </c>
      <c r="O379" s="54">
        <v>0</v>
      </c>
      <c r="P379" s="54">
        <v>0</v>
      </c>
      <c r="R379" s="36" t="str">
        <f>IF(F379="",""," SG_ "&amp;F379&amp;" m"&amp;B379&amp;" : "&amp;H379&amp;"|"&amp;I379&amp;"@"&amp;J379&amp;K379&amp;" ("&amp;L379&amp;","&amp;N379&amp;") ["&amp;O379&amp;"|"&amp;P379&amp;"] """&amp;M379&amp;""" TOOL")</f>
        <v> SG_ BP_B m112 : 98|2@1+ (1,0) [0|0] "" TOOL</v>
      </c>
      <c r="S379" s="36" t="str">
        <f t="shared" si="28"/>
        <v>SG_MUL_VAL_ 2024 BP_B S01_PID 112-112;</v>
      </c>
    </row>
    <row r="380" spans="1:19">
      <c r="A380" s="36">
        <v>1</v>
      </c>
      <c r="B380" s="53">
        <f t="shared" si="33"/>
        <v>112</v>
      </c>
      <c r="C380" s="38" t="str">
        <f t="shared" si="32"/>
        <v>S01_PID</v>
      </c>
      <c r="D380" s="65" t="s">
        <v>735</v>
      </c>
      <c r="E380" s="14" t="s">
        <v>536</v>
      </c>
      <c r="F380" s="49"/>
      <c r="G380" s="68"/>
      <c r="J380" s="36">
        <v>1</v>
      </c>
      <c r="K380" s="36" t="s">
        <v>32</v>
      </c>
      <c r="L380" s="36">
        <v>1</v>
      </c>
      <c r="N380" s="36">
        <v>0</v>
      </c>
      <c r="O380" s="54">
        <v>0</v>
      </c>
      <c r="P380" s="54">
        <v>0</v>
      </c>
      <c r="R380" s="36" t="str">
        <f>IF(F380="",""," SG_ "&amp;F380&amp;" m"&amp;B380&amp;" : "&amp;H380&amp;"|"&amp;I380&amp;"@"&amp;J380&amp;K380&amp;" ("&amp;L380&amp;","&amp;N380&amp;") ["&amp;O380&amp;"|"&amp;P380&amp;"] """&amp;M380&amp;""" TOOL")</f>
        <v/>
      </c>
      <c r="S380" s="36" t="str">
        <f t="shared" si="28"/>
        <v/>
      </c>
    </row>
    <row r="381" spans="1:19">
      <c r="A381" s="36">
        <v>1</v>
      </c>
      <c r="B381" s="53">
        <f t="shared" si="33"/>
        <v>113</v>
      </c>
      <c r="C381" s="38" t="str">
        <f t="shared" si="32"/>
        <v>S01_PID</v>
      </c>
      <c r="D381" s="65" t="s">
        <v>760</v>
      </c>
      <c r="E381" s="14" t="s">
        <v>761</v>
      </c>
      <c r="F381" s="70" t="s">
        <v>762</v>
      </c>
      <c r="G381" s="70"/>
      <c r="H381" s="36">
        <v>24</v>
      </c>
      <c r="I381" s="36">
        <v>1</v>
      </c>
      <c r="J381" s="36">
        <v>1</v>
      </c>
      <c r="K381" s="36" t="s">
        <v>32</v>
      </c>
      <c r="L381" s="36">
        <v>1</v>
      </c>
      <c r="N381" s="36">
        <v>0</v>
      </c>
      <c r="O381" s="54">
        <v>0</v>
      </c>
      <c r="P381" s="54">
        <v>0</v>
      </c>
      <c r="R381" s="36" t="str">
        <f>IF(F381="",""," SG_ "&amp;F381&amp;" m"&amp;B381&amp;" : "&amp;H381&amp;"|"&amp;I381&amp;"@"&amp;J381&amp;K381&amp;" ("&amp;L381&amp;","&amp;N381&amp;") ["&amp;O381&amp;"|"&amp;P381&amp;"] """&amp;M381&amp;""" TOOL")</f>
        <v> SG_ VGT_A_CMD_SUP m113 : 24|1@1+ (1,0) [0|0] "" TOOL</v>
      </c>
      <c r="S381" s="36" t="str">
        <f t="shared" si="28"/>
        <v>SG_MUL_VAL_ 2024 VGT_A_CMD_SUP S01_PID 113-113;</v>
      </c>
    </row>
    <row r="382" spans="1:19">
      <c r="A382" s="36">
        <v>1</v>
      </c>
      <c r="B382" s="53">
        <f t="shared" si="33"/>
        <v>113</v>
      </c>
      <c r="C382" s="38" t="str">
        <f t="shared" si="32"/>
        <v>S01_PID</v>
      </c>
      <c r="D382" s="65" t="s">
        <v>760</v>
      </c>
      <c r="E382" s="14" t="s">
        <v>763</v>
      </c>
      <c r="F382" s="70" t="s">
        <v>764</v>
      </c>
      <c r="G382" s="70"/>
      <c r="H382" s="36">
        <v>25</v>
      </c>
      <c r="I382" s="36">
        <v>1</v>
      </c>
      <c r="J382" s="36">
        <v>1</v>
      </c>
      <c r="K382" s="36" t="s">
        <v>32</v>
      </c>
      <c r="L382" s="36">
        <v>1</v>
      </c>
      <c r="N382" s="36">
        <v>0</v>
      </c>
      <c r="O382" s="54">
        <v>0</v>
      </c>
      <c r="P382" s="54">
        <v>0</v>
      </c>
      <c r="R382" s="36" t="str">
        <f t="shared" ref="R382:R445" si="34">IF(F382="",""," SG_ "&amp;F382&amp;" m"&amp;B382&amp;" : "&amp;H382&amp;"|"&amp;I382&amp;"@"&amp;J382&amp;K382&amp;" ("&amp;L382&amp;","&amp;N382&amp;") ["&amp;O382&amp;"|"&amp;P382&amp;"] """&amp;M382&amp;""" TOOL")</f>
        <v> SG_ VGT_A_ACT_SUP m113 : 25|1@1+ (1,0) [0|0] "" TOOL</v>
      </c>
      <c r="S382" s="36" t="str">
        <f t="shared" si="28"/>
        <v>SG_MUL_VAL_ 2024 VGT_A_ACT_SUP S01_PID 113-113;</v>
      </c>
    </row>
    <row r="383" spans="1:19">
      <c r="A383" s="36">
        <v>1</v>
      </c>
      <c r="B383" s="53">
        <f t="shared" si="33"/>
        <v>113</v>
      </c>
      <c r="C383" s="38" t="str">
        <f t="shared" si="32"/>
        <v>S01_PID</v>
      </c>
      <c r="D383" s="65" t="s">
        <v>760</v>
      </c>
      <c r="E383" s="14" t="s">
        <v>765</v>
      </c>
      <c r="F383" s="70" t="s">
        <v>766</v>
      </c>
      <c r="G383" s="70"/>
      <c r="H383" s="36">
        <v>26</v>
      </c>
      <c r="I383" s="36">
        <v>1</v>
      </c>
      <c r="J383" s="36">
        <v>1</v>
      </c>
      <c r="K383" s="36" t="s">
        <v>32</v>
      </c>
      <c r="L383" s="36">
        <v>1</v>
      </c>
      <c r="N383" s="36">
        <v>0</v>
      </c>
      <c r="O383" s="54">
        <v>0</v>
      </c>
      <c r="P383" s="54">
        <v>0</v>
      </c>
      <c r="R383" s="36" t="str">
        <f t="shared" si="34"/>
        <v> SG_ VGT_A_SUP m113 : 26|1@1+ (1,0) [0|0] "" TOOL</v>
      </c>
      <c r="S383" s="36" t="str">
        <f t="shared" si="28"/>
        <v>SG_MUL_VAL_ 2024 VGT_A_SUP S01_PID 113-113;</v>
      </c>
    </row>
    <row r="384" spans="1:19">
      <c r="A384" s="36">
        <v>1</v>
      </c>
      <c r="B384" s="53">
        <f t="shared" si="33"/>
        <v>113</v>
      </c>
      <c r="C384" s="38" t="str">
        <f t="shared" si="32"/>
        <v>S01_PID</v>
      </c>
      <c r="D384" s="65" t="s">
        <v>760</v>
      </c>
      <c r="E384" s="14" t="s">
        <v>767</v>
      </c>
      <c r="F384" s="70" t="s">
        <v>768</v>
      </c>
      <c r="G384" s="70"/>
      <c r="H384" s="36">
        <v>27</v>
      </c>
      <c r="I384" s="36">
        <v>1</v>
      </c>
      <c r="J384" s="36">
        <v>1</v>
      </c>
      <c r="K384" s="36" t="s">
        <v>32</v>
      </c>
      <c r="L384" s="36">
        <v>1</v>
      </c>
      <c r="N384" s="36">
        <v>0</v>
      </c>
      <c r="O384" s="54">
        <v>0</v>
      </c>
      <c r="P384" s="54">
        <v>0</v>
      </c>
      <c r="R384" s="36" t="str">
        <f t="shared" si="34"/>
        <v> SG_ VGT_B_CMD_SUP m113 : 27|1@1+ (1,0) [0|0] "" TOOL</v>
      </c>
      <c r="S384" s="36" t="str">
        <f t="shared" si="28"/>
        <v>SG_MUL_VAL_ 2024 VGT_B_CMD_SUP S01_PID 113-113;</v>
      </c>
    </row>
    <row r="385" spans="1:19">
      <c r="A385" s="36">
        <v>1</v>
      </c>
      <c r="B385" s="53">
        <f t="shared" si="33"/>
        <v>113</v>
      </c>
      <c r="C385" s="38" t="str">
        <f t="shared" si="32"/>
        <v>S01_PID</v>
      </c>
      <c r="D385" s="65" t="s">
        <v>760</v>
      </c>
      <c r="E385" s="14" t="s">
        <v>769</v>
      </c>
      <c r="F385" s="70" t="s">
        <v>770</v>
      </c>
      <c r="G385" s="70"/>
      <c r="H385" s="36">
        <v>28</v>
      </c>
      <c r="I385" s="36">
        <v>1</v>
      </c>
      <c r="J385" s="36">
        <v>1</v>
      </c>
      <c r="K385" s="36" t="s">
        <v>32</v>
      </c>
      <c r="L385" s="36">
        <v>1</v>
      </c>
      <c r="N385" s="36">
        <v>0</v>
      </c>
      <c r="O385" s="54">
        <v>0</v>
      </c>
      <c r="P385" s="54">
        <v>0</v>
      </c>
      <c r="R385" s="36" t="str">
        <f t="shared" si="34"/>
        <v> SG_ VGT_B_ACT_SUP m113 : 28|1@1+ (1,0) [0|0] "" TOOL</v>
      </c>
      <c r="S385" s="36" t="str">
        <f t="shared" si="28"/>
        <v>SG_MUL_VAL_ 2024 VGT_B_ACT_SUP S01_PID 113-113;</v>
      </c>
    </row>
    <row r="386" spans="1:19">
      <c r="A386" s="36">
        <v>1</v>
      </c>
      <c r="B386" s="53">
        <f t="shared" si="33"/>
        <v>113</v>
      </c>
      <c r="C386" s="38" t="str">
        <f t="shared" si="32"/>
        <v>S01_PID</v>
      </c>
      <c r="D386" s="65" t="s">
        <v>760</v>
      </c>
      <c r="E386" s="14" t="s">
        <v>771</v>
      </c>
      <c r="F386" s="70" t="s">
        <v>772</v>
      </c>
      <c r="G386" s="70"/>
      <c r="H386" s="36">
        <v>29</v>
      </c>
      <c r="I386" s="36">
        <v>1</v>
      </c>
      <c r="J386" s="36">
        <v>1</v>
      </c>
      <c r="K386" s="36" t="s">
        <v>32</v>
      </c>
      <c r="L386" s="36">
        <v>1</v>
      </c>
      <c r="N386" s="36">
        <v>0</v>
      </c>
      <c r="O386" s="54">
        <v>0</v>
      </c>
      <c r="P386" s="54">
        <v>0</v>
      </c>
      <c r="R386" s="36" t="str">
        <f t="shared" si="34"/>
        <v> SG_ VGT_B_SUP m113 : 29|1@1+ (1,0) [0|0] "" TOOL</v>
      </c>
      <c r="S386" s="36" t="str">
        <f t="shared" ref="S386:S449" si="35">IF(F386="","","SG_MUL_VAL_ 2024 "&amp;F386&amp;" "&amp;C386&amp;" "&amp;SUBSTITUTE(B386,"M","")&amp;"-"&amp;SUBSTITUTE(B386,"M","")&amp;";")</f>
        <v>SG_MUL_VAL_ 2024 VGT_B_SUP S01_PID 113-113;</v>
      </c>
    </row>
    <row r="387" spans="1:19">
      <c r="A387" s="36">
        <v>1</v>
      </c>
      <c r="B387" s="53">
        <f t="shared" si="33"/>
        <v>113</v>
      </c>
      <c r="C387" s="38" t="str">
        <f t="shared" si="32"/>
        <v>S01_PID</v>
      </c>
      <c r="D387" s="65" t="s">
        <v>760</v>
      </c>
      <c r="E387" s="14" t="s">
        <v>536</v>
      </c>
      <c r="F387" s="49"/>
      <c r="G387" s="68"/>
      <c r="H387" s="36">
        <v>30</v>
      </c>
      <c r="I387" s="36">
        <v>2</v>
      </c>
      <c r="J387" s="36">
        <v>1</v>
      </c>
      <c r="K387" s="36" t="s">
        <v>32</v>
      </c>
      <c r="L387" s="36">
        <v>1</v>
      </c>
      <c r="N387" s="36">
        <v>0</v>
      </c>
      <c r="O387" s="54">
        <v>0</v>
      </c>
      <c r="P387" s="54">
        <v>0</v>
      </c>
      <c r="R387" s="36" t="str">
        <f t="shared" si="34"/>
        <v/>
      </c>
      <c r="S387" s="36" t="str">
        <f t="shared" si="35"/>
        <v/>
      </c>
    </row>
    <row r="388" spans="1:19">
      <c r="A388" s="36">
        <v>1</v>
      </c>
      <c r="B388" s="53">
        <f t="shared" si="33"/>
        <v>113</v>
      </c>
      <c r="C388" s="38" t="str">
        <f t="shared" si="32"/>
        <v>S01_PID</v>
      </c>
      <c r="D388" s="65" t="s">
        <v>760</v>
      </c>
      <c r="E388" s="14" t="s">
        <v>773</v>
      </c>
      <c r="F388" s="49" t="s">
        <v>774</v>
      </c>
      <c r="G388" s="68"/>
      <c r="H388" s="36">
        <v>32</v>
      </c>
      <c r="I388" s="36">
        <v>8</v>
      </c>
      <c r="J388" s="36">
        <v>1</v>
      </c>
      <c r="K388" s="36" t="s">
        <v>32</v>
      </c>
      <c r="L388" s="36">
        <f t="shared" ref="L388:L391" si="36">100/255</f>
        <v>0.392156862745098</v>
      </c>
      <c r="M388" s="36" t="s">
        <v>88</v>
      </c>
      <c r="N388" s="36">
        <v>0</v>
      </c>
      <c r="O388" s="54">
        <v>0</v>
      </c>
      <c r="P388" s="54">
        <v>0</v>
      </c>
      <c r="R388" s="36" t="str">
        <f t="shared" si="34"/>
        <v> SG_ VGT_A_CMD m113 : 32|8@1+ (0.392156862745098,0) [0|0] "%" TOOL</v>
      </c>
      <c r="S388" s="36" t="str">
        <f t="shared" si="35"/>
        <v>SG_MUL_VAL_ 2024 VGT_A_CMD S01_PID 113-113;</v>
      </c>
    </row>
    <row r="389" spans="1:19">
      <c r="A389" s="36">
        <v>1</v>
      </c>
      <c r="B389" s="53">
        <f t="shared" si="33"/>
        <v>113</v>
      </c>
      <c r="C389" s="38" t="str">
        <f t="shared" si="32"/>
        <v>S01_PID</v>
      </c>
      <c r="D389" s="65" t="s">
        <v>760</v>
      </c>
      <c r="E389" s="14" t="s">
        <v>775</v>
      </c>
      <c r="F389" s="49" t="s">
        <v>776</v>
      </c>
      <c r="G389" s="68"/>
      <c r="H389" s="36">
        <v>40</v>
      </c>
      <c r="I389" s="36">
        <v>8</v>
      </c>
      <c r="J389" s="36">
        <v>1</v>
      </c>
      <c r="K389" s="36" t="s">
        <v>32</v>
      </c>
      <c r="L389" s="36">
        <f t="shared" si="36"/>
        <v>0.392156862745098</v>
      </c>
      <c r="M389" s="36" t="s">
        <v>88</v>
      </c>
      <c r="N389" s="36">
        <v>0</v>
      </c>
      <c r="O389" s="54">
        <v>0</v>
      </c>
      <c r="P389" s="54">
        <v>0</v>
      </c>
      <c r="R389" s="36" t="str">
        <f t="shared" si="34"/>
        <v> SG_ VGT_A_ACT m113 : 40|8@1+ (0.392156862745098,0) [0|0] "%" TOOL</v>
      </c>
      <c r="S389" s="36" t="str">
        <f t="shared" si="35"/>
        <v>SG_MUL_VAL_ 2024 VGT_A_ACT S01_PID 113-113;</v>
      </c>
    </row>
    <row r="390" spans="1:19">
      <c r="A390" s="36">
        <v>1</v>
      </c>
      <c r="B390" s="53">
        <f t="shared" si="33"/>
        <v>113</v>
      </c>
      <c r="C390" s="38" t="str">
        <f t="shared" si="32"/>
        <v>S01_PID</v>
      </c>
      <c r="D390" s="65" t="s">
        <v>760</v>
      </c>
      <c r="E390" s="14" t="s">
        <v>777</v>
      </c>
      <c r="F390" s="49" t="s">
        <v>778</v>
      </c>
      <c r="G390" s="68"/>
      <c r="H390" s="36">
        <v>48</v>
      </c>
      <c r="I390" s="36">
        <v>8</v>
      </c>
      <c r="J390" s="36">
        <v>1</v>
      </c>
      <c r="K390" s="36" t="s">
        <v>32</v>
      </c>
      <c r="L390" s="36">
        <f t="shared" si="36"/>
        <v>0.392156862745098</v>
      </c>
      <c r="M390" s="36" t="s">
        <v>88</v>
      </c>
      <c r="N390" s="36">
        <v>0</v>
      </c>
      <c r="O390" s="54">
        <v>0</v>
      </c>
      <c r="P390" s="54">
        <v>0</v>
      </c>
      <c r="R390" s="36" t="str">
        <f t="shared" si="34"/>
        <v> SG_ VGT_B_CMD m113 : 48|8@1+ (0.392156862745098,0) [0|0] "%" TOOL</v>
      </c>
      <c r="S390" s="36" t="str">
        <f t="shared" si="35"/>
        <v>SG_MUL_VAL_ 2024 VGT_B_CMD S01_PID 113-113;</v>
      </c>
    </row>
    <row r="391" spans="1:19">
      <c r="A391" s="36">
        <v>1</v>
      </c>
      <c r="B391" s="53">
        <f t="shared" si="33"/>
        <v>113</v>
      </c>
      <c r="C391" s="38" t="str">
        <f t="shared" si="32"/>
        <v>S01_PID</v>
      </c>
      <c r="D391" s="65" t="s">
        <v>760</v>
      </c>
      <c r="E391" s="14" t="s">
        <v>779</v>
      </c>
      <c r="F391" s="49" t="s">
        <v>780</v>
      </c>
      <c r="G391" s="68"/>
      <c r="H391" s="36">
        <v>56</v>
      </c>
      <c r="I391" s="36">
        <v>8</v>
      </c>
      <c r="J391" s="36">
        <v>1</v>
      </c>
      <c r="K391" s="36" t="s">
        <v>32</v>
      </c>
      <c r="L391" s="36">
        <f t="shared" si="36"/>
        <v>0.392156862745098</v>
      </c>
      <c r="M391" s="36" t="s">
        <v>88</v>
      </c>
      <c r="N391" s="36">
        <v>0</v>
      </c>
      <c r="O391" s="54">
        <v>0</v>
      </c>
      <c r="P391" s="54">
        <v>0</v>
      </c>
      <c r="R391" s="36" t="str">
        <f t="shared" si="34"/>
        <v> SG_ VGT_B_ACT m113 : 56|8@1+ (0.392156862745098,0) [0|0] "%" TOOL</v>
      </c>
      <c r="S391" s="36" t="str">
        <f t="shared" si="35"/>
        <v>SG_MUL_VAL_ 2024 VGT_B_ACT S01_PID 113-113;</v>
      </c>
    </row>
    <row r="392" spans="1:19">
      <c r="A392" s="36">
        <v>1</v>
      </c>
      <c r="B392" s="53">
        <f t="shared" si="33"/>
        <v>113</v>
      </c>
      <c r="C392" s="38" t="str">
        <f t="shared" si="32"/>
        <v>S01_PID</v>
      </c>
      <c r="D392" s="65" t="s">
        <v>760</v>
      </c>
      <c r="E392" s="14" t="s">
        <v>781</v>
      </c>
      <c r="F392" s="49" t="s">
        <v>782</v>
      </c>
      <c r="G392" s="68"/>
      <c r="H392" s="36">
        <v>64</v>
      </c>
      <c r="I392" s="36">
        <v>2</v>
      </c>
      <c r="J392" s="36">
        <v>1</v>
      </c>
      <c r="K392" s="36" t="s">
        <v>32</v>
      </c>
      <c r="L392" s="36">
        <v>1</v>
      </c>
      <c r="N392" s="36">
        <v>0</v>
      </c>
      <c r="O392" s="54">
        <v>0</v>
      </c>
      <c r="P392" s="54">
        <v>0</v>
      </c>
      <c r="R392" s="36" t="str">
        <f t="shared" si="34"/>
        <v> SG_ VGT_A m113 : 64|2@1+ (1,0) [0|0] "" TOOL</v>
      </c>
      <c r="S392" s="36" t="str">
        <f t="shared" si="35"/>
        <v>SG_MUL_VAL_ 2024 VGT_A S01_PID 113-113;</v>
      </c>
    </row>
    <row r="393" spans="1:19">
      <c r="A393" s="36">
        <v>1</v>
      </c>
      <c r="B393" s="53">
        <f t="shared" si="33"/>
        <v>113</v>
      </c>
      <c r="C393" s="38" t="str">
        <f t="shared" si="32"/>
        <v>S01_PID</v>
      </c>
      <c r="D393" s="65" t="s">
        <v>760</v>
      </c>
      <c r="E393" s="14" t="s">
        <v>783</v>
      </c>
      <c r="F393" s="49" t="s">
        <v>784</v>
      </c>
      <c r="G393" s="68"/>
      <c r="H393" s="36">
        <v>66</v>
      </c>
      <c r="I393" s="36">
        <v>2</v>
      </c>
      <c r="J393" s="36">
        <v>1</v>
      </c>
      <c r="K393" s="36" t="s">
        <v>32</v>
      </c>
      <c r="L393" s="36">
        <v>1</v>
      </c>
      <c r="N393" s="36">
        <v>0</v>
      </c>
      <c r="O393" s="54">
        <v>0</v>
      </c>
      <c r="P393" s="54">
        <v>0</v>
      </c>
      <c r="R393" s="36" t="str">
        <f t="shared" si="34"/>
        <v> SG_ VGT_B m113 : 66|2@1+ (1,0) [0|0] "" TOOL</v>
      </c>
      <c r="S393" s="36" t="str">
        <f t="shared" si="35"/>
        <v>SG_MUL_VAL_ 2024 VGT_B S01_PID 113-113;</v>
      </c>
    </row>
    <row r="394" spans="1:19">
      <c r="A394" s="36">
        <v>1</v>
      </c>
      <c r="B394" s="53">
        <f t="shared" si="33"/>
        <v>113</v>
      </c>
      <c r="C394" s="38" t="str">
        <f t="shared" si="32"/>
        <v>S01_PID</v>
      </c>
      <c r="D394" s="65" t="s">
        <v>760</v>
      </c>
      <c r="E394" s="14" t="s">
        <v>536</v>
      </c>
      <c r="F394" s="49"/>
      <c r="G394" s="68"/>
      <c r="J394" s="36">
        <v>1</v>
      </c>
      <c r="K394" s="36" t="s">
        <v>32</v>
      </c>
      <c r="L394" s="36">
        <v>1</v>
      </c>
      <c r="N394" s="36">
        <v>0</v>
      </c>
      <c r="O394" s="54">
        <v>0</v>
      </c>
      <c r="P394" s="54">
        <v>0</v>
      </c>
      <c r="R394" s="36" t="str">
        <f t="shared" si="34"/>
        <v/>
      </c>
      <c r="S394" s="36" t="str">
        <f t="shared" si="35"/>
        <v/>
      </c>
    </row>
    <row r="395" spans="1:19">
      <c r="A395" s="36">
        <v>1</v>
      </c>
      <c r="B395" s="53">
        <f t="shared" si="33"/>
        <v>114</v>
      </c>
      <c r="C395" s="38" t="str">
        <f t="shared" si="32"/>
        <v>S01_PID</v>
      </c>
      <c r="D395" s="65" t="s">
        <v>785</v>
      </c>
      <c r="E395" s="14" t="s">
        <v>786</v>
      </c>
      <c r="F395" s="70" t="s">
        <v>787</v>
      </c>
      <c r="G395" s="70"/>
      <c r="H395" s="36">
        <v>24</v>
      </c>
      <c r="I395" s="36">
        <v>1</v>
      </c>
      <c r="J395" s="36">
        <v>1</v>
      </c>
      <c r="K395" s="36" t="s">
        <v>32</v>
      </c>
      <c r="L395" s="36">
        <v>1</v>
      </c>
      <c r="N395" s="36">
        <v>0</v>
      </c>
      <c r="O395" s="54">
        <v>0</v>
      </c>
      <c r="P395" s="54">
        <v>0</v>
      </c>
      <c r="R395" s="36" t="str">
        <f t="shared" si="34"/>
        <v> SG_ WG_A_CMD_SUP m114 : 24|1@1+ (1,0) [0|0] "" TOOL</v>
      </c>
      <c r="S395" s="36" t="str">
        <f t="shared" si="35"/>
        <v>SG_MUL_VAL_ 2024 WG_A_CMD_SUP S01_PID 114-114;</v>
      </c>
    </row>
    <row r="396" spans="1:19">
      <c r="A396" s="36">
        <v>1</v>
      </c>
      <c r="B396" s="53">
        <f t="shared" si="33"/>
        <v>114</v>
      </c>
      <c r="C396" s="38" t="str">
        <f t="shared" si="32"/>
        <v>S01_PID</v>
      </c>
      <c r="D396" s="65" t="s">
        <v>785</v>
      </c>
      <c r="E396" s="14" t="s">
        <v>788</v>
      </c>
      <c r="F396" s="70" t="s">
        <v>789</v>
      </c>
      <c r="G396" s="70"/>
      <c r="H396" s="36">
        <v>25</v>
      </c>
      <c r="I396" s="36">
        <v>1</v>
      </c>
      <c r="J396" s="36">
        <v>1</v>
      </c>
      <c r="K396" s="36" t="s">
        <v>32</v>
      </c>
      <c r="L396" s="36">
        <v>1</v>
      </c>
      <c r="N396" s="36">
        <v>0</v>
      </c>
      <c r="O396" s="54">
        <v>0</v>
      </c>
      <c r="P396" s="54">
        <v>0</v>
      </c>
      <c r="R396" s="36" t="str">
        <f t="shared" si="34"/>
        <v> SG_ WG_A_ACT_SUP m114 : 25|1@1+ (1,0) [0|0] "" TOOL</v>
      </c>
      <c r="S396" s="36" t="str">
        <f t="shared" si="35"/>
        <v>SG_MUL_VAL_ 2024 WG_A_ACT_SUP S01_PID 114-114;</v>
      </c>
    </row>
    <row r="397" spans="1:19">
      <c r="A397" s="36">
        <v>1</v>
      </c>
      <c r="B397" s="53">
        <f t="shared" si="33"/>
        <v>114</v>
      </c>
      <c r="C397" s="38" t="str">
        <f t="shared" si="32"/>
        <v>S01_PID</v>
      </c>
      <c r="D397" s="65" t="s">
        <v>785</v>
      </c>
      <c r="E397" s="14" t="s">
        <v>790</v>
      </c>
      <c r="F397" s="70" t="s">
        <v>791</v>
      </c>
      <c r="G397" s="70"/>
      <c r="H397" s="36">
        <v>26</v>
      </c>
      <c r="I397" s="36">
        <v>1</v>
      </c>
      <c r="J397" s="36">
        <v>1</v>
      </c>
      <c r="K397" s="36" t="s">
        <v>32</v>
      </c>
      <c r="L397" s="36">
        <v>1</v>
      </c>
      <c r="N397" s="36">
        <v>0</v>
      </c>
      <c r="O397" s="54">
        <v>0</v>
      </c>
      <c r="P397" s="54">
        <v>0</v>
      </c>
      <c r="R397" s="36" t="str">
        <f t="shared" si="34"/>
        <v> SG_ WG_B_CMD_SUP m114 : 26|1@1+ (1,0) [0|0] "" TOOL</v>
      </c>
      <c r="S397" s="36" t="str">
        <f t="shared" si="35"/>
        <v>SG_MUL_VAL_ 2024 WG_B_CMD_SUP S01_PID 114-114;</v>
      </c>
    </row>
    <row r="398" spans="1:19">
      <c r="A398" s="36">
        <v>1</v>
      </c>
      <c r="B398" s="53">
        <f t="shared" si="33"/>
        <v>114</v>
      </c>
      <c r="C398" s="38" t="str">
        <f t="shared" si="32"/>
        <v>S01_PID</v>
      </c>
      <c r="D398" s="65" t="s">
        <v>785</v>
      </c>
      <c r="E398" s="14" t="s">
        <v>792</v>
      </c>
      <c r="F398" s="70" t="s">
        <v>793</v>
      </c>
      <c r="G398" s="70"/>
      <c r="H398" s="36">
        <v>27</v>
      </c>
      <c r="I398" s="36">
        <v>1</v>
      </c>
      <c r="J398" s="36">
        <v>1</v>
      </c>
      <c r="K398" s="36" t="s">
        <v>32</v>
      </c>
      <c r="L398" s="36">
        <v>1</v>
      </c>
      <c r="N398" s="36">
        <v>0</v>
      </c>
      <c r="O398" s="54">
        <v>0</v>
      </c>
      <c r="P398" s="54">
        <v>0</v>
      </c>
      <c r="R398" s="36" t="str">
        <f t="shared" si="34"/>
        <v> SG_ WG_B_ACT_SUP m114 : 27|1@1+ (1,0) [0|0] "" TOOL</v>
      </c>
      <c r="S398" s="36" t="str">
        <f t="shared" si="35"/>
        <v>SG_MUL_VAL_ 2024 WG_B_ACT_SUP S01_PID 114-114;</v>
      </c>
    </row>
    <row r="399" spans="1:19">
      <c r="A399" s="36">
        <v>1</v>
      </c>
      <c r="B399" s="53">
        <f t="shared" si="33"/>
        <v>114</v>
      </c>
      <c r="C399" s="38" t="str">
        <f t="shared" si="32"/>
        <v>S01_PID</v>
      </c>
      <c r="D399" s="65" t="s">
        <v>785</v>
      </c>
      <c r="E399" s="14" t="s">
        <v>536</v>
      </c>
      <c r="F399" s="49"/>
      <c r="G399" s="68"/>
      <c r="H399" s="36">
        <v>28</v>
      </c>
      <c r="I399" s="36">
        <v>4</v>
      </c>
      <c r="J399" s="36">
        <v>1</v>
      </c>
      <c r="K399" s="36" t="s">
        <v>32</v>
      </c>
      <c r="L399" s="36">
        <v>1</v>
      </c>
      <c r="N399" s="36">
        <v>0</v>
      </c>
      <c r="O399" s="54">
        <v>0</v>
      </c>
      <c r="P399" s="54">
        <v>0</v>
      </c>
      <c r="R399" s="36" t="str">
        <f t="shared" si="34"/>
        <v/>
      </c>
      <c r="S399" s="36" t="str">
        <f t="shared" si="35"/>
        <v/>
      </c>
    </row>
    <row r="400" spans="1:19">
      <c r="A400" s="36">
        <v>1</v>
      </c>
      <c r="B400" s="53">
        <f t="shared" si="33"/>
        <v>114</v>
      </c>
      <c r="C400" s="38" t="str">
        <f t="shared" si="32"/>
        <v>S01_PID</v>
      </c>
      <c r="D400" s="65" t="s">
        <v>785</v>
      </c>
      <c r="E400" s="14" t="s">
        <v>794</v>
      </c>
      <c r="F400" s="49" t="s">
        <v>795</v>
      </c>
      <c r="G400" s="68"/>
      <c r="H400" s="36">
        <v>32</v>
      </c>
      <c r="I400" s="36">
        <v>8</v>
      </c>
      <c r="J400" s="36">
        <v>1</v>
      </c>
      <c r="K400" s="36" t="s">
        <v>32</v>
      </c>
      <c r="L400" s="36">
        <f t="shared" ref="L400:L403" si="37">100/255</f>
        <v>0.392156862745098</v>
      </c>
      <c r="M400" s="36" t="s">
        <v>88</v>
      </c>
      <c r="N400" s="36">
        <v>0</v>
      </c>
      <c r="O400" s="54">
        <v>0</v>
      </c>
      <c r="P400" s="54">
        <v>0</v>
      </c>
      <c r="R400" s="36" t="str">
        <f t="shared" si="34"/>
        <v> SG_ WG_A_CMD m114 : 32|8@1+ (0.392156862745098,0) [0|0] "%" TOOL</v>
      </c>
      <c r="S400" s="36" t="str">
        <f t="shared" si="35"/>
        <v>SG_MUL_VAL_ 2024 WG_A_CMD S01_PID 114-114;</v>
      </c>
    </row>
    <row r="401" spans="1:19">
      <c r="A401" s="36">
        <v>1</v>
      </c>
      <c r="B401" s="53">
        <f t="shared" si="33"/>
        <v>114</v>
      </c>
      <c r="C401" s="38" t="str">
        <f t="shared" si="32"/>
        <v>S01_PID</v>
      </c>
      <c r="D401" s="65" t="s">
        <v>785</v>
      </c>
      <c r="E401" s="14" t="s">
        <v>796</v>
      </c>
      <c r="F401" s="49" t="s">
        <v>797</v>
      </c>
      <c r="G401" s="68"/>
      <c r="H401" s="36">
        <v>40</v>
      </c>
      <c r="I401" s="36">
        <v>8</v>
      </c>
      <c r="J401" s="36">
        <v>1</v>
      </c>
      <c r="K401" s="36" t="s">
        <v>32</v>
      </c>
      <c r="L401" s="36">
        <f t="shared" si="37"/>
        <v>0.392156862745098</v>
      </c>
      <c r="M401" s="36" t="s">
        <v>88</v>
      </c>
      <c r="N401" s="36">
        <v>0</v>
      </c>
      <c r="O401" s="54">
        <v>0</v>
      </c>
      <c r="P401" s="54">
        <v>0</v>
      </c>
      <c r="R401" s="36" t="str">
        <f t="shared" si="34"/>
        <v> SG_ WG_A_ACT m114 : 40|8@1+ (0.392156862745098,0) [0|0] "%" TOOL</v>
      </c>
      <c r="S401" s="36" t="str">
        <f t="shared" si="35"/>
        <v>SG_MUL_VAL_ 2024 WG_A_ACT S01_PID 114-114;</v>
      </c>
    </row>
    <row r="402" spans="1:19">
      <c r="A402" s="36">
        <v>1</v>
      </c>
      <c r="B402" s="53">
        <f t="shared" si="33"/>
        <v>114</v>
      </c>
      <c r="C402" s="38" t="str">
        <f t="shared" si="32"/>
        <v>S01_PID</v>
      </c>
      <c r="D402" s="65" t="s">
        <v>785</v>
      </c>
      <c r="E402" s="14" t="s">
        <v>798</v>
      </c>
      <c r="F402" s="49" t="s">
        <v>799</v>
      </c>
      <c r="G402" s="68"/>
      <c r="H402" s="36">
        <v>48</v>
      </c>
      <c r="I402" s="36">
        <v>8</v>
      </c>
      <c r="J402" s="36">
        <v>1</v>
      </c>
      <c r="K402" s="36" t="s">
        <v>32</v>
      </c>
      <c r="L402" s="36">
        <f t="shared" si="37"/>
        <v>0.392156862745098</v>
      </c>
      <c r="M402" s="36" t="s">
        <v>88</v>
      </c>
      <c r="N402" s="36">
        <v>0</v>
      </c>
      <c r="O402" s="54">
        <v>0</v>
      </c>
      <c r="P402" s="54">
        <v>0</v>
      </c>
      <c r="R402" s="36" t="str">
        <f t="shared" si="34"/>
        <v> SG_ WG_B_CMD m114 : 48|8@1+ (0.392156862745098,0) [0|0] "%" TOOL</v>
      </c>
      <c r="S402" s="36" t="str">
        <f t="shared" si="35"/>
        <v>SG_MUL_VAL_ 2024 WG_B_CMD S01_PID 114-114;</v>
      </c>
    </row>
    <row r="403" spans="1:19">
      <c r="A403" s="36">
        <v>1</v>
      </c>
      <c r="B403" s="53">
        <f t="shared" si="33"/>
        <v>114</v>
      </c>
      <c r="C403" s="38" t="str">
        <f t="shared" si="32"/>
        <v>S01_PID</v>
      </c>
      <c r="D403" s="65" t="s">
        <v>785</v>
      </c>
      <c r="E403" s="14" t="s">
        <v>800</v>
      </c>
      <c r="F403" s="49" t="s">
        <v>801</v>
      </c>
      <c r="G403" s="68"/>
      <c r="H403" s="36">
        <v>56</v>
      </c>
      <c r="I403" s="36">
        <v>8</v>
      </c>
      <c r="J403" s="36">
        <v>1</v>
      </c>
      <c r="K403" s="36" t="s">
        <v>32</v>
      </c>
      <c r="L403" s="36">
        <f t="shared" si="37"/>
        <v>0.392156862745098</v>
      </c>
      <c r="M403" s="36" t="s">
        <v>88</v>
      </c>
      <c r="N403" s="36">
        <v>0</v>
      </c>
      <c r="O403" s="54">
        <v>0</v>
      </c>
      <c r="P403" s="54">
        <v>0</v>
      </c>
      <c r="R403" s="36" t="str">
        <f t="shared" si="34"/>
        <v> SG_ WG_B_ACT m114 : 56|8@1+ (0.392156862745098,0) [0|0] "%" TOOL</v>
      </c>
      <c r="S403" s="36" t="str">
        <f t="shared" si="35"/>
        <v>SG_MUL_VAL_ 2024 WG_B_ACT S01_PID 114-114;</v>
      </c>
    </row>
    <row r="404" spans="1:19">
      <c r="A404" s="36">
        <v>1</v>
      </c>
      <c r="B404" s="53">
        <f t="shared" si="33"/>
        <v>115</v>
      </c>
      <c r="C404" s="38" t="str">
        <f t="shared" si="32"/>
        <v>S01_PID</v>
      </c>
      <c r="D404" s="65" t="s">
        <v>802</v>
      </c>
      <c r="E404" s="14" t="s">
        <v>803</v>
      </c>
      <c r="F404" s="49" t="s">
        <v>804</v>
      </c>
      <c r="G404" s="68"/>
      <c r="H404" s="36">
        <v>24</v>
      </c>
      <c r="I404" s="36">
        <v>1</v>
      </c>
      <c r="J404" s="36">
        <v>1</v>
      </c>
      <c r="K404" s="36" t="s">
        <v>32</v>
      </c>
      <c r="L404" s="36">
        <v>1</v>
      </c>
      <c r="N404" s="36">
        <v>0</v>
      </c>
      <c r="O404" s="54">
        <v>0</v>
      </c>
      <c r="P404" s="54">
        <v>0</v>
      </c>
      <c r="R404" s="36" t="str">
        <f t="shared" si="34"/>
        <v> SG_ EP_11_SUP m115 : 24|1@1+ (1,0) [0|0] "" TOOL</v>
      </c>
      <c r="S404" s="36" t="str">
        <f t="shared" si="35"/>
        <v>SG_MUL_VAL_ 2024 EP_11_SUP S01_PID 115-115;</v>
      </c>
    </row>
    <row r="405" spans="1:19">
      <c r="A405" s="36">
        <v>1</v>
      </c>
      <c r="B405" s="53">
        <f t="shared" si="33"/>
        <v>115</v>
      </c>
      <c r="C405" s="38" t="str">
        <f t="shared" si="32"/>
        <v>S01_PID</v>
      </c>
      <c r="D405" s="65" t="s">
        <v>802</v>
      </c>
      <c r="E405" s="14" t="s">
        <v>805</v>
      </c>
      <c r="F405" s="49" t="s">
        <v>806</v>
      </c>
      <c r="G405" s="68"/>
      <c r="H405" s="36">
        <v>25</v>
      </c>
      <c r="I405" s="36">
        <v>1</v>
      </c>
      <c r="J405" s="36">
        <v>1</v>
      </c>
      <c r="K405" s="36" t="s">
        <v>32</v>
      </c>
      <c r="L405" s="36">
        <v>1</v>
      </c>
      <c r="N405" s="36">
        <v>0</v>
      </c>
      <c r="O405" s="54">
        <v>0</v>
      </c>
      <c r="P405" s="54">
        <v>0</v>
      </c>
      <c r="R405" s="36" t="str">
        <f t="shared" si="34"/>
        <v> SG_ EP_21_SUP m115 : 25|1@1+ (1,0) [0|0] "" TOOL</v>
      </c>
      <c r="S405" s="36" t="str">
        <f t="shared" si="35"/>
        <v>SG_MUL_VAL_ 2024 EP_21_SUP S01_PID 115-115;</v>
      </c>
    </row>
    <row r="406" spans="1:19">
      <c r="A406" s="36">
        <v>1</v>
      </c>
      <c r="B406" s="53">
        <f t="shared" si="33"/>
        <v>115</v>
      </c>
      <c r="C406" s="38" t="str">
        <f t="shared" si="32"/>
        <v>S01_PID</v>
      </c>
      <c r="D406" s="65" t="s">
        <v>802</v>
      </c>
      <c r="E406" s="14" t="s">
        <v>536</v>
      </c>
      <c r="F406" s="49"/>
      <c r="G406" s="68"/>
      <c r="J406" s="36">
        <v>1</v>
      </c>
      <c r="K406" s="36" t="s">
        <v>32</v>
      </c>
      <c r="L406" s="36">
        <v>1</v>
      </c>
      <c r="N406" s="36">
        <v>0</v>
      </c>
      <c r="O406" s="54">
        <v>0</v>
      </c>
      <c r="P406" s="54">
        <v>0</v>
      </c>
      <c r="R406" s="36" t="str">
        <f t="shared" si="34"/>
        <v/>
      </c>
      <c r="S406" s="36" t="str">
        <f t="shared" si="35"/>
        <v/>
      </c>
    </row>
    <row r="407" spans="1:19">
      <c r="A407" s="36">
        <v>1</v>
      </c>
      <c r="B407" s="53">
        <f t="shared" si="33"/>
        <v>115</v>
      </c>
      <c r="C407" s="38" t="str">
        <f t="shared" si="32"/>
        <v>S01_PID</v>
      </c>
      <c r="D407" s="65" t="s">
        <v>802</v>
      </c>
      <c r="E407" s="14" t="s">
        <v>807</v>
      </c>
      <c r="F407" s="49" t="s">
        <v>808</v>
      </c>
      <c r="G407" s="68"/>
      <c r="H407" s="36">
        <v>39</v>
      </c>
      <c r="I407" s="36">
        <v>16</v>
      </c>
      <c r="J407" s="36">
        <v>0</v>
      </c>
      <c r="K407" s="36" t="s">
        <v>32</v>
      </c>
      <c r="L407" s="36">
        <v>0.01</v>
      </c>
      <c r="M407" s="36" t="s">
        <v>105</v>
      </c>
      <c r="N407" s="36">
        <v>0</v>
      </c>
      <c r="O407" s="54">
        <v>0</v>
      </c>
      <c r="P407" s="54">
        <v>0</v>
      </c>
      <c r="R407" s="36" t="str">
        <f t="shared" si="34"/>
        <v> SG_ EP_11 m115 : 39|16@0+ (0.01,0) [0|0] "kPa" TOOL</v>
      </c>
      <c r="S407" s="36" t="str">
        <f t="shared" si="35"/>
        <v>SG_MUL_VAL_ 2024 EP_11 S01_PID 115-115;</v>
      </c>
    </row>
    <row r="408" spans="1:19">
      <c r="A408" s="36">
        <v>1</v>
      </c>
      <c r="B408" s="53">
        <f t="shared" si="33"/>
        <v>115</v>
      </c>
      <c r="C408" s="38" t="str">
        <f t="shared" si="32"/>
        <v>S01_PID</v>
      </c>
      <c r="D408" s="65" t="s">
        <v>802</v>
      </c>
      <c r="E408" s="14" t="s">
        <v>809</v>
      </c>
      <c r="F408" s="49" t="s">
        <v>810</v>
      </c>
      <c r="G408" s="68"/>
      <c r="H408" s="36">
        <v>55</v>
      </c>
      <c r="I408" s="36">
        <v>16</v>
      </c>
      <c r="J408" s="36">
        <v>0</v>
      </c>
      <c r="K408" s="36" t="s">
        <v>32</v>
      </c>
      <c r="L408" s="36">
        <v>0.01</v>
      </c>
      <c r="M408" s="36" t="s">
        <v>105</v>
      </c>
      <c r="N408" s="36">
        <v>0</v>
      </c>
      <c r="O408" s="54">
        <v>0</v>
      </c>
      <c r="P408" s="54">
        <v>0</v>
      </c>
      <c r="R408" s="36" t="str">
        <f t="shared" si="34"/>
        <v> SG_ EP_21 m115 : 55|16@0+ (0.01,0) [0|0] "kPa" TOOL</v>
      </c>
      <c r="S408" s="36" t="str">
        <f t="shared" si="35"/>
        <v>SG_MUL_VAL_ 2024 EP_21 S01_PID 115-115;</v>
      </c>
    </row>
    <row r="409" spans="1:19">
      <c r="A409" s="36">
        <v>1</v>
      </c>
      <c r="B409" s="53">
        <f t="shared" si="33"/>
        <v>116</v>
      </c>
      <c r="C409" s="38" t="str">
        <f t="shared" si="32"/>
        <v>S01_PID</v>
      </c>
      <c r="D409" s="65" t="s">
        <v>811</v>
      </c>
      <c r="E409" s="14" t="s">
        <v>812</v>
      </c>
      <c r="F409" s="67" t="s">
        <v>813</v>
      </c>
      <c r="G409" s="69"/>
      <c r="H409" s="36">
        <v>24</v>
      </c>
      <c r="I409" s="36">
        <v>1</v>
      </c>
      <c r="J409" s="36">
        <v>1</v>
      </c>
      <c r="K409" s="36" t="s">
        <v>32</v>
      </c>
      <c r="L409" s="36">
        <v>1</v>
      </c>
      <c r="N409" s="36">
        <v>0</v>
      </c>
      <c r="O409" s="54">
        <v>0</v>
      </c>
      <c r="P409" s="54">
        <v>0</v>
      </c>
      <c r="R409" s="36" t="str">
        <f t="shared" si="34"/>
        <v> SG_ TCA_RPM_SUP m116 : 24|1@1+ (1,0) [0|0] "" TOOL</v>
      </c>
      <c r="S409" s="36" t="str">
        <f t="shared" si="35"/>
        <v>SG_MUL_VAL_ 2024 TCA_RPM_SUP S01_PID 116-116;</v>
      </c>
    </row>
    <row r="410" spans="1:19">
      <c r="A410" s="36">
        <v>1</v>
      </c>
      <c r="B410" s="53">
        <f t="shared" si="33"/>
        <v>116</v>
      </c>
      <c r="C410" s="38" t="str">
        <f t="shared" si="32"/>
        <v>S01_PID</v>
      </c>
      <c r="D410" s="65" t="s">
        <v>811</v>
      </c>
      <c r="E410" s="14" t="s">
        <v>814</v>
      </c>
      <c r="F410" s="67" t="s">
        <v>815</v>
      </c>
      <c r="G410" s="69"/>
      <c r="H410" s="36">
        <v>25</v>
      </c>
      <c r="I410" s="36">
        <v>1</v>
      </c>
      <c r="J410" s="36">
        <v>1</v>
      </c>
      <c r="K410" s="36" t="s">
        <v>32</v>
      </c>
      <c r="L410" s="36">
        <v>1</v>
      </c>
      <c r="N410" s="36">
        <v>0</v>
      </c>
      <c r="O410" s="54">
        <v>0</v>
      </c>
      <c r="P410" s="54">
        <v>0</v>
      </c>
      <c r="R410" s="36" t="str">
        <f t="shared" si="34"/>
        <v> SG_ TCB_RPM_SUP m116 : 25|1@1+ (1,0) [0|0] "" TOOL</v>
      </c>
      <c r="S410" s="36" t="str">
        <f t="shared" si="35"/>
        <v>SG_MUL_VAL_ 2024 TCB_RPM_SUP S01_PID 116-116;</v>
      </c>
    </row>
    <row r="411" spans="1:19">
      <c r="A411" s="36">
        <v>1</v>
      </c>
      <c r="B411" s="53">
        <f t="shared" si="33"/>
        <v>116</v>
      </c>
      <c r="C411" s="38" t="str">
        <f t="shared" si="32"/>
        <v>S01_PID</v>
      </c>
      <c r="D411" s="65" t="s">
        <v>811</v>
      </c>
      <c r="E411" s="14" t="s">
        <v>536</v>
      </c>
      <c r="F411" s="49"/>
      <c r="G411" s="68"/>
      <c r="J411" s="36">
        <v>1</v>
      </c>
      <c r="K411" s="36" t="s">
        <v>32</v>
      </c>
      <c r="L411" s="36">
        <v>1</v>
      </c>
      <c r="N411" s="36">
        <v>0</v>
      </c>
      <c r="O411" s="54">
        <v>0</v>
      </c>
      <c r="P411" s="54">
        <v>0</v>
      </c>
      <c r="R411" s="36" t="str">
        <f t="shared" si="34"/>
        <v/>
      </c>
      <c r="S411" s="36" t="str">
        <f t="shared" si="35"/>
        <v/>
      </c>
    </row>
    <row r="412" spans="1:19">
      <c r="A412" s="36">
        <v>1</v>
      </c>
      <c r="B412" s="53">
        <f t="shared" si="33"/>
        <v>116</v>
      </c>
      <c r="C412" s="38" t="str">
        <f t="shared" si="32"/>
        <v>S01_PID</v>
      </c>
      <c r="D412" s="65" t="s">
        <v>811</v>
      </c>
      <c r="E412" s="14" t="s">
        <v>816</v>
      </c>
      <c r="F412" s="67" t="s">
        <v>817</v>
      </c>
      <c r="G412" s="69"/>
      <c r="H412" s="36">
        <v>39</v>
      </c>
      <c r="I412" s="36">
        <v>16</v>
      </c>
      <c r="J412" s="36">
        <v>0</v>
      </c>
      <c r="K412" s="36" t="s">
        <v>32</v>
      </c>
      <c r="L412" s="36">
        <v>10</v>
      </c>
      <c r="M412" s="36" t="s">
        <v>110</v>
      </c>
      <c r="N412" s="36">
        <v>0</v>
      </c>
      <c r="O412" s="54">
        <v>0</v>
      </c>
      <c r="P412" s="54">
        <v>0</v>
      </c>
      <c r="R412" s="36" t="str">
        <f t="shared" si="34"/>
        <v> SG_ TCA_RPM m116 : 39|16@0+ (10,0) [0|0] "rpm" TOOL</v>
      </c>
      <c r="S412" s="36" t="str">
        <f t="shared" si="35"/>
        <v>SG_MUL_VAL_ 2024 TCA_RPM S01_PID 116-116;</v>
      </c>
    </row>
    <row r="413" spans="1:19">
      <c r="A413" s="36">
        <v>1</v>
      </c>
      <c r="B413" s="53">
        <f t="shared" si="33"/>
        <v>116</v>
      </c>
      <c r="C413" s="38" t="str">
        <f t="shared" si="32"/>
        <v>S01_PID</v>
      </c>
      <c r="D413" s="65" t="s">
        <v>811</v>
      </c>
      <c r="E413" s="14" t="s">
        <v>818</v>
      </c>
      <c r="F413" s="67" t="s">
        <v>819</v>
      </c>
      <c r="G413" s="69"/>
      <c r="H413" s="36">
        <v>55</v>
      </c>
      <c r="I413" s="36">
        <v>16</v>
      </c>
      <c r="J413" s="36">
        <v>0</v>
      </c>
      <c r="K413" s="36" t="s">
        <v>32</v>
      </c>
      <c r="L413" s="36">
        <v>10</v>
      </c>
      <c r="M413" s="36" t="s">
        <v>110</v>
      </c>
      <c r="N413" s="36">
        <v>0</v>
      </c>
      <c r="O413" s="54">
        <v>0</v>
      </c>
      <c r="P413" s="54">
        <v>0</v>
      </c>
      <c r="R413" s="36" t="str">
        <f t="shared" si="34"/>
        <v> SG_ TCB_RPM m116 : 55|16@0+ (10,0) [0|0] "rpm" TOOL</v>
      </c>
      <c r="S413" s="36" t="str">
        <f t="shared" si="35"/>
        <v>SG_MUL_VAL_ 2024 TCB_RPM S01_PID 116-116;</v>
      </c>
    </row>
    <row r="414" spans="1:19">
      <c r="A414" s="36">
        <v>1</v>
      </c>
      <c r="B414" s="53">
        <f t="shared" si="33"/>
        <v>117</v>
      </c>
      <c r="C414" s="38" t="str">
        <f t="shared" si="32"/>
        <v>S01_PID</v>
      </c>
      <c r="D414" s="65" t="s">
        <v>820</v>
      </c>
      <c r="E414" s="14" t="s">
        <v>821</v>
      </c>
      <c r="F414" s="70" t="s">
        <v>822</v>
      </c>
      <c r="G414" s="70"/>
      <c r="H414" s="36">
        <v>24</v>
      </c>
      <c r="I414" s="36">
        <v>1</v>
      </c>
      <c r="J414" s="36">
        <v>1</v>
      </c>
      <c r="K414" s="36" t="s">
        <v>32</v>
      </c>
      <c r="L414" s="36">
        <v>1</v>
      </c>
      <c r="N414" s="36">
        <v>0</v>
      </c>
      <c r="O414" s="54">
        <v>0</v>
      </c>
      <c r="P414" s="54">
        <v>0</v>
      </c>
      <c r="R414" s="36" t="str">
        <f t="shared" si="34"/>
        <v> SG_ TCA_CINT_SUP m117 : 24|1@1+ (1,0) [0|0] "" TOOL</v>
      </c>
      <c r="S414" s="36" t="str">
        <f t="shared" si="35"/>
        <v>SG_MUL_VAL_ 2024 TCA_CINT_SUP S01_PID 117-117;</v>
      </c>
    </row>
    <row r="415" spans="1:19">
      <c r="A415" s="36">
        <v>1</v>
      </c>
      <c r="B415" s="53">
        <f t="shared" si="33"/>
        <v>117</v>
      </c>
      <c r="C415" s="38" t="str">
        <f t="shared" si="32"/>
        <v>S01_PID</v>
      </c>
      <c r="D415" s="65" t="s">
        <v>820</v>
      </c>
      <c r="E415" s="14" t="s">
        <v>823</v>
      </c>
      <c r="F415" s="70" t="s">
        <v>824</v>
      </c>
      <c r="G415" s="70"/>
      <c r="H415" s="36">
        <v>25</v>
      </c>
      <c r="I415" s="36">
        <v>1</v>
      </c>
      <c r="J415" s="36">
        <v>1</v>
      </c>
      <c r="K415" s="36" t="s">
        <v>32</v>
      </c>
      <c r="L415" s="36">
        <v>1</v>
      </c>
      <c r="N415" s="36">
        <v>0</v>
      </c>
      <c r="O415" s="54">
        <v>0</v>
      </c>
      <c r="P415" s="54">
        <v>0</v>
      </c>
      <c r="R415" s="36" t="str">
        <f t="shared" si="34"/>
        <v> SG_ TCA_COUTT_SUP m117 : 25|1@1+ (1,0) [0|0] "" TOOL</v>
      </c>
      <c r="S415" s="36" t="str">
        <f t="shared" si="35"/>
        <v>SG_MUL_VAL_ 2024 TCA_COUTT_SUP S01_PID 117-117;</v>
      </c>
    </row>
    <row r="416" spans="1:19">
      <c r="A416" s="36">
        <v>1</v>
      </c>
      <c r="B416" s="53">
        <f t="shared" si="33"/>
        <v>117</v>
      </c>
      <c r="C416" s="38" t="str">
        <f t="shared" si="32"/>
        <v>S01_PID</v>
      </c>
      <c r="D416" s="65" t="s">
        <v>820</v>
      </c>
      <c r="E416" s="14" t="s">
        <v>825</v>
      </c>
      <c r="F416" s="70" t="s">
        <v>826</v>
      </c>
      <c r="G416" s="70"/>
      <c r="H416" s="36">
        <v>26</v>
      </c>
      <c r="I416" s="36">
        <v>1</v>
      </c>
      <c r="J416" s="36">
        <v>1</v>
      </c>
      <c r="K416" s="36" t="s">
        <v>32</v>
      </c>
      <c r="L416" s="36">
        <v>1</v>
      </c>
      <c r="N416" s="36">
        <v>0</v>
      </c>
      <c r="O416" s="54">
        <v>0</v>
      </c>
      <c r="P416" s="54">
        <v>0</v>
      </c>
      <c r="R416" s="36" t="str">
        <f t="shared" si="34"/>
        <v> SG_ TCA_TINT_SUP m117 : 26|1@1+ (1,0) [0|0] "" TOOL</v>
      </c>
      <c r="S416" s="36" t="str">
        <f t="shared" si="35"/>
        <v>SG_MUL_VAL_ 2024 TCA_TINT_SUP S01_PID 117-117;</v>
      </c>
    </row>
    <row r="417" spans="1:19">
      <c r="A417" s="36">
        <v>1</v>
      </c>
      <c r="B417" s="53">
        <f t="shared" si="33"/>
        <v>117</v>
      </c>
      <c r="C417" s="38" t="str">
        <f t="shared" si="32"/>
        <v>S01_PID</v>
      </c>
      <c r="D417" s="65" t="s">
        <v>820</v>
      </c>
      <c r="E417" s="14" t="s">
        <v>827</v>
      </c>
      <c r="F417" s="70" t="s">
        <v>828</v>
      </c>
      <c r="G417" s="70"/>
      <c r="H417" s="36">
        <v>27</v>
      </c>
      <c r="I417" s="36">
        <v>1</v>
      </c>
      <c r="J417" s="36">
        <v>1</v>
      </c>
      <c r="K417" s="36" t="s">
        <v>32</v>
      </c>
      <c r="L417" s="36">
        <v>1</v>
      </c>
      <c r="N417" s="36">
        <v>0</v>
      </c>
      <c r="O417" s="54">
        <v>0</v>
      </c>
      <c r="P417" s="54">
        <v>0</v>
      </c>
      <c r="R417" s="36" t="str">
        <f t="shared" si="34"/>
        <v> SG_ TCA_TOUTT_SUP m117 : 27|1@1+ (1,0) [0|0] "" TOOL</v>
      </c>
      <c r="S417" s="36" t="str">
        <f t="shared" si="35"/>
        <v>SG_MUL_VAL_ 2024 TCA_TOUTT_SUP S01_PID 117-117;</v>
      </c>
    </row>
    <row r="418" spans="1:19">
      <c r="A418" s="36">
        <v>1</v>
      </c>
      <c r="B418" s="53">
        <f t="shared" si="33"/>
        <v>117</v>
      </c>
      <c r="C418" s="38" t="str">
        <f t="shared" si="32"/>
        <v>S01_PID</v>
      </c>
      <c r="D418" s="65" t="s">
        <v>820</v>
      </c>
      <c r="E418" s="14" t="s">
        <v>536</v>
      </c>
      <c r="F418" s="49"/>
      <c r="G418" s="68"/>
      <c r="H418" s="36">
        <v>28</v>
      </c>
      <c r="I418" s="36">
        <v>4</v>
      </c>
      <c r="J418" s="36">
        <v>1</v>
      </c>
      <c r="K418" s="36" t="s">
        <v>32</v>
      </c>
      <c r="L418" s="36">
        <v>1</v>
      </c>
      <c r="N418" s="36">
        <v>0</v>
      </c>
      <c r="O418" s="54">
        <v>0</v>
      </c>
      <c r="P418" s="54">
        <v>0</v>
      </c>
      <c r="R418" s="36" t="str">
        <f t="shared" si="34"/>
        <v/>
      </c>
      <c r="S418" s="36" t="str">
        <f t="shared" si="35"/>
        <v/>
      </c>
    </row>
    <row r="419" spans="1:19">
      <c r="A419" s="36">
        <v>1</v>
      </c>
      <c r="B419" s="53">
        <f t="shared" si="33"/>
        <v>117</v>
      </c>
      <c r="C419" s="38" t="str">
        <f t="shared" si="32"/>
        <v>S01_PID</v>
      </c>
      <c r="D419" s="65" t="s">
        <v>820</v>
      </c>
      <c r="E419" s="14" t="s">
        <v>829</v>
      </c>
      <c r="F419" s="49" t="s">
        <v>830</v>
      </c>
      <c r="G419" s="68"/>
      <c r="H419" s="36">
        <v>32</v>
      </c>
      <c r="I419" s="36">
        <v>8</v>
      </c>
      <c r="J419" s="36">
        <v>1</v>
      </c>
      <c r="K419" s="36" t="s">
        <v>32</v>
      </c>
      <c r="L419" s="36">
        <v>1</v>
      </c>
      <c r="M419" s="36" t="s">
        <v>90</v>
      </c>
      <c r="N419" s="36">
        <v>-40</v>
      </c>
      <c r="O419" s="54">
        <v>0</v>
      </c>
      <c r="P419" s="54">
        <v>0</v>
      </c>
      <c r="R419" s="36" t="str">
        <f t="shared" si="34"/>
        <v> SG_ TCA_CINT m117 : 32|8@1+ (1,-40) [0|0] "°C " TOOL</v>
      </c>
      <c r="S419" s="36" t="str">
        <f t="shared" si="35"/>
        <v>SG_MUL_VAL_ 2024 TCA_CINT S01_PID 117-117;</v>
      </c>
    </row>
    <row r="420" spans="1:19">
      <c r="A420" s="36">
        <v>1</v>
      </c>
      <c r="B420" s="53">
        <f t="shared" si="33"/>
        <v>117</v>
      </c>
      <c r="C420" s="38" t="str">
        <f t="shared" si="32"/>
        <v>S01_PID</v>
      </c>
      <c r="D420" s="65" t="s">
        <v>820</v>
      </c>
      <c r="E420" s="14" t="s">
        <v>831</v>
      </c>
      <c r="F420" s="49" t="s">
        <v>832</v>
      </c>
      <c r="G420" s="68"/>
      <c r="H420" s="36">
        <v>40</v>
      </c>
      <c r="I420" s="36">
        <v>8</v>
      </c>
      <c r="J420" s="36">
        <v>1</v>
      </c>
      <c r="K420" s="36" t="s">
        <v>32</v>
      </c>
      <c r="L420" s="36">
        <v>1</v>
      </c>
      <c r="M420" s="36" t="s">
        <v>90</v>
      </c>
      <c r="N420" s="36">
        <v>-40</v>
      </c>
      <c r="O420" s="54">
        <v>0</v>
      </c>
      <c r="P420" s="54">
        <v>0</v>
      </c>
      <c r="R420" s="36" t="str">
        <f t="shared" si="34"/>
        <v> SG_ TCA_COUTT m117 : 40|8@1+ (1,-40) [0|0] "°C " TOOL</v>
      </c>
      <c r="S420" s="36" t="str">
        <f t="shared" si="35"/>
        <v>SG_MUL_VAL_ 2024 TCA_COUTT S01_PID 117-117;</v>
      </c>
    </row>
    <row r="421" spans="1:19">
      <c r="A421" s="36">
        <v>1</v>
      </c>
      <c r="B421" s="53">
        <f t="shared" si="33"/>
        <v>117</v>
      </c>
      <c r="C421" s="38" t="str">
        <f t="shared" si="32"/>
        <v>S01_PID</v>
      </c>
      <c r="D421" s="65" t="s">
        <v>820</v>
      </c>
      <c r="E421" s="14" t="s">
        <v>833</v>
      </c>
      <c r="F421" s="49" t="s">
        <v>834</v>
      </c>
      <c r="G421" s="68"/>
      <c r="H421" s="36">
        <v>55</v>
      </c>
      <c r="I421" s="36">
        <v>16</v>
      </c>
      <c r="J421" s="36">
        <v>0</v>
      </c>
      <c r="K421" s="36" t="s">
        <v>32</v>
      </c>
      <c r="L421" s="36">
        <v>0.1</v>
      </c>
      <c r="M421" s="36" t="s">
        <v>90</v>
      </c>
      <c r="N421" s="36">
        <v>-40</v>
      </c>
      <c r="O421" s="54">
        <v>0</v>
      </c>
      <c r="P421" s="54">
        <v>0</v>
      </c>
      <c r="R421" s="36" t="str">
        <f t="shared" si="34"/>
        <v> SG_ TCA_TINT m117 : 55|16@0+ (0.1,-40) [0|0] "°C " TOOL</v>
      </c>
      <c r="S421" s="36" t="str">
        <f t="shared" si="35"/>
        <v>SG_MUL_VAL_ 2024 TCA_TINT S01_PID 117-117;</v>
      </c>
    </row>
    <row r="422" spans="1:19">
      <c r="A422" s="36">
        <v>1</v>
      </c>
      <c r="B422" s="53">
        <f t="shared" si="33"/>
        <v>117</v>
      </c>
      <c r="C422" s="38" t="str">
        <f t="shared" si="32"/>
        <v>S01_PID</v>
      </c>
      <c r="D422" s="65" t="s">
        <v>820</v>
      </c>
      <c r="E422" s="14" t="s">
        <v>835</v>
      </c>
      <c r="F422" s="49" t="s">
        <v>836</v>
      </c>
      <c r="G422" s="68"/>
      <c r="H422" s="36">
        <v>71</v>
      </c>
      <c r="I422" s="36">
        <v>16</v>
      </c>
      <c r="J422" s="36">
        <v>0</v>
      </c>
      <c r="K422" s="36" t="s">
        <v>32</v>
      </c>
      <c r="L422" s="36">
        <v>0.1</v>
      </c>
      <c r="M422" s="36" t="s">
        <v>90</v>
      </c>
      <c r="N422" s="36">
        <v>-40</v>
      </c>
      <c r="O422" s="54">
        <v>0</v>
      </c>
      <c r="P422" s="54">
        <v>0</v>
      </c>
      <c r="R422" s="36" t="str">
        <f t="shared" si="34"/>
        <v> SG_ TCA_TOUTT m117 : 71|16@0+ (0.1,-40) [0|0] "°C " TOOL</v>
      </c>
      <c r="S422" s="36" t="str">
        <f t="shared" si="35"/>
        <v>SG_MUL_VAL_ 2024 TCA_TOUTT S01_PID 117-117;</v>
      </c>
    </row>
    <row r="423" spans="1:19">
      <c r="A423" s="36">
        <v>1</v>
      </c>
      <c r="B423" s="53">
        <f t="shared" si="33"/>
        <v>119</v>
      </c>
      <c r="C423" s="38" t="str">
        <f t="shared" si="32"/>
        <v>S01_PID</v>
      </c>
      <c r="D423" s="65" t="s">
        <v>837</v>
      </c>
      <c r="E423" s="14" t="s">
        <v>838</v>
      </c>
      <c r="F423" s="70" t="s">
        <v>839</v>
      </c>
      <c r="G423" s="70"/>
      <c r="H423" s="36">
        <v>24</v>
      </c>
      <c r="I423" s="36">
        <v>1</v>
      </c>
      <c r="J423" s="36">
        <v>1</v>
      </c>
      <c r="K423" s="36" t="s">
        <v>32</v>
      </c>
      <c r="L423" s="36">
        <v>1</v>
      </c>
      <c r="N423" s="36">
        <v>0</v>
      </c>
      <c r="O423" s="54">
        <v>0</v>
      </c>
      <c r="P423" s="54">
        <v>0</v>
      </c>
      <c r="R423" s="36" t="str">
        <f t="shared" si="34"/>
        <v> SG_ CACT_11_SUP m119 : 24|1@1+ (1,0) [0|0] "" TOOL</v>
      </c>
      <c r="S423" s="36" t="str">
        <f t="shared" si="35"/>
        <v>SG_MUL_VAL_ 2024 CACT_11_SUP S01_PID 119-119;</v>
      </c>
    </row>
    <row r="424" spans="1:19">
      <c r="A424" s="36">
        <v>1</v>
      </c>
      <c r="B424" s="53">
        <f t="shared" si="33"/>
        <v>119</v>
      </c>
      <c r="C424" s="38" t="str">
        <f t="shared" si="32"/>
        <v>S01_PID</v>
      </c>
      <c r="D424" s="65" t="s">
        <v>837</v>
      </c>
      <c r="E424" s="14" t="s">
        <v>840</v>
      </c>
      <c r="F424" s="70" t="s">
        <v>841</v>
      </c>
      <c r="G424" s="70"/>
      <c r="H424" s="36">
        <v>25</v>
      </c>
      <c r="I424" s="36">
        <v>1</v>
      </c>
      <c r="J424" s="36">
        <v>1</v>
      </c>
      <c r="K424" s="36" t="s">
        <v>32</v>
      </c>
      <c r="L424" s="36">
        <v>1</v>
      </c>
      <c r="N424" s="36">
        <v>0</v>
      </c>
      <c r="O424" s="54">
        <v>0</v>
      </c>
      <c r="P424" s="54">
        <v>0</v>
      </c>
      <c r="R424" s="36" t="str">
        <f t="shared" si="34"/>
        <v> SG_ CACT_12_SUP m119 : 25|1@1+ (1,0) [0|0] "" TOOL</v>
      </c>
      <c r="S424" s="36" t="str">
        <f t="shared" si="35"/>
        <v>SG_MUL_VAL_ 2024 CACT_12_SUP S01_PID 119-119;</v>
      </c>
    </row>
    <row r="425" spans="1:19">
      <c r="A425" s="36">
        <v>1</v>
      </c>
      <c r="B425" s="53">
        <f t="shared" si="33"/>
        <v>119</v>
      </c>
      <c r="C425" s="38" t="str">
        <f t="shared" si="32"/>
        <v>S01_PID</v>
      </c>
      <c r="D425" s="65" t="s">
        <v>837</v>
      </c>
      <c r="E425" s="14" t="s">
        <v>842</v>
      </c>
      <c r="F425" s="70" t="s">
        <v>843</v>
      </c>
      <c r="G425" s="70"/>
      <c r="H425" s="36">
        <v>26</v>
      </c>
      <c r="I425" s="36">
        <v>1</v>
      </c>
      <c r="J425" s="36">
        <v>1</v>
      </c>
      <c r="K425" s="36" t="s">
        <v>32</v>
      </c>
      <c r="L425" s="36">
        <v>1</v>
      </c>
      <c r="N425" s="36">
        <v>0</v>
      </c>
      <c r="O425" s="54">
        <v>0</v>
      </c>
      <c r="P425" s="54">
        <v>0</v>
      </c>
      <c r="R425" s="36" t="str">
        <f t="shared" si="34"/>
        <v> SG_ CACT_21_SUP m119 : 26|1@1+ (1,0) [0|0] "" TOOL</v>
      </c>
      <c r="S425" s="36" t="str">
        <f t="shared" si="35"/>
        <v>SG_MUL_VAL_ 2024 CACT_21_SUP S01_PID 119-119;</v>
      </c>
    </row>
    <row r="426" spans="1:19">
      <c r="A426" s="36">
        <v>1</v>
      </c>
      <c r="B426" s="53">
        <f t="shared" si="33"/>
        <v>119</v>
      </c>
      <c r="C426" s="38" t="str">
        <f t="shared" si="32"/>
        <v>S01_PID</v>
      </c>
      <c r="D426" s="65" t="s">
        <v>837</v>
      </c>
      <c r="E426" s="14" t="s">
        <v>844</v>
      </c>
      <c r="F426" s="70" t="s">
        <v>845</v>
      </c>
      <c r="G426" s="70"/>
      <c r="H426" s="36">
        <v>27</v>
      </c>
      <c r="I426" s="36">
        <v>1</v>
      </c>
      <c r="J426" s="36">
        <v>1</v>
      </c>
      <c r="K426" s="36" t="s">
        <v>32</v>
      </c>
      <c r="L426" s="36">
        <v>1</v>
      </c>
      <c r="N426" s="36">
        <v>0</v>
      </c>
      <c r="O426" s="54">
        <v>0</v>
      </c>
      <c r="P426" s="54">
        <v>0</v>
      </c>
      <c r="R426" s="36" t="str">
        <f t="shared" si="34"/>
        <v> SG_ CACT_22_SUP m119 : 27|1@1+ (1,0) [0|0] "" TOOL</v>
      </c>
      <c r="S426" s="36" t="str">
        <f t="shared" si="35"/>
        <v>SG_MUL_VAL_ 2024 CACT_22_SUP S01_PID 119-119;</v>
      </c>
    </row>
    <row r="427" spans="1:19">
      <c r="A427" s="36">
        <v>1</v>
      </c>
      <c r="B427" s="53">
        <f t="shared" si="33"/>
        <v>119</v>
      </c>
      <c r="C427" s="38" t="str">
        <f t="shared" si="32"/>
        <v>S01_PID</v>
      </c>
      <c r="D427" s="65" t="s">
        <v>837</v>
      </c>
      <c r="E427" s="14" t="s">
        <v>536</v>
      </c>
      <c r="F427" s="49"/>
      <c r="G427" s="68"/>
      <c r="J427" s="36">
        <v>1</v>
      </c>
      <c r="K427" s="36" t="s">
        <v>32</v>
      </c>
      <c r="L427" s="36">
        <v>1</v>
      </c>
      <c r="N427" s="36">
        <v>0</v>
      </c>
      <c r="O427" s="54">
        <v>0</v>
      </c>
      <c r="P427" s="54">
        <v>0</v>
      </c>
      <c r="R427" s="36" t="str">
        <f t="shared" si="34"/>
        <v/>
      </c>
      <c r="S427" s="36" t="str">
        <f t="shared" si="35"/>
        <v/>
      </c>
    </row>
    <row r="428" spans="1:19">
      <c r="A428" s="36">
        <v>1</v>
      </c>
      <c r="B428" s="53">
        <f t="shared" si="33"/>
        <v>119</v>
      </c>
      <c r="C428" s="38" t="str">
        <f t="shared" si="32"/>
        <v>S01_PID</v>
      </c>
      <c r="D428" s="65" t="s">
        <v>837</v>
      </c>
      <c r="E428" s="14" t="s">
        <v>846</v>
      </c>
      <c r="F428" s="70" t="s">
        <v>847</v>
      </c>
      <c r="G428" s="70"/>
      <c r="H428" s="36">
        <v>32</v>
      </c>
      <c r="I428" s="36">
        <v>8</v>
      </c>
      <c r="J428" s="36">
        <v>1</v>
      </c>
      <c r="K428" s="36" t="s">
        <v>32</v>
      </c>
      <c r="L428" s="36">
        <v>1</v>
      </c>
      <c r="N428" s="36">
        <v>0</v>
      </c>
      <c r="O428" s="54">
        <v>0</v>
      </c>
      <c r="P428" s="54">
        <v>0</v>
      </c>
      <c r="R428" s="36" t="str">
        <f t="shared" si="34"/>
        <v> SG_ CACT_11 m119 : 32|8@1+ (1,0) [0|0] "" TOOL</v>
      </c>
      <c r="S428" s="36" t="str">
        <f t="shared" si="35"/>
        <v>SG_MUL_VAL_ 2024 CACT_11 S01_PID 119-119;</v>
      </c>
    </row>
    <row r="429" spans="1:19">
      <c r="A429" s="36">
        <v>1</v>
      </c>
      <c r="B429" s="53">
        <f t="shared" si="33"/>
        <v>119</v>
      </c>
      <c r="C429" s="38" t="str">
        <f t="shared" si="32"/>
        <v>S01_PID</v>
      </c>
      <c r="D429" s="65" t="s">
        <v>837</v>
      </c>
      <c r="E429" s="14" t="s">
        <v>848</v>
      </c>
      <c r="F429" s="70" t="s">
        <v>849</v>
      </c>
      <c r="G429" s="70"/>
      <c r="H429" s="36">
        <v>40</v>
      </c>
      <c r="I429" s="36">
        <v>8</v>
      </c>
      <c r="J429" s="36">
        <v>1</v>
      </c>
      <c r="K429" s="36" t="s">
        <v>32</v>
      </c>
      <c r="L429" s="36">
        <v>1</v>
      </c>
      <c r="N429" s="36">
        <v>0</v>
      </c>
      <c r="O429" s="54">
        <v>0</v>
      </c>
      <c r="P429" s="54">
        <v>0</v>
      </c>
      <c r="R429" s="36" t="str">
        <f t="shared" si="34"/>
        <v> SG_ CACT_12 m119 : 40|8@1+ (1,0) [0|0] "" TOOL</v>
      </c>
      <c r="S429" s="36" t="str">
        <f t="shared" si="35"/>
        <v>SG_MUL_VAL_ 2024 CACT_12 S01_PID 119-119;</v>
      </c>
    </row>
    <row r="430" spans="1:19">
      <c r="A430" s="36">
        <v>1</v>
      </c>
      <c r="B430" s="53">
        <f t="shared" si="33"/>
        <v>119</v>
      </c>
      <c r="C430" s="38" t="str">
        <f t="shared" ref="C430:C493" si="38">"S"&amp;DEC2HEX(A430,2)&amp;"_PID"</f>
        <v>S01_PID</v>
      </c>
      <c r="D430" s="65" t="s">
        <v>837</v>
      </c>
      <c r="E430" s="14" t="s">
        <v>850</v>
      </c>
      <c r="F430" s="70" t="s">
        <v>851</v>
      </c>
      <c r="G430" s="70"/>
      <c r="H430" s="36">
        <v>48</v>
      </c>
      <c r="I430" s="36">
        <v>8</v>
      </c>
      <c r="J430" s="36">
        <v>1</v>
      </c>
      <c r="K430" s="36" t="s">
        <v>32</v>
      </c>
      <c r="L430" s="36">
        <v>1</v>
      </c>
      <c r="N430" s="36">
        <v>0</v>
      </c>
      <c r="O430" s="54">
        <v>0</v>
      </c>
      <c r="P430" s="54">
        <v>0</v>
      </c>
      <c r="R430" s="36" t="str">
        <f t="shared" si="34"/>
        <v> SG_ CACT_21 m119 : 48|8@1+ (1,0) [0|0] "" TOOL</v>
      </c>
      <c r="S430" s="36" t="str">
        <f t="shared" si="35"/>
        <v>SG_MUL_VAL_ 2024 CACT_21 S01_PID 119-119;</v>
      </c>
    </row>
    <row r="431" spans="1:19">
      <c r="A431" s="36">
        <v>1</v>
      </c>
      <c r="B431" s="53">
        <f t="shared" ref="B431:B494" si="39">HEX2DEC(SUBSTITUTE(D431,"0x",""))</f>
        <v>119</v>
      </c>
      <c r="C431" s="38" t="str">
        <f t="shared" si="38"/>
        <v>S01_PID</v>
      </c>
      <c r="D431" s="65" t="s">
        <v>837</v>
      </c>
      <c r="E431" s="14" t="s">
        <v>852</v>
      </c>
      <c r="F431" s="70" t="s">
        <v>853</v>
      </c>
      <c r="G431" s="70"/>
      <c r="H431" s="36">
        <v>56</v>
      </c>
      <c r="I431" s="36">
        <v>8</v>
      </c>
      <c r="J431" s="36">
        <v>1</v>
      </c>
      <c r="K431" s="36" t="s">
        <v>32</v>
      </c>
      <c r="L431" s="36">
        <v>1</v>
      </c>
      <c r="N431" s="36">
        <v>0</v>
      </c>
      <c r="O431" s="54">
        <v>0</v>
      </c>
      <c r="P431" s="54">
        <v>0</v>
      </c>
      <c r="R431" s="36" t="str">
        <f t="shared" si="34"/>
        <v> SG_ CACT_22 m119 : 56|8@1+ (1,0) [0|0] "" TOOL</v>
      </c>
      <c r="S431" s="36" t="str">
        <f t="shared" si="35"/>
        <v>SG_MUL_VAL_ 2024 CACT_22 S01_PID 119-119;</v>
      </c>
    </row>
    <row r="432" spans="1:19">
      <c r="A432" s="36">
        <v>1</v>
      </c>
      <c r="B432" s="53">
        <f t="shared" si="39"/>
        <v>120</v>
      </c>
      <c r="C432" s="38" t="str">
        <f t="shared" si="38"/>
        <v>S01_PID</v>
      </c>
      <c r="D432" s="65" t="s">
        <v>854</v>
      </c>
      <c r="E432" s="14" t="s">
        <v>855</v>
      </c>
      <c r="F432" s="70" t="s">
        <v>856</v>
      </c>
      <c r="G432" s="70"/>
      <c r="H432" s="36">
        <v>24</v>
      </c>
      <c r="I432" s="36">
        <v>1</v>
      </c>
      <c r="J432" s="36">
        <v>1</v>
      </c>
      <c r="K432" s="36" t="s">
        <v>32</v>
      </c>
      <c r="L432" s="36">
        <v>1</v>
      </c>
      <c r="N432" s="36">
        <v>0</v>
      </c>
      <c r="O432" s="54">
        <v>0</v>
      </c>
      <c r="P432" s="54">
        <v>0</v>
      </c>
      <c r="R432" s="36" t="str">
        <f t="shared" si="34"/>
        <v> SG_ EGT11_SUP m120 : 24|1@1+ (1,0) [0|0] "" TOOL</v>
      </c>
      <c r="S432" s="36" t="str">
        <f t="shared" si="35"/>
        <v>SG_MUL_VAL_ 2024 EGT11_SUP S01_PID 120-120;</v>
      </c>
    </row>
    <row r="433" spans="1:19">
      <c r="A433" s="36">
        <v>1</v>
      </c>
      <c r="B433" s="53">
        <f t="shared" si="39"/>
        <v>120</v>
      </c>
      <c r="C433" s="38" t="str">
        <f t="shared" si="38"/>
        <v>S01_PID</v>
      </c>
      <c r="D433" s="65" t="s">
        <v>854</v>
      </c>
      <c r="E433" s="14" t="s">
        <v>857</v>
      </c>
      <c r="F433" s="70" t="s">
        <v>858</v>
      </c>
      <c r="G433" s="70"/>
      <c r="H433" s="36">
        <v>25</v>
      </c>
      <c r="I433" s="36">
        <v>1</v>
      </c>
      <c r="J433" s="36">
        <v>1</v>
      </c>
      <c r="K433" s="36" t="s">
        <v>32</v>
      </c>
      <c r="L433" s="36">
        <v>1</v>
      </c>
      <c r="N433" s="36">
        <v>0</v>
      </c>
      <c r="O433" s="54">
        <v>0</v>
      </c>
      <c r="P433" s="54">
        <v>0</v>
      </c>
      <c r="R433" s="36" t="str">
        <f t="shared" si="34"/>
        <v> SG_ EGT12_SUP m120 : 25|1@1+ (1,0) [0|0] "" TOOL</v>
      </c>
      <c r="S433" s="36" t="str">
        <f t="shared" si="35"/>
        <v>SG_MUL_VAL_ 2024 EGT12_SUP S01_PID 120-120;</v>
      </c>
    </row>
    <row r="434" spans="1:19">
      <c r="A434" s="36">
        <v>1</v>
      </c>
      <c r="B434" s="53">
        <f t="shared" si="39"/>
        <v>120</v>
      </c>
      <c r="C434" s="38" t="str">
        <f t="shared" si="38"/>
        <v>S01_PID</v>
      </c>
      <c r="D434" s="65" t="s">
        <v>854</v>
      </c>
      <c r="E434" s="14" t="s">
        <v>859</v>
      </c>
      <c r="F434" s="70" t="s">
        <v>860</v>
      </c>
      <c r="G434" s="70"/>
      <c r="H434" s="36">
        <v>26</v>
      </c>
      <c r="I434" s="36">
        <v>1</v>
      </c>
      <c r="J434" s="36">
        <v>1</v>
      </c>
      <c r="K434" s="36" t="s">
        <v>32</v>
      </c>
      <c r="L434" s="36">
        <v>1</v>
      </c>
      <c r="N434" s="36">
        <v>0</v>
      </c>
      <c r="O434" s="54">
        <v>0</v>
      </c>
      <c r="P434" s="54">
        <v>0</v>
      </c>
      <c r="R434" s="36" t="str">
        <f t="shared" si="34"/>
        <v> SG_ EGT13_SUP m120 : 26|1@1+ (1,0) [0|0] "" TOOL</v>
      </c>
      <c r="S434" s="36" t="str">
        <f t="shared" si="35"/>
        <v>SG_MUL_VAL_ 2024 EGT13_SUP S01_PID 120-120;</v>
      </c>
    </row>
    <row r="435" spans="1:19">
      <c r="A435" s="36">
        <v>1</v>
      </c>
      <c r="B435" s="53">
        <f t="shared" si="39"/>
        <v>120</v>
      </c>
      <c r="C435" s="38" t="str">
        <f t="shared" si="38"/>
        <v>S01_PID</v>
      </c>
      <c r="D435" s="65" t="s">
        <v>854</v>
      </c>
      <c r="E435" s="14" t="s">
        <v>861</v>
      </c>
      <c r="F435" s="70" t="s">
        <v>862</v>
      </c>
      <c r="G435" s="70"/>
      <c r="H435" s="36">
        <v>27</v>
      </c>
      <c r="I435" s="36">
        <v>1</v>
      </c>
      <c r="J435" s="36">
        <v>1</v>
      </c>
      <c r="K435" s="36" t="s">
        <v>32</v>
      </c>
      <c r="L435" s="36">
        <v>1</v>
      </c>
      <c r="N435" s="36">
        <v>0</v>
      </c>
      <c r="O435" s="54">
        <v>0</v>
      </c>
      <c r="P435" s="54">
        <v>0</v>
      </c>
      <c r="R435" s="36" t="str">
        <f t="shared" si="34"/>
        <v> SG_ EGT14_SUP m120 : 27|1@1+ (1,0) [0|0] "" TOOL</v>
      </c>
      <c r="S435" s="36" t="str">
        <f t="shared" si="35"/>
        <v>SG_MUL_VAL_ 2024 EGT14_SUP S01_PID 120-120;</v>
      </c>
    </row>
    <row r="436" spans="1:19">
      <c r="A436" s="36">
        <v>1</v>
      </c>
      <c r="B436" s="53">
        <f t="shared" si="39"/>
        <v>120</v>
      </c>
      <c r="C436" s="38" t="str">
        <f t="shared" si="38"/>
        <v>S01_PID</v>
      </c>
      <c r="D436" s="65" t="s">
        <v>854</v>
      </c>
      <c r="E436" s="14" t="s">
        <v>536</v>
      </c>
      <c r="F436" s="49"/>
      <c r="G436" s="49"/>
      <c r="H436" s="13"/>
      <c r="J436" s="36">
        <v>1</v>
      </c>
      <c r="K436" s="36" t="s">
        <v>32</v>
      </c>
      <c r="L436" s="36">
        <v>1</v>
      </c>
      <c r="N436" s="36">
        <v>0</v>
      </c>
      <c r="O436" s="54">
        <v>0</v>
      </c>
      <c r="P436" s="54">
        <v>0</v>
      </c>
      <c r="R436" s="36" t="str">
        <f t="shared" si="34"/>
        <v/>
      </c>
      <c r="S436" s="36" t="str">
        <f t="shared" si="35"/>
        <v/>
      </c>
    </row>
    <row r="437" spans="1:19">
      <c r="A437" s="36">
        <v>1</v>
      </c>
      <c r="B437" s="53">
        <f t="shared" si="39"/>
        <v>120</v>
      </c>
      <c r="C437" s="38" t="str">
        <f t="shared" si="38"/>
        <v>S01_PID</v>
      </c>
      <c r="D437" s="65" t="s">
        <v>854</v>
      </c>
      <c r="E437" s="14" t="s">
        <v>863</v>
      </c>
      <c r="F437" s="49" t="s">
        <v>864</v>
      </c>
      <c r="G437" s="68"/>
      <c r="H437" s="36">
        <v>39</v>
      </c>
      <c r="I437" s="36">
        <v>16</v>
      </c>
      <c r="J437" s="36">
        <v>0</v>
      </c>
      <c r="K437" s="36" t="s">
        <v>32</v>
      </c>
      <c r="L437" s="36">
        <v>0.1</v>
      </c>
      <c r="M437" s="36" t="s">
        <v>90</v>
      </c>
      <c r="N437" s="36">
        <v>-40</v>
      </c>
      <c r="O437" s="54">
        <v>0</v>
      </c>
      <c r="P437" s="54">
        <v>0</v>
      </c>
      <c r="R437" s="36" t="str">
        <f t="shared" si="34"/>
        <v> SG_ EGT11 m120 : 39|16@0+ (0.1,-40) [0|0] "°C " TOOL</v>
      </c>
      <c r="S437" s="36" t="str">
        <f t="shared" si="35"/>
        <v>SG_MUL_VAL_ 2024 EGT11 S01_PID 120-120;</v>
      </c>
    </row>
    <row r="438" spans="1:19">
      <c r="A438" s="36">
        <v>1</v>
      </c>
      <c r="B438" s="53">
        <f t="shared" si="39"/>
        <v>120</v>
      </c>
      <c r="C438" s="38" t="str">
        <f t="shared" si="38"/>
        <v>S01_PID</v>
      </c>
      <c r="D438" s="65" t="s">
        <v>854</v>
      </c>
      <c r="E438" s="14" t="s">
        <v>865</v>
      </c>
      <c r="F438" s="49" t="s">
        <v>866</v>
      </c>
      <c r="G438" s="68"/>
      <c r="H438" s="36">
        <v>55</v>
      </c>
      <c r="I438" s="36">
        <v>16</v>
      </c>
      <c r="J438" s="36">
        <v>0</v>
      </c>
      <c r="K438" s="36" t="s">
        <v>32</v>
      </c>
      <c r="L438" s="36">
        <v>0.1</v>
      </c>
      <c r="M438" s="36" t="s">
        <v>90</v>
      </c>
      <c r="N438" s="36">
        <v>-40</v>
      </c>
      <c r="O438" s="54">
        <v>0</v>
      </c>
      <c r="P438" s="54">
        <v>0</v>
      </c>
      <c r="R438" s="36" t="str">
        <f t="shared" si="34"/>
        <v> SG_ EGT12 m120 : 55|16@0+ (0.1,-40) [0|0] "°C " TOOL</v>
      </c>
      <c r="S438" s="36" t="str">
        <f t="shared" si="35"/>
        <v>SG_MUL_VAL_ 2024 EGT12 S01_PID 120-120;</v>
      </c>
    </row>
    <row r="439" spans="1:19">
      <c r="A439" s="36">
        <v>1</v>
      </c>
      <c r="B439" s="53">
        <f t="shared" si="39"/>
        <v>120</v>
      </c>
      <c r="C439" s="38" t="str">
        <f t="shared" si="38"/>
        <v>S01_PID</v>
      </c>
      <c r="D439" s="65" t="s">
        <v>854</v>
      </c>
      <c r="E439" s="14" t="s">
        <v>867</v>
      </c>
      <c r="F439" s="49" t="s">
        <v>868</v>
      </c>
      <c r="G439" s="68"/>
      <c r="H439" s="36">
        <v>71</v>
      </c>
      <c r="I439" s="36">
        <v>16</v>
      </c>
      <c r="J439" s="36">
        <v>0</v>
      </c>
      <c r="K439" s="36" t="s">
        <v>32</v>
      </c>
      <c r="L439" s="36">
        <v>0.1</v>
      </c>
      <c r="M439" s="36" t="s">
        <v>90</v>
      </c>
      <c r="N439" s="36">
        <v>-40</v>
      </c>
      <c r="O439" s="54">
        <v>0</v>
      </c>
      <c r="P439" s="54">
        <v>0</v>
      </c>
      <c r="R439" s="36" t="str">
        <f t="shared" si="34"/>
        <v> SG_ EGT13 m120 : 71|16@0+ (0.1,-40) [0|0] "°C " TOOL</v>
      </c>
      <c r="S439" s="36" t="str">
        <f t="shared" si="35"/>
        <v>SG_MUL_VAL_ 2024 EGT13 S01_PID 120-120;</v>
      </c>
    </row>
    <row r="440" spans="1:19">
      <c r="A440" s="36">
        <v>1</v>
      </c>
      <c r="B440" s="53">
        <f t="shared" si="39"/>
        <v>120</v>
      </c>
      <c r="C440" s="38" t="str">
        <f t="shared" si="38"/>
        <v>S01_PID</v>
      </c>
      <c r="D440" s="65" t="s">
        <v>854</v>
      </c>
      <c r="E440" s="14" t="s">
        <v>869</v>
      </c>
      <c r="F440" s="49" t="s">
        <v>870</v>
      </c>
      <c r="G440" s="68"/>
      <c r="H440" s="36">
        <v>87</v>
      </c>
      <c r="I440" s="36">
        <v>16</v>
      </c>
      <c r="J440" s="36">
        <v>0</v>
      </c>
      <c r="K440" s="36" t="s">
        <v>32</v>
      </c>
      <c r="L440" s="36">
        <v>0.1</v>
      </c>
      <c r="M440" s="36" t="s">
        <v>90</v>
      </c>
      <c r="N440" s="36">
        <v>-40</v>
      </c>
      <c r="O440" s="54">
        <v>0</v>
      </c>
      <c r="P440" s="54">
        <v>0</v>
      </c>
      <c r="R440" s="36" t="str">
        <f t="shared" si="34"/>
        <v> SG_ EGT14 m120 : 87|16@0+ (0.1,-40) [0|0] "°C " TOOL</v>
      </c>
      <c r="S440" s="36" t="str">
        <f t="shared" si="35"/>
        <v>SG_MUL_VAL_ 2024 EGT14 S01_PID 120-120;</v>
      </c>
    </row>
    <row r="441" spans="1:19">
      <c r="A441" s="36">
        <v>1</v>
      </c>
      <c r="B441" s="53">
        <f t="shared" si="39"/>
        <v>121</v>
      </c>
      <c r="C441" s="38" t="str">
        <f t="shared" si="38"/>
        <v>S01_PID</v>
      </c>
      <c r="D441" s="65" t="s">
        <v>871</v>
      </c>
      <c r="E441" s="14" t="s">
        <v>872</v>
      </c>
      <c r="F441" s="70" t="s">
        <v>873</v>
      </c>
      <c r="G441" s="70"/>
      <c r="H441" s="36">
        <v>24</v>
      </c>
      <c r="I441" s="36">
        <v>1</v>
      </c>
      <c r="J441" s="36">
        <v>1</v>
      </c>
      <c r="K441" s="36" t="s">
        <v>32</v>
      </c>
      <c r="L441" s="36">
        <v>1</v>
      </c>
      <c r="N441" s="36">
        <v>0</v>
      </c>
      <c r="O441" s="54">
        <v>0</v>
      </c>
      <c r="P441" s="54">
        <v>0</v>
      </c>
      <c r="R441" s="36" t="str">
        <f t="shared" si="34"/>
        <v> SG_ EGT21_SUP m121 : 24|1@1+ (1,0) [0|0] "" TOOL</v>
      </c>
      <c r="S441" s="36" t="str">
        <f t="shared" si="35"/>
        <v>SG_MUL_VAL_ 2024 EGT21_SUP S01_PID 121-121;</v>
      </c>
    </row>
    <row r="442" spans="1:19">
      <c r="A442" s="36">
        <v>1</v>
      </c>
      <c r="B442" s="53">
        <f t="shared" si="39"/>
        <v>121</v>
      </c>
      <c r="C442" s="38" t="str">
        <f t="shared" si="38"/>
        <v>S01_PID</v>
      </c>
      <c r="D442" s="65" t="s">
        <v>871</v>
      </c>
      <c r="E442" s="14" t="s">
        <v>874</v>
      </c>
      <c r="F442" s="70" t="s">
        <v>875</v>
      </c>
      <c r="G442" s="70"/>
      <c r="H442" s="36">
        <v>25</v>
      </c>
      <c r="I442" s="36">
        <v>1</v>
      </c>
      <c r="J442" s="36">
        <v>1</v>
      </c>
      <c r="K442" s="36" t="s">
        <v>32</v>
      </c>
      <c r="L442" s="36">
        <v>1</v>
      </c>
      <c r="N442" s="36">
        <v>0</v>
      </c>
      <c r="O442" s="54">
        <v>0</v>
      </c>
      <c r="P442" s="54">
        <v>0</v>
      </c>
      <c r="R442" s="36" t="str">
        <f t="shared" si="34"/>
        <v> SG_ EGT22_SUP m121 : 25|1@1+ (1,0) [0|0] "" TOOL</v>
      </c>
      <c r="S442" s="36" t="str">
        <f t="shared" si="35"/>
        <v>SG_MUL_VAL_ 2024 EGT22_SUP S01_PID 121-121;</v>
      </c>
    </row>
    <row r="443" spans="1:19">
      <c r="A443" s="36">
        <v>1</v>
      </c>
      <c r="B443" s="53">
        <f t="shared" si="39"/>
        <v>121</v>
      </c>
      <c r="C443" s="38" t="str">
        <f t="shared" si="38"/>
        <v>S01_PID</v>
      </c>
      <c r="D443" s="65" t="s">
        <v>871</v>
      </c>
      <c r="E443" s="14" t="s">
        <v>876</v>
      </c>
      <c r="F443" s="70" t="s">
        <v>877</v>
      </c>
      <c r="G443" s="70"/>
      <c r="H443" s="36">
        <v>26</v>
      </c>
      <c r="I443" s="36">
        <v>1</v>
      </c>
      <c r="J443" s="36">
        <v>1</v>
      </c>
      <c r="K443" s="36" t="s">
        <v>32</v>
      </c>
      <c r="L443" s="36">
        <v>1</v>
      </c>
      <c r="N443" s="36">
        <v>0</v>
      </c>
      <c r="O443" s="54">
        <v>0</v>
      </c>
      <c r="P443" s="54">
        <v>0</v>
      </c>
      <c r="R443" s="36" t="str">
        <f t="shared" si="34"/>
        <v> SG_ EGT23_SUP m121 : 26|1@1+ (1,0) [0|0] "" TOOL</v>
      </c>
      <c r="S443" s="36" t="str">
        <f t="shared" si="35"/>
        <v>SG_MUL_VAL_ 2024 EGT23_SUP S01_PID 121-121;</v>
      </c>
    </row>
    <row r="444" spans="1:19">
      <c r="A444" s="36">
        <v>1</v>
      </c>
      <c r="B444" s="53">
        <f t="shared" si="39"/>
        <v>121</v>
      </c>
      <c r="C444" s="38" t="str">
        <f t="shared" si="38"/>
        <v>S01_PID</v>
      </c>
      <c r="D444" s="65" t="s">
        <v>871</v>
      </c>
      <c r="E444" s="14" t="s">
        <v>878</v>
      </c>
      <c r="F444" s="70" t="s">
        <v>879</v>
      </c>
      <c r="G444" s="70"/>
      <c r="H444" s="36">
        <v>27</v>
      </c>
      <c r="I444" s="36">
        <v>1</v>
      </c>
      <c r="J444" s="36">
        <v>1</v>
      </c>
      <c r="K444" s="36" t="s">
        <v>32</v>
      </c>
      <c r="L444" s="36">
        <v>1</v>
      </c>
      <c r="N444" s="36">
        <v>0</v>
      </c>
      <c r="O444" s="54">
        <v>0</v>
      </c>
      <c r="P444" s="54">
        <v>0</v>
      </c>
      <c r="R444" s="36" t="str">
        <f t="shared" si="34"/>
        <v> SG_ EGT24_SUP m121 : 27|1@1+ (1,0) [0|0] "" TOOL</v>
      </c>
      <c r="S444" s="36" t="str">
        <f t="shared" si="35"/>
        <v>SG_MUL_VAL_ 2024 EGT24_SUP S01_PID 121-121;</v>
      </c>
    </row>
    <row r="445" spans="1:19">
      <c r="A445" s="36">
        <v>1</v>
      </c>
      <c r="B445" s="53">
        <f t="shared" si="39"/>
        <v>121</v>
      </c>
      <c r="C445" s="38" t="str">
        <f t="shared" si="38"/>
        <v>S01_PID</v>
      </c>
      <c r="D445" s="65" t="s">
        <v>871</v>
      </c>
      <c r="E445" s="14" t="s">
        <v>536</v>
      </c>
      <c r="F445" s="49"/>
      <c r="G445" s="68"/>
      <c r="J445" s="36">
        <v>1</v>
      </c>
      <c r="K445" s="36" t="s">
        <v>32</v>
      </c>
      <c r="L445" s="36">
        <v>1</v>
      </c>
      <c r="N445" s="36">
        <v>0</v>
      </c>
      <c r="O445" s="54">
        <v>0</v>
      </c>
      <c r="P445" s="54">
        <v>0</v>
      </c>
      <c r="R445" s="36" t="str">
        <f t="shared" si="34"/>
        <v/>
      </c>
      <c r="S445" s="36" t="str">
        <f t="shared" si="35"/>
        <v/>
      </c>
    </row>
    <row r="446" spans="1:19">
      <c r="A446" s="36">
        <v>1</v>
      </c>
      <c r="B446" s="53">
        <f t="shared" si="39"/>
        <v>121</v>
      </c>
      <c r="C446" s="38" t="str">
        <f t="shared" si="38"/>
        <v>S01_PID</v>
      </c>
      <c r="D446" s="65" t="s">
        <v>871</v>
      </c>
      <c r="E446" s="14" t="s">
        <v>880</v>
      </c>
      <c r="F446" s="49" t="s">
        <v>881</v>
      </c>
      <c r="G446" s="68"/>
      <c r="H446" s="36">
        <v>39</v>
      </c>
      <c r="I446" s="36">
        <v>16</v>
      </c>
      <c r="J446" s="36">
        <v>0</v>
      </c>
      <c r="K446" s="36" t="s">
        <v>32</v>
      </c>
      <c r="L446" s="36">
        <v>0.1</v>
      </c>
      <c r="M446" s="36" t="s">
        <v>90</v>
      </c>
      <c r="N446" s="36">
        <v>-40</v>
      </c>
      <c r="O446" s="54">
        <v>0</v>
      </c>
      <c r="P446" s="54">
        <v>0</v>
      </c>
      <c r="R446" s="36" t="str">
        <f t="shared" ref="R446:R509" si="40">IF(F446="",""," SG_ "&amp;F446&amp;" m"&amp;B446&amp;" : "&amp;H446&amp;"|"&amp;I446&amp;"@"&amp;J446&amp;K446&amp;" ("&amp;L446&amp;","&amp;N446&amp;") ["&amp;O446&amp;"|"&amp;P446&amp;"] """&amp;M446&amp;""" TOOL")</f>
        <v> SG_ EGT21 m121 : 39|16@0+ (0.1,-40) [0|0] "°C " TOOL</v>
      </c>
      <c r="S446" s="36" t="str">
        <f t="shared" si="35"/>
        <v>SG_MUL_VAL_ 2024 EGT21 S01_PID 121-121;</v>
      </c>
    </row>
    <row r="447" spans="1:19">
      <c r="A447" s="36">
        <v>1</v>
      </c>
      <c r="B447" s="53">
        <f t="shared" si="39"/>
        <v>121</v>
      </c>
      <c r="C447" s="38" t="str">
        <f t="shared" si="38"/>
        <v>S01_PID</v>
      </c>
      <c r="D447" s="65" t="s">
        <v>871</v>
      </c>
      <c r="E447" s="14" t="s">
        <v>882</v>
      </c>
      <c r="F447" s="49" t="s">
        <v>883</v>
      </c>
      <c r="G447" s="68"/>
      <c r="H447" s="36">
        <v>55</v>
      </c>
      <c r="I447" s="36">
        <v>16</v>
      </c>
      <c r="J447" s="36">
        <v>0</v>
      </c>
      <c r="K447" s="36" t="s">
        <v>32</v>
      </c>
      <c r="L447" s="36">
        <v>0.1</v>
      </c>
      <c r="M447" s="36" t="s">
        <v>90</v>
      </c>
      <c r="N447" s="36">
        <v>-40</v>
      </c>
      <c r="O447" s="54">
        <v>0</v>
      </c>
      <c r="P447" s="54">
        <v>0</v>
      </c>
      <c r="R447" s="36" t="str">
        <f t="shared" si="40"/>
        <v> SG_ EGT22 m121 : 55|16@0+ (0.1,-40) [0|0] "°C " TOOL</v>
      </c>
      <c r="S447" s="36" t="str">
        <f t="shared" si="35"/>
        <v>SG_MUL_VAL_ 2024 EGT22 S01_PID 121-121;</v>
      </c>
    </row>
    <row r="448" spans="1:19">
      <c r="A448" s="36">
        <v>1</v>
      </c>
      <c r="B448" s="53">
        <f t="shared" si="39"/>
        <v>121</v>
      </c>
      <c r="C448" s="38" t="str">
        <f t="shared" si="38"/>
        <v>S01_PID</v>
      </c>
      <c r="D448" s="65" t="s">
        <v>871</v>
      </c>
      <c r="E448" s="14" t="s">
        <v>884</v>
      </c>
      <c r="F448" s="49" t="s">
        <v>885</v>
      </c>
      <c r="G448" s="68"/>
      <c r="H448" s="36">
        <v>71</v>
      </c>
      <c r="I448" s="36">
        <v>16</v>
      </c>
      <c r="J448" s="36">
        <v>0</v>
      </c>
      <c r="K448" s="36" t="s">
        <v>32</v>
      </c>
      <c r="L448" s="36">
        <v>0.1</v>
      </c>
      <c r="M448" s="36" t="s">
        <v>90</v>
      </c>
      <c r="N448" s="36">
        <v>-40</v>
      </c>
      <c r="O448" s="54">
        <v>0</v>
      </c>
      <c r="P448" s="54">
        <v>0</v>
      </c>
      <c r="R448" s="36" t="str">
        <f t="shared" si="40"/>
        <v> SG_ EGT23 m121 : 71|16@0+ (0.1,-40) [0|0] "°C " TOOL</v>
      </c>
      <c r="S448" s="36" t="str">
        <f t="shared" si="35"/>
        <v>SG_MUL_VAL_ 2024 EGT23 S01_PID 121-121;</v>
      </c>
    </row>
    <row r="449" spans="1:19">
      <c r="A449" s="36">
        <v>1</v>
      </c>
      <c r="B449" s="53">
        <f t="shared" si="39"/>
        <v>121</v>
      </c>
      <c r="C449" s="38" t="str">
        <f t="shared" si="38"/>
        <v>S01_PID</v>
      </c>
      <c r="D449" s="65" t="s">
        <v>871</v>
      </c>
      <c r="E449" s="14" t="s">
        <v>886</v>
      </c>
      <c r="F449" s="49" t="s">
        <v>887</v>
      </c>
      <c r="G449" s="68"/>
      <c r="H449" s="36">
        <v>87</v>
      </c>
      <c r="I449" s="36">
        <v>16</v>
      </c>
      <c r="J449" s="36">
        <v>0</v>
      </c>
      <c r="K449" s="36" t="s">
        <v>32</v>
      </c>
      <c r="L449" s="36">
        <v>0.1</v>
      </c>
      <c r="M449" s="36" t="s">
        <v>90</v>
      </c>
      <c r="N449" s="36">
        <v>-40</v>
      </c>
      <c r="O449" s="54">
        <v>0</v>
      </c>
      <c r="P449" s="54">
        <v>0</v>
      </c>
      <c r="R449" s="36" t="str">
        <f t="shared" si="40"/>
        <v> SG_ EGT24 m121 : 87|16@0+ (0.1,-40) [0|0] "°C " TOOL</v>
      </c>
      <c r="S449" s="36" t="str">
        <f t="shared" si="35"/>
        <v>SG_MUL_VAL_ 2024 EGT24 S01_PID 121-121;</v>
      </c>
    </row>
    <row r="450" spans="1:19">
      <c r="A450" s="36">
        <v>1</v>
      </c>
      <c r="B450" s="53">
        <f t="shared" si="39"/>
        <v>122</v>
      </c>
      <c r="C450" s="38" t="str">
        <f t="shared" si="38"/>
        <v>S01_PID</v>
      </c>
      <c r="D450" s="65" t="s">
        <v>888</v>
      </c>
      <c r="E450" s="14" t="s">
        <v>889</v>
      </c>
      <c r="F450" s="70" t="s">
        <v>890</v>
      </c>
      <c r="G450" s="70"/>
      <c r="H450" s="36">
        <v>24</v>
      </c>
      <c r="I450" s="36">
        <v>1</v>
      </c>
      <c r="J450" s="36">
        <v>1</v>
      </c>
      <c r="K450" s="36" t="s">
        <v>32</v>
      </c>
      <c r="L450" s="36">
        <v>1</v>
      </c>
      <c r="N450" s="36">
        <v>0</v>
      </c>
      <c r="O450" s="54">
        <v>0</v>
      </c>
      <c r="P450" s="54">
        <v>0</v>
      </c>
      <c r="R450" s="36" t="str">
        <f t="shared" si="40"/>
        <v> SG_ PF1_DP_SUP m122 : 24|1@1+ (1,0) [0|0] "" TOOL</v>
      </c>
      <c r="S450" s="36" t="str">
        <f t="shared" ref="S450:S513" si="41">IF(F450="","","SG_MUL_VAL_ 2024 "&amp;F450&amp;" "&amp;C450&amp;" "&amp;SUBSTITUTE(B450,"M","")&amp;"-"&amp;SUBSTITUTE(B450,"M","")&amp;";")</f>
        <v>SG_MUL_VAL_ 2024 PF1_DP_SUP S01_PID 122-122;</v>
      </c>
    </row>
    <row r="451" spans="1:19">
      <c r="A451" s="36">
        <v>1</v>
      </c>
      <c r="B451" s="53">
        <f t="shared" si="39"/>
        <v>122</v>
      </c>
      <c r="C451" s="38" t="str">
        <f t="shared" si="38"/>
        <v>S01_PID</v>
      </c>
      <c r="D451" s="65" t="s">
        <v>888</v>
      </c>
      <c r="E451" s="14" t="s">
        <v>891</v>
      </c>
      <c r="F451" s="70" t="s">
        <v>892</v>
      </c>
      <c r="G451" s="70"/>
      <c r="H451" s="36">
        <v>25</v>
      </c>
      <c r="I451" s="36">
        <v>1</v>
      </c>
      <c r="J451" s="36">
        <v>1</v>
      </c>
      <c r="K451" s="36" t="s">
        <v>32</v>
      </c>
      <c r="L451" s="36">
        <v>1</v>
      </c>
      <c r="N451" s="36">
        <v>0</v>
      </c>
      <c r="O451" s="54">
        <v>0</v>
      </c>
      <c r="P451" s="54">
        <v>0</v>
      </c>
      <c r="R451" s="36" t="str">
        <f t="shared" si="40"/>
        <v> SG_ PF1_INP_SUP m122 : 25|1@1+ (1,0) [0|0] "" TOOL</v>
      </c>
      <c r="S451" s="36" t="str">
        <f t="shared" si="41"/>
        <v>SG_MUL_VAL_ 2024 PF1_INP_SUP S01_PID 122-122;</v>
      </c>
    </row>
    <row r="452" spans="1:19">
      <c r="A452" s="36">
        <v>1</v>
      </c>
      <c r="B452" s="53">
        <f t="shared" si="39"/>
        <v>122</v>
      </c>
      <c r="C452" s="38" t="str">
        <f t="shared" si="38"/>
        <v>S01_PID</v>
      </c>
      <c r="D452" s="65" t="s">
        <v>888</v>
      </c>
      <c r="E452" s="14" t="s">
        <v>893</v>
      </c>
      <c r="F452" s="70" t="s">
        <v>894</v>
      </c>
      <c r="G452" s="70"/>
      <c r="H452" s="36">
        <v>26</v>
      </c>
      <c r="I452" s="36">
        <v>1</v>
      </c>
      <c r="J452" s="36">
        <v>1</v>
      </c>
      <c r="K452" s="36" t="s">
        <v>32</v>
      </c>
      <c r="L452" s="36">
        <v>1</v>
      </c>
      <c r="N452" s="36">
        <v>0</v>
      </c>
      <c r="O452" s="54">
        <v>0</v>
      </c>
      <c r="P452" s="54">
        <v>0</v>
      </c>
      <c r="R452" s="36" t="str">
        <f t="shared" si="40"/>
        <v> SG_ PF1_OUTP_SUP m122 : 26|1@1+ (1,0) [0|0] "" TOOL</v>
      </c>
      <c r="S452" s="36" t="str">
        <f t="shared" si="41"/>
        <v>SG_MUL_VAL_ 2024 PF1_OUTP_SUP S01_PID 122-122;</v>
      </c>
    </row>
    <row r="453" spans="1:19">
      <c r="A453" s="36">
        <v>1</v>
      </c>
      <c r="B453" s="53">
        <f t="shared" si="39"/>
        <v>122</v>
      </c>
      <c r="C453" s="38" t="str">
        <f t="shared" si="38"/>
        <v>S01_PID</v>
      </c>
      <c r="D453" s="65" t="s">
        <v>888</v>
      </c>
      <c r="E453" s="14" t="s">
        <v>536</v>
      </c>
      <c r="F453" s="49"/>
      <c r="G453" s="68"/>
      <c r="J453" s="36">
        <v>1</v>
      </c>
      <c r="K453" s="36" t="s">
        <v>32</v>
      </c>
      <c r="L453" s="36">
        <v>1</v>
      </c>
      <c r="N453" s="36">
        <v>0</v>
      </c>
      <c r="O453" s="54">
        <v>0</v>
      </c>
      <c r="P453" s="54">
        <v>0</v>
      </c>
      <c r="R453" s="36" t="str">
        <f t="shared" si="40"/>
        <v/>
      </c>
      <c r="S453" s="36" t="str">
        <f t="shared" si="41"/>
        <v/>
      </c>
    </row>
    <row r="454" spans="1:19">
      <c r="A454" s="36">
        <v>1</v>
      </c>
      <c r="B454" s="53">
        <f t="shared" si="39"/>
        <v>122</v>
      </c>
      <c r="C454" s="38" t="str">
        <f t="shared" si="38"/>
        <v>S01_PID</v>
      </c>
      <c r="D454" s="65" t="s">
        <v>888</v>
      </c>
      <c r="E454" s="14" t="s">
        <v>895</v>
      </c>
      <c r="F454" s="49" t="s">
        <v>896</v>
      </c>
      <c r="G454" s="68"/>
      <c r="H454" s="36">
        <v>39</v>
      </c>
      <c r="I454" s="36">
        <v>16</v>
      </c>
      <c r="J454" s="36">
        <v>0</v>
      </c>
      <c r="K454" s="36" t="s">
        <v>277</v>
      </c>
      <c r="L454" s="36">
        <v>0.01</v>
      </c>
      <c r="M454" s="36" t="s">
        <v>105</v>
      </c>
      <c r="N454" s="36">
        <v>0</v>
      </c>
      <c r="O454" s="54">
        <v>0</v>
      </c>
      <c r="P454" s="54">
        <v>0</v>
      </c>
      <c r="R454" s="36" t="str">
        <f t="shared" si="40"/>
        <v> SG_ PF1_DP m122 : 39|16@0- (0.01,0) [0|0] "kPa" TOOL</v>
      </c>
      <c r="S454" s="36" t="str">
        <f t="shared" si="41"/>
        <v>SG_MUL_VAL_ 2024 PF1_DP S01_PID 122-122;</v>
      </c>
    </row>
    <row r="455" spans="1:19">
      <c r="A455" s="36">
        <v>1</v>
      </c>
      <c r="B455" s="53">
        <f t="shared" si="39"/>
        <v>122</v>
      </c>
      <c r="C455" s="38" t="str">
        <f t="shared" si="38"/>
        <v>S01_PID</v>
      </c>
      <c r="D455" s="65" t="s">
        <v>888</v>
      </c>
      <c r="E455" s="14" t="s">
        <v>897</v>
      </c>
      <c r="F455" s="49" t="s">
        <v>898</v>
      </c>
      <c r="G455" s="68"/>
      <c r="H455" s="36">
        <v>55</v>
      </c>
      <c r="I455" s="36">
        <v>16</v>
      </c>
      <c r="J455" s="36">
        <v>0</v>
      </c>
      <c r="K455" s="36" t="s">
        <v>32</v>
      </c>
      <c r="L455" s="36">
        <v>0.01</v>
      </c>
      <c r="M455" s="36" t="s">
        <v>105</v>
      </c>
      <c r="N455" s="36">
        <v>0</v>
      </c>
      <c r="O455" s="54">
        <v>0</v>
      </c>
      <c r="P455" s="54">
        <v>0</v>
      </c>
      <c r="R455" s="36" t="str">
        <f t="shared" si="40"/>
        <v> SG_ PF1_INP m122 : 55|16@0+ (0.01,0) [0|0] "kPa" TOOL</v>
      </c>
      <c r="S455" s="36" t="str">
        <f t="shared" si="41"/>
        <v>SG_MUL_VAL_ 2024 PF1_INP S01_PID 122-122;</v>
      </c>
    </row>
    <row r="456" spans="1:19">
      <c r="A456" s="36">
        <v>1</v>
      </c>
      <c r="B456" s="53">
        <f t="shared" si="39"/>
        <v>122</v>
      </c>
      <c r="C456" s="38" t="str">
        <f t="shared" si="38"/>
        <v>S01_PID</v>
      </c>
      <c r="D456" s="65" t="s">
        <v>888</v>
      </c>
      <c r="E456" s="14" t="s">
        <v>899</v>
      </c>
      <c r="F456" s="49" t="s">
        <v>900</v>
      </c>
      <c r="G456" s="68"/>
      <c r="H456" s="36">
        <v>71</v>
      </c>
      <c r="I456" s="36">
        <v>16</v>
      </c>
      <c r="J456" s="36">
        <v>0</v>
      </c>
      <c r="K456" s="36" t="s">
        <v>32</v>
      </c>
      <c r="L456" s="36">
        <v>0.01</v>
      </c>
      <c r="M456" s="36" t="s">
        <v>105</v>
      </c>
      <c r="N456" s="36">
        <v>0</v>
      </c>
      <c r="O456" s="54">
        <v>0</v>
      </c>
      <c r="P456" s="54">
        <v>0</v>
      </c>
      <c r="R456" s="36" t="str">
        <f t="shared" si="40"/>
        <v> SG_ PF1_OUTP m122 : 71|16@0+ (0.01,0) [0|0] "kPa" TOOL</v>
      </c>
      <c r="S456" s="36" t="str">
        <f t="shared" si="41"/>
        <v>SG_MUL_VAL_ 2024 PF1_OUTP S01_PID 122-122;</v>
      </c>
    </row>
    <row r="457" spans="1:19">
      <c r="A457" s="36">
        <v>1</v>
      </c>
      <c r="B457" s="53">
        <f t="shared" si="39"/>
        <v>123</v>
      </c>
      <c r="C457" s="38" t="str">
        <f t="shared" si="38"/>
        <v>S01_PID</v>
      </c>
      <c r="D457" s="65" t="s">
        <v>901</v>
      </c>
      <c r="E457" s="14" t="s">
        <v>902</v>
      </c>
      <c r="F457" s="70" t="s">
        <v>903</v>
      </c>
      <c r="G457" s="70"/>
      <c r="H457" s="36">
        <v>24</v>
      </c>
      <c r="I457" s="36">
        <v>1</v>
      </c>
      <c r="J457" s="36">
        <v>1</v>
      </c>
      <c r="K457" s="36" t="s">
        <v>32</v>
      </c>
      <c r="L457" s="36">
        <v>1</v>
      </c>
      <c r="N457" s="36">
        <v>0</v>
      </c>
      <c r="O457" s="54">
        <v>0</v>
      </c>
      <c r="P457" s="54">
        <v>0</v>
      </c>
      <c r="R457" s="36" t="str">
        <f t="shared" si="40"/>
        <v> SG_ PF2_DP_SUP m123 : 24|1@1+ (1,0) [0|0] "" TOOL</v>
      </c>
      <c r="S457" s="36" t="str">
        <f t="shared" si="41"/>
        <v>SG_MUL_VAL_ 2024 PF2_DP_SUP S01_PID 123-123;</v>
      </c>
    </row>
    <row r="458" spans="1:19">
      <c r="A458" s="36">
        <v>1</v>
      </c>
      <c r="B458" s="53">
        <f t="shared" si="39"/>
        <v>123</v>
      </c>
      <c r="C458" s="38" t="str">
        <f t="shared" si="38"/>
        <v>S01_PID</v>
      </c>
      <c r="D458" s="65" t="s">
        <v>901</v>
      </c>
      <c r="E458" s="14" t="s">
        <v>904</v>
      </c>
      <c r="F458" s="70" t="s">
        <v>905</v>
      </c>
      <c r="G458" s="70"/>
      <c r="H458" s="36">
        <v>25</v>
      </c>
      <c r="I458" s="36">
        <v>1</v>
      </c>
      <c r="J458" s="36">
        <v>1</v>
      </c>
      <c r="K458" s="36" t="s">
        <v>32</v>
      </c>
      <c r="L458" s="36">
        <v>1</v>
      </c>
      <c r="N458" s="36">
        <v>0</v>
      </c>
      <c r="O458" s="54">
        <v>0</v>
      </c>
      <c r="P458" s="54">
        <v>0</v>
      </c>
      <c r="R458" s="36" t="str">
        <f t="shared" si="40"/>
        <v> SG_ PF2_INP_SUP m123 : 25|1@1+ (1,0) [0|0] "" TOOL</v>
      </c>
      <c r="S458" s="36" t="str">
        <f t="shared" si="41"/>
        <v>SG_MUL_VAL_ 2024 PF2_INP_SUP S01_PID 123-123;</v>
      </c>
    </row>
    <row r="459" spans="1:19">
      <c r="A459" s="36">
        <v>1</v>
      </c>
      <c r="B459" s="53">
        <f t="shared" si="39"/>
        <v>123</v>
      </c>
      <c r="C459" s="38" t="str">
        <f t="shared" si="38"/>
        <v>S01_PID</v>
      </c>
      <c r="D459" s="65" t="s">
        <v>901</v>
      </c>
      <c r="E459" s="14" t="s">
        <v>906</v>
      </c>
      <c r="F459" s="70" t="s">
        <v>907</v>
      </c>
      <c r="G459" s="70"/>
      <c r="H459" s="36">
        <v>26</v>
      </c>
      <c r="I459" s="36">
        <v>1</v>
      </c>
      <c r="J459" s="36">
        <v>1</v>
      </c>
      <c r="K459" s="36" t="s">
        <v>32</v>
      </c>
      <c r="L459" s="36">
        <v>1</v>
      </c>
      <c r="N459" s="36">
        <v>0</v>
      </c>
      <c r="O459" s="54">
        <v>0</v>
      </c>
      <c r="P459" s="54">
        <v>0</v>
      </c>
      <c r="R459" s="36" t="str">
        <f t="shared" si="40"/>
        <v> SG_ PF2_OUTP_SUP m123 : 26|1@1+ (1,0) [0|0] "" TOOL</v>
      </c>
      <c r="S459" s="36" t="str">
        <f t="shared" si="41"/>
        <v>SG_MUL_VAL_ 2024 PF2_OUTP_SUP S01_PID 123-123;</v>
      </c>
    </row>
    <row r="460" spans="1:19">
      <c r="A460" s="36">
        <v>1</v>
      </c>
      <c r="B460" s="53">
        <f t="shared" si="39"/>
        <v>123</v>
      </c>
      <c r="C460" s="38" t="str">
        <f t="shared" si="38"/>
        <v>S01_PID</v>
      </c>
      <c r="D460" s="65" t="s">
        <v>901</v>
      </c>
      <c r="E460" s="14" t="s">
        <v>536</v>
      </c>
      <c r="F460" s="49"/>
      <c r="G460" s="68"/>
      <c r="J460" s="36">
        <v>1</v>
      </c>
      <c r="K460" s="36" t="s">
        <v>32</v>
      </c>
      <c r="L460" s="36">
        <v>1</v>
      </c>
      <c r="N460" s="36">
        <v>0</v>
      </c>
      <c r="O460" s="54">
        <v>0</v>
      </c>
      <c r="P460" s="54">
        <v>0</v>
      </c>
      <c r="R460" s="36" t="str">
        <f t="shared" si="40"/>
        <v/>
      </c>
      <c r="S460" s="36" t="str">
        <f t="shared" si="41"/>
        <v/>
      </c>
    </row>
    <row r="461" spans="1:19">
      <c r="A461" s="36">
        <v>1</v>
      </c>
      <c r="B461" s="53">
        <f t="shared" si="39"/>
        <v>123</v>
      </c>
      <c r="C461" s="38" t="str">
        <f t="shared" si="38"/>
        <v>S01_PID</v>
      </c>
      <c r="D461" s="65" t="s">
        <v>901</v>
      </c>
      <c r="E461" s="14" t="s">
        <v>908</v>
      </c>
      <c r="F461" s="49" t="s">
        <v>909</v>
      </c>
      <c r="G461" s="68"/>
      <c r="H461" s="36">
        <v>39</v>
      </c>
      <c r="I461" s="36">
        <v>16</v>
      </c>
      <c r="J461" s="36">
        <v>0</v>
      </c>
      <c r="K461" s="36" t="s">
        <v>277</v>
      </c>
      <c r="L461" s="36">
        <v>0.01</v>
      </c>
      <c r="M461" s="36" t="s">
        <v>105</v>
      </c>
      <c r="N461" s="36">
        <v>0</v>
      </c>
      <c r="O461" s="54">
        <v>0</v>
      </c>
      <c r="P461" s="54">
        <v>0</v>
      </c>
      <c r="R461" s="36" t="str">
        <f t="shared" si="40"/>
        <v> SG_ PF2_DP m123 : 39|16@0- (0.01,0) [0|0] "kPa" TOOL</v>
      </c>
      <c r="S461" s="36" t="str">
        <f t="shared" si="41"/>
        <v>SG_MUL_VAL_ 2024 PF2_DP S01_PID 123-123;</v>
      </c>
    </row>
    <row r="462" spans="1:19">
      <c r="A462" s="36">
        <v>1</v>
      </c>
      <c r="B462" s="53">
        <f t="shared" si="39"/>
        <v>123</v>
      </c>
      <c r="C462" s="38" t="str">
        <f t="shared" si="38"/>
        <v>S01_PID</v>
      </c>
      <c r="D462" s="65" t="s">
        <v>901</v>
      </c>
      <c r="E462" s="14" t="s">
        <v>910</v>
      </c>
      <c r="F462" s="49" t="s">
        <v>911</v>
      </c>
      <c r="G462" s="68"/>
      <c r="H462" s="36">
        <v>55</v>
      </c>
      <c r="I462" s="36">
        <v>16</v>
      </c>
      <c r="J462" s="36">
        <v>0</v>
      </c>
      <c r="K462" s="36" t="s">
        <v>32</v>
      </c>
      <c r="L462" s="36">
        <v>0.01</v>
      </c>
      <c r="M462" s="36" t="s">
        <v>105</v>
      </c>
      <c r="N462" s="36">
        <v>0</v>
      </c>
      <c r="O462" s="54">
        <v>0</v>
      </c>
      <c r="P462" s="54">
        <v>0</v>
      </c>
      <c r="R462" s="36" t="str">
        <f t="shared" si="40"/>
        <v> SG_ PF2_INP m123 : 55|16@0+ (0.01,0) [0|0] "kPa" TOOL</v>
      </c>
      <c r="S462" s="36" t="str">
        <f t="shared" si="41"/>
        <v>SG_MUL_VAL_ 2024 PF2_INP S01_PID 123-123;</v>
      </c>
    </row>
    <row r="463" spans="1:19">
      <c r="A463" s="36">
        <v>1</v>
      </c>
      <c r="B463" s="53">
        <f t="shared" si="39"/>
        <v>123</v>
      </c>
      <c r="C463" s="38" t="str">
        <f t="shared" si="38"/>
        <v>S01_PID</v>
      </c>
      <c r="D463" s="65" t="s">
        <v>901</v>
      </c>
      <c r="E463" s="14" t="s">
        <v>912</v>
      </c>
      <c r="F463" s="49" t="s">
        <v>913</v>
      </c>
      <c r="G463" s="68"/>
      <c r="H463" s="36">
        <v>71</v>
      </c>
      <c r="I463" s="36">
        <v>16</v>
      </c>
      <c r="J463" s="36">
        <v>0</v>
      </c>
      <c r="K463" s="36" t="s">
        <v>32</v>
      </c>
      <c r="L463" s="36">
        <v>0.01</v>
      </c>
      <c r="M463" s="36" t="s">
        <v>105</v>
      </c>
      <c r="N463" s="36">
        <v>0</v>
      </c>
      <c r="O463" s="54">
        <v>0</v>
      </c>
      <c r="P463" s="54">
        <v>0</v>
      </c>
      <c r="R463" s="36" t="str">
        <f t="shared" si="40"/>
        <v> SG_ PF2_OUTP m123 : 71|16@0+ (0.01,0) [0|0] "kPa" TOOL</v>
      </c>
      <c r="S463" s="36" t="str">
        <f t="shared" si="41"/>
        <v>SG_MUL_VAL_ 2024 PF2_OUTP S01_PID 123-123;</v>
      </c>
    </row>
    <row r="464" spans="1:19">
      <c r="A464" s="36">
        <v>1</v>
      </c>
      <c r="B464" s="53">
        <f t="shared" si="39"/>
        <v>124</v>
      </c>
      <c r="C464" s="38" t="str">
        <f t="shared" si="38"/>
        <v>S01_PID</v>
      </c>
      <c r="D464" s="65" t="s">
        <v>914</v>
      </c>
      <c r="E464" s="14" t="s">
        <v>915</v>
      </c>
      <c r="F464" s="70" t="s">
        <v>916</v>
      </c>
      <c r="G464" s="70"/>
      <c r="H464" s="36">
        <v>24</v>
      </c>
      <c r="I464" s="36">
        <v>1</v>
      </c>
      <c r="J464" s="36">
        <v>1</v>
      </c>
      <c r="K464" s="36" t="s">
        <v>32</v>
      </c>
      <c r="L464" s="36">
        <v>1</v>
      </c>
      <c r="N464" s="36">
        <v>0</v>
      </c>
      <c r="O464" s="54">
        <v>0</v>
      </c>
      <c r="P464" s="54">
        <v>0</v>
      </c>
      <c r="R464" s="36" t="str">
        <f t="shared" si="40"/>
        <v> SG_ PF1_INT_SUP m124 : 24|1@1+ (1,0) [0|0] "" TOOL</v>
      </c>
      <c r="S464" s="36" t="str">
        <f t="shared" si="41"/>
        <v>SG_MUL_VAL_ 2024 PF1_INT_SUP S01_PID 124-124;</v>
      </c>
    </row>
    <row r="465" spans="1:19">
      <c r="A465" s="36">
        <v>1</v>
      </c>
      <c r="B465" s="53">
        <f t="shared" si="39"/>
        <v>124</v>
      </c>
      <c r="C465" s="38" t="str">
        <f t="shared" si="38"/>
        <v>S01_PID</v>
      </c>
      <c r="D465" s="65" t="s">
        <v>914</v>
      </c>
      <c r="E465" s="14" t="s">
        <v>917</v>
      </c>
      <c r="F465" s="70" t="s">
        <v>918</v>
      </c>
      <c r="G465" s="70"/>
      <c r="H465" s="36">
        <v>25</v>
      </c>
      <c r="I465" s="36">
        <v>1</v>
      </c>
      <c r="J465" s="36">
        <v>1</v>
      </c>
      <c r="K465" s="36" t="s">
        <v>32</v>
      </c>
      <c r="L465" s="36">
        <v>1</v>
      </c>
      <c r="N465" s="36">
        <v>0</v>
      </c>
      <c r="O465" s="54">
        <v>0</v>
      </c>
      <c r="P465" s="54">
        <v>0</v>
      </c>
      <c r="R465" s="36" t="str">
        <f t="shared" si="40"/>
        <v> SG_ PF1_OUTT_SUP m124 : 25|1@1+ (1,0) [0|0] "" TOOL</v>
      </c>
      <c r="S465" s="36" t="str">
        <f t="shared" si="41"/>
        <v>SG_MUL_VAL_ 2024 PF1_OUTT_SUP S01_PID 124-124;</v>
      </c>
    </row>
    <row r="466" spans="1:19">
      <c r="A466" s="36">
        <v>1</v>
      </c>
      <c r="B466" s="53">
        <f t="shared" si="39"/>
        <v>124</v>
      </c>
      <c r="C466" s="38" t="str">
        <f t="shared" si="38"/>
        <v>S01_PID</v>
      </c>
      <c r="D466" s="65" t="s">
        <v>914</v>
      </c>
      <c r="E466" s="14" t="s">
        <v>919</v>
      </c>
      <c r="F466" s="70" t="s">
        <v>920</v>
      </c>
      <c r="G466" s="70"/>
      <c r="H466" s="36">
        <v>26</v>
      </c>
      <c r="I466" s="36">
        <v>1</v>
      </c>
      <c r="J466" s="36">
        <v>1</v>
      </c>
      <c r="K466" s="36" t="s">
        <v>32</v>
      </c>
      <c r="L466" s="36">
        <v>1</v>
      </c>
      <c r="N466" s="36">
        <v>0</v>
      </c>
      <c r="O466" s="54">
        <v>0</v>
      </c>
      <c r="P466" s="54">
        <v>0</v>
      </c>
      <c r="R466" s="36" t="str">
        <f t="shared" si="40"/>
        <v> SG_ PF2_INT_SUP m124 : 26|1@1+ (1,0) [0|0] "" TOOL</v>
      </c>
      <c r="S466" s="36" t="str">
        <f t="shared" si="41"/>
        <v>SG_MUL_VAL_ 2024 PF2_INT_SUP S01_PID 124-124;</v>
      </c>
    </row>
    <row r="467" spans="1:19">
      <c r="A467" s="36">
        <v>1</v>
      </c>
      <c r="B467" s="53">
        <f t="shared" si="39"/>
        <v>124</v>
      </c>
      <c r="C467" s="38" t="str">
        <f t="shared" si="38"/>
        <v>S01_PID</v>
      </c>
      <c r="D467" s="65" t="s">
        <v>914</v>
      </c>
      <c r="E467" s="14" t="s">
        <v>921</v>
      </c>
      <c r="F467" s="70" t="s">
        <v>922</v>
      </c>
      <c r="G467" s="70"/>
      <c r="H467" s="36">
        <v>27</v>
      </c>
      <c r="I467" s="36">
        <v>1</v>
      </c>
      <c r="J467" s="36">
        <v>1</v>
      </c>
      <c r="K467" s="36" t="s">
        <v>32</v>
      </c>
      <c r="L467" s="36">
        <v>1</v>
      </c>
      <c r="N467" s="36">
        <v>0</v>
      </c>
      <c r="O467" s="54">
        <v>0</v>
      </c>
      <c r="P467" s="54">
        <v>0</v>
      </c>
      <c r="R467" s="36" t="str">
        <f t="shared" si="40"/>
        <v> SG_ PF2_OUTT_SUP m124 : 27|1@1+ (1,0) [0|0] "" TOOL</v>
      </c>
      <c r="S467" s="36" t="str">
        <f t="shared" si="41"/>
        <v>SG_MUL_VAL_ 2024 PF2_OUTT_SUP S01_PID 124-124;</v>
      </c>
    </row>
    <row r="468" spans="1:19">
      <c r="A468" s="36">
        <v>1</v>
      </c>
      <c r="B468" s="53">
        <f t="shared" si="39"/>
        <v>124</v>
      </c>
      <c r="C468" s="38" t="str">
        <f t="shared" si="38"/>
        <v>S01_PID</v>
      </c>
      <c r="D468" s="65" t="s">
        <v>914</v>
      </c>
      <c r="E468" s="14" t="s">
        <v>536</v>
      </c>
      <c r="F468" s="49"/>
      <c r="G468" s="68"/>
      <c r="J468" s="36">
        <v>1</v>
      </c>
      <c r="K468" s="36" t="s">
        <v>32</v>
      </c>
      <c r="L468" s="36">
        <v>1</v>
      </c>
      <c r="N468" s="36">
        <v>0</v>
      </c>
      <c r="O468" s="54">
        <v>0</v>
      </c>
      <c r="P468" s="54">
        <v>0</v>
      </c>
      <c r="R468" s="36" t="str">
        <f t="shared" si="40"/>
        <v/>
      </c>
      <c r="S468" s="36" t="str">
        <f t="shared" si="41"/>
        <v/>
      </c>
    </row>
    <row r="469" spans="1:19">
      <c r="A469" s="36">
        <v>1</v>
      </c>
      <c r="B469" s="53">
        <f t="shared" si="39"/>
        <v>124</v>
      </c>
      <c r="C469" s="38" t="str">
        <f t="shared" si="38"/>
        <v>S01_PID</v>
      </c>
      <c r="D469" s="65" t="s">
        <v>914</v>
      </c>
      <c r="E469" s="14" t="s">
        <v>923</v>
      </c>
      <c r="F469" s="49" t="s">
        <v>924</v>
      </c>
      <c r="G469" s="68"/>
      <c r="H469" s="36">
        <v>39</v>
      </c>
      <c r="I469" s="36">
        <v>16</v>
      </c>
      <c r="J469" s="36">
        <v>0</v>
      </c>
      <c r="K469" s="36" t="s">
        <v>32</v>
      </c>
      <c r="L469" s="36">
        <v>0.1</v>
      </c>
      <c r="M469" s="36" t="s">
        <v>90</v>
      </c>
      <c r="N469" s="36">
        <v>-40</v>
      </c>
      <c r="O469" s="54">
        <v>0</v>
      </c>
      <c r="P469" s="54">
        <v>0</v>
      </c>
      <c r="R469" s="36" t="str">
        <f t="shared" si="40"/>
        <v> SG_ PF1_INT m124 : 39|16@0+ (0.1,-40) [0|0] "°C " TOOL</v>
      </c>
      <c r="S469" s="36" t="str">
        <f t="shared" si="41"/>
        <v>SG_MUL_VAL_ 2024 PF1_INT S01_PID 124-124;</v>
      </c>
    </row>
    <row r="470" spans="1:19">
      <c r="A470" s="36">
        <v>1</v>
      </c>
      <c r="B470" s="53">
        <f t="shared" si="39"/>
        <v>124</v>
      </c>
      <c r="C470" s="38" t="str">
        <f t="shared" si="38"/>
        <v>S01_PID</v>
      </c>
      <c r="D470" s="65" t="s">
        <v>914</v>
      </c>
      <c r="E470" s="14" t="s">
        <v>925</v>
      </c>
      <c r="F470" s="49" t="s">
        <v>926</v>
      </c>
      <c r="G470" s="68"/>
      <c r="H470" s="36">
        <v>55</v>
      </c>
      <c r="I470" s="36">
        <v>16</v>
      </c>
      <c r="J470" s="36">
        <v>0</v>
      </c>
      <c r="K470" s="36" t="s">
        <v>32</v>
      </c>
      <c r="L470" s="36">
        <v>0.1</v>
      </c>
      <c r="M470" s="36" t="s">
        <v>90</v>
      </c>
      <c r="N470" s="36">
        <v>-40</v>
      </c>
      <c r="O470" s="54">
        <v>0</v>
      </c>
      <c r="P470" s="54">
        <v>0</v>
      </c>
      <c r="R470" s="36" t="str">
        <f t="shared" si="40"/>
        <v> SG_ PF1_OUTT m124 : 55|16@0+ (0.1,-40) [0|0] "°C " TOOL</v>
      </c>
      <c r="S470" s="36" t="str">
        <f t="shared" si="41"/>
        <v>SG_MUL_VAL_ 2024 PF1_OUTT S01_PID 124-124;</v>
      </c>
    </row>
    <row r="471" spans="1:19">
      <c r="A471" s="36">
        <v>1</v>
      </c>
      <c r="B471" s="53">
        <f t="shared" si="39"/>
        <v>124</v>
      </c>
      <c r="C471" s="38" t="str">
        <f t="shared" si="38"/>
        <v>S01_PID</v>
      </c>
      <c r="D471" s="65" t="s">
        <v>914</v>
      </c>
      <c r="E471" s="14" t="s">
        <v>927</v>
      </c>
      <c r="F471" s="49" t="s">
        <v>928</v>
      </c>
      <c r="G471" s="68"/>
      <c r="H471" s="36">
        <v>71</v>
      </c>
      <c r="I471" s="36">
        <v>16</v>
      </c>
      <c r="J471" s="36">
        <v>0</v>
      </c>
      <c r="K471" s="36" t="s">
        <v>32</v>
      </c>
      <c r="L471" s="36">
        <v>0.1</v>
      </c>
      <c r="M471" s="36" t="s">
        <v>90</v>
      </c>
      <c r="N471" s="36">
        <v>-40</v>
      </c>
      <c r="O471" s="54">
        <v>0</v>
      </c>
      <c r="P471" s="54">
        <v>0</v>
      </c>
      <c r="R471" s="36" t="str">
        <f t="shared" si="40"/>
        <v> SG_ PF2_INT m124 : 71|16@0+ (0.1,-40) [0|0] "°C " TOOL</v>
      </c>
      <c r="S471" s="36" t="str">
        <f t="shared" si="41"/>
        <v>SG_MUL_VAL_ 2024 PF2_INT S01_PID 124-124;</v>
      </c>
    </row>
    <row r="472" spans="1:19">
      <c r="A472" s="36">
        <v>1</v>
      </c>
      <c r="B472" s="53">
        <f t="shared" si="39"/>
        <v>124</v>
      </c>
      <c r="C472" s="38" t="str">
        <f t="shared" si="38"/>
        <v>S01_PID</v>
      </c>
      <c r="D472" s="65" t="s">
        <v>914</v>
      </c>
      <c r="E472" s="14" t="s">
        <v>929</v>
      </c>
      <c r="F472" s="49" t="s">
        <v>930</v>
      </c>
      <c r="G472" s="68"/>
      <c r="H472" s="36">
        <v>87</v>
      </c>
      <c r="I472" s="36">
        <v>16</v>
      </c>
      <c r="J472" s="36">
        <v>0</v>
      </c>
      <c r="K472" s="36" t="s">
        <v>32</v>
      </c>
      <c r="L472" s="36">
        <v>0.1</v>
      </c>
      <c r="M472" s="36" t="s">
        <v>90</v>
      </c>
      <c r="N472" s="36">
        <v>-40</v>
      </c>
      <c r="O472" s="54">
        <v>0</v>
      </c>
      <c r="P472" s="54">
        <v>0</v>
      </c>
      <c r="R472" s="36" t="str">
        <f t="shared" si="40"/>
        <v> SG_ PF2_OUTT m124 : 87|16@0+ (0.1,-40) [0|0] "°C " TOOL</v>
      </c>
      <c r="S472" s="36" t="str">
        <f t="shared" si="41"/>
        <v>SG_MUL_VAL_ 2024 PF2_OUTT S01_PID 124-124;</v>
      </c>
    </row>
    <row r="473" spans="1:19">
      <c r="A473" s="36">
        <v>1</v>
      </c>
      <c r="B473" s="53">
        <f t="shared" si="39"/>
        <v>125</v>
      </c>
      <c r="C473" s="38" t="str">
        <f t="shared" si="38"/>
        <v>S01_PID</v>
      </c>
      <c r="D473" s="65" t="s">
        <v>931</v>
      </c>
      <c r="E473" s="14" t="s">
        <v>932</v>
      </c>
      <c r="F473" s="70" t="s">
        <v>933</v>
      </c>
      <c r="G473" s="70"/>
      <c r="H473" s="36">
        <v>24</v>
      </c>
      <c r="I473" s="36">
        <v>1</v>
      </c>
      <c r="J473" s="36">
        <v>1</v>
      </c>
      <c r="K473" s="36" t="s">
        <v>32</v>
      </c>
      <c r="L473" s="36">
        <v>1</v>
      </c>
      <c r="N473" s="36">
        <v>0</v>
      </c>
      <c r="O473" s="54">
        <v>0</v>
      </c>
      <c r="P473" s="54">
        <v>0</v>
      </c>
      <c r="R473" s="36" t="str">
        <f t="shared" si="40"/>
        <v> SG_ NNTE_IN m125 : 24|1@1+ (1,0) [0|0] "" TOOL</v>
      </c>
      <c r="S473" s="36" t="str">
        <f t="shared" si="41"/>
        <v>SG_MUL_VAL_ 2024 NNTE_IN S01_PID 125-125;</v>
      </c>
    </row>
    <row r="474" spans="1:19">
      <c r="A474" s="36">
        <v>1</v>
      </c>
      <c r="B474" s="53">
        <f t="shared" si="39"/>
        <v>125</v>
      </c>
      <c r="C474" s="38" t="str">
        <f t="shared" si="38"/>
        <v>S01_PID</v>
      </c>
      <c r="D474" s="65" t="s">
        <v>931</v>
      </c>
      <c r="E474" s="14" t="s">
        <v>934</v>
      </c>
      <c r="F474" s="70" t="s">
        <v>935</v>
      </c>
      <c r="G474" s="70"/>
      <c r="H474" s="36">
        <v>25</v>
      </c>
      <c r="I474" s="36">
        <v>1</v>
      </c>
      <c r="J474" s="36">
        <v>1</v>
      </c>
      <c r="K474" s="36" t="s">
        <v>32</v>
      </c>
      <c r="L474" s="36">
        <v>1</v>
      </c>
      <c r="N474" s="36">
        <v>0</v>
      </c>
      <c r="O474" s="54">
        <v>0</v>
      </c>
      <c r="P474" s="54">
        <v>0</v>
      </c>
      <c r="R474" s="36" t="str">
        <f t="shared" si="40"/>
        <v> SG_ NNTE_OUT m125 : 25|1@1+ (1,0) [0|0] "" TOOL</v>
      </c>
      <c r="S474" s="36" t="str">
        <f t="shared" si="41"/>
        <v>SG_MUL_VAL_ 2024 NNTE_OUT S01_PID 125-125;</v>
      </c>
    </row>
    <row r="475" spans="1:19">
      <c r="A475" s="36">
        <v>1</v>
      </c>
      <c r="B475" s="53">
        <f t="shared" si="39"/>
        <v>125</v>
      </c>
      <c r="C475" s="38" t="str">
        <f t="shared" si="38"/>
        <v>S01_PID</v>
      </c>
      <c r="D475" s="65" t="s">
        <v>931</v>
      </c>
      <c r="E475" s="14" t="s">
        <v>936</v>
      </c>
      <c r="F475" s="70" t="s">
        <v>937</v>
      </c>
      <c r="G475" s="70"/>
      <c r="H475" s="36">
        <v>26</v>
      </c>
      <c r="I475" s="36">
        <v>1</v>
      </c>
      <c r="J475" s="36">
        <v>1</v>
      </c>
      <c r="K475" s="36" t="s">
        <v>32</v>
      </c>
      <c r="L475" s="36">
        <v>1</v>
      </c>
      <c r="N475" s="36">
        <v>0</v>
      </c>
      <c r="O475" s="54">
        <v>0</v>
      </c>
      <c r="P475" s="54">
        <v>0</v>
      </c>
      <c r="R475" s="36" t="str">
        <f t="shared" si="40"/>
        <v> SG_ NNTE_CAA m125 : 26|1@1+ (1,0) [0|0] "" TOOL</v>
      </c>
      <c r="S475" s="36" t="str">
        <f t="shared" si="41"/>
        <v>SG_MUL_VAL_ 2024 NNTE_CAA S01_PID 125-125;</v>
      </c>
    </row>
    <row r="476" spans="1:19">
      <c r="A476" s="36">
        <v>1</v>
      </c>
      <c r="B476" s="53">
        <f t="shared" si="39"/>
        <v>125</v>
      </c>
      <c r="C476" s="38" t="str">
        <f t="shared" si="38"/>
        <v>S01_PID</v>
      </c>
      <c r="D476" s="65" t="s">
        <v>931</v>
      </c>
      <c r="E476" s="14" t="s">
        <v>938</v>
      </c>
      <c r="F476" s="70" t="s">
        <v>939</v>
      </c>
      <c r="G476" s="70"/>
      <c r="H476" s="36">
        <v>27</v>
      </c>
      <c r="I476" s="36">
        <v>1</v>
      </c>
      <c r="J476" s="36">
        <v>1</v>
      </c>
      <c r="K476" s="36" t="s">
        <v>32</v>
      </c>
      <c r="L476" s="36">
        <v>1</v>
      </c>
      <c r="N476" s="36">
        <v>0</v>
      </c>
      <c r="O476" s="54">
        <v>0</v>
      </c>
      <c r="P476" s="54">
        <v>0</v>
      </c>
      <c r="R476" s="36" t="str">
        <f t="shared" si="40"/>
        <v> SG_ NNTE_DEF m125 : 27|1@1+ (1,0) [0|0] "" TOOL</v>
      </c>
      <c r="S476" s="36" t="str">
        <f t="shared" si="41"/>
        <v>SG_MUL_VAL_ 2024 NNTE_DEF S01_PID 125-125;</v>
      </c>
    </row>
    <row r="477" spans="1:19">
      <c r="A477" s="36">
        <v>1</v>
      </c>
      <c r="B477" s="53">
        <f t="shared" si="39"/>
        <v>125</v>
      </c>
      <c r="C477" s="38" t="str">
        <f t="shared" si="38"/>
        <v>S01_PID</v>
      </c>
      <c r="D477" s="65" t="s">
        <v>931</v>
      </c>
      <c r="E477" s="14" t="s">
        <v>536</v>
      </c>
      <c r="F477" s="49"/>
      <c r="G477" s="68"/>
      <c r="J477" s="36">
        <v>1</v>
      </c>
      <c r="K477" s="36" t="s">
        <v>32</v>
      </c>
      <c r="L477" s="36">
        <v>1</v>
      </c>
      <c r="N477" s="36">
        <v>0</v>
      </c>
      <c r="O477" s="54">
        <v>0</v>
      </c>
      <c r="P477" s="54">
        <v>0</v>
      </c>
      <c r="R477" s="36" t="str">
        <f t="shared" si="40"/>
        <v/>
      </c>
      <c r="S477" s="36" t="str">
        <f t="shared" si="41"/>
        <v/>
      </c>
    </row>
    <row r="478" spans="1:19">
      <c r="A478" s="36">
        <v>1</v>
      </c>
      <c r="B478" s="53">
        <f t="shared" si="39"/>
        <v>126</v>
      </c>
      <c r="C478" s="38" t="str">
        <f t="shared" si="38"/>
        <v>S01_PID</v>
      </c>
      <c r="D478" s="65" t="s">
        <v>940</v>
      </c>
      <c r="E478" s="14" t="s">
        <v>941</v>
      </c>
      <c r="F478" s="70" t="s">
        <v>942</v>
      </c>
      <c r="G478" s="70"/>
      <c r="H478" s="36">
        <v>24</v>
      </c>
      <c r="I478" s="36">
        <v>1</v>
      </c>
      <c r="J478" s="36">
        <v>1</v>
      </c>
      <c r="K478" s="36" t="s">
        <v>32</v>
      </c>
      <c r="L478" s="36">
        <v>1</v>
      </c>
      <c r="N478" s="36">
        <v>0</v>
      </c>
      <c r="O478" s="54">
        <v>0</v>
      </c>
      <c r="P478" s="54">
        <v>0</v>
      </c>
      <c r="R478" s="36" t="str">
        <f t="shared" si="40"/>
        <v> SG_ PNTE_IN m126 : 24|1@1+ (1,0) [0|0] "" TOOL</v>
      </c>
      <c r="S478" s="36" t="str">
        <f t="shared" si="41"/>
        <v>SG_MUL_VAL_ 2024 PNTE_IN S01_PID 126-126;</v>
      </c>
    </row>
    <row r="479" spans="1:19">
      <c r="A479" s="36">
        <v>1</v>
      </c>
      <c r="B479" s="53">
        <f t="shared" si="39"/>
        <v>126</v>
      </c>
      <c r="C479" s="38" t="str">
        <f t="shared" si="38"/>
        <v>S01_PID</v>
      </c>
      <c r="D479" s="65" t="s">
        <v>940</v>
      </c>
      <c r="E479" s="14" t="s">
        <v>943</v>
      </c>
      <c r="F479" s="70" t="s">
        <v>944</v>
      </c>
      <c r="G479" s="70"/>
      <c r="H479" s="36">
        <v>25</v>
      </c>
      <c r="I479" s="36">
        <v>1</v>
      </c>
      <c r="J479" s="36">
        <v>1</v>
      </c>
      <c r="K479" s="36" t="s">
        <v>32</v>
      </c>
      <c r="L479" s="36">
        <v>1</v>
      </c>
      <c r="N479" s="36">
        <v>0</v>
      </c>
      <c r="O479" s="54">
        <v>0</v>
      </c>
      <c r="P479" s="54">
        <v>0</v>
      </c>
      <c r="R479" s="36" t="str">
        <f t="shared" si="40"/>
        <v> SG_ PNTE_OUT m126 : 25|1@1+ (1,0) [0|0] "" TOOL</v>
      </c>
      <c r="S479" s="36" t="str">
        <f t="shared" si="41"/>
        <v>SG_MUL_VAL_ 2024 PNTE_OUT S01_PID 126-126;</v>
      </c>
    </row>
    <row r="480" spans="1:19">
      <c r="A480" s="36">
        <v>1</v>
      </c>
      <c r="B480" s="53">
        <f t="shared" si="39"/>
        <v>126</v>
      </c>
      <c r="C480" s="38" t="str">
        <f t="shared" si="38"/>
        <v>S01_PID</v>
      </c>
      <c r="D480" s="65" t="s">
        <v>940</v>
      </c>
      <c r="E480" s="14" t="s">
        <v>945</v>
      </c>
      <c r="F480" s="70" t="s">
        <v>946</v>
      </c>
      <c r="G480" s="70"/>
      <c r="H480" s="36">
        <v>26</v>
      </c>
      <c r="I480" s="36">
        <v>1</v>
      </c>
      <c r="J480" s="36">
        <v>1</v>
      </c>
      <c r="K480" s="36" t="s">
        <v>32</v>
      </c>
      <c r="L480" s="36">
        <v>1</v>
      </c>
      <c r="N480" s="36">
        <v>0</v>
      </c>
      <c r="O480" s="54">
        <v>0</v>
      </c>
      <c r="P480" s="54">
        <v>0</v>
      </c>
      <c r="R480" s="36" t="str">
        <f t="shared" si="40"/>
        <v> SG_ PNTE_CAA m126 : 26|1@1+ (1,0) [0|0] "" TOOL</v>
      </c>
      <c r="S480" s="36" t="str">
        <f t="shared" si="41"/>
        <v>SG_MUL_VAL_ 2024 PNTE_CAA S01_PID 126-126;</v>
      </c>
    </row>
    <row r="481" spans="1:19">
      <c r="A481" s="36">
        <v>1</v>
      </c>
      <c r="B481" s="53">
        <f t="shared" si="39"/>
        <v>126</v>
      </c>
      <c r="C481" s="38" t="str">
        <f t="shared" si="38"/>
        <v>S01_PID</v>
      </c>
      <c r="D481" s="65" t="s">
        <v>940</v>
      </c>
      <c r="E481" s="14" t="s">
        <v>947</v>
      </c>
      <c r="F481" s="70" t="s">
        <v>948</v>
      </c>
      <c r="G481" s="70"/>
      <c r="H481" s="36">
        <v>27</v>
      </c>
      <c r="I481" s="36">
        <v>1</v>
      </c>
      <c r="J481" s="36">
        <v>1</v>
      </c>
      <c r="K481" s="36" t="s">
        <v>32</v>
      </c>
      <c r="L481" s="36">
        <v>1</v>
      </c>
      <c r="N481" s="36">
        <v>0</v>
      </c>
      <c r="O481" s="54">
        <v>0</v>
      </c>
      <c r="P481" s="54">
        <v>0</v>
      </c>
      <c r="R481" s="36" t="str">
        <f t="shared" si="40"/>
        <v> SG_ PNTE_DEF m126 : 27|1@1+ (1,0) [0|0] "" TOOL</v>
      </c>
      <c r="S481" s="36" t="str">
        <f t="shared" si="41"/>
        <v>SG_MUL_VAL_ 2024 PNTE_DEF S01_PID 126-126;</v>
      </c>
    </row>
    <row r="482" spans="1:19">
      <c r="A482" s="36">
        <v>1</v>
      </c>
      <c r="B482" s="53">
        <f t="shared" si="39"/>
        <v>126</v>
      </c>
      <c r="C482" s="38" t="str">
        <f t="shared" si="38"/>
        <v>S01_PID</v>
      </c>
      <c r="D482" s="65" t="s">
        <v>940</v>
      </c>
      <c r="E482" s="14" t="s">
        <v>536</v>
      </c>
      <c r="F482" s="49"/>
      <c r="G482" s="68"/>
      <c r="J482" s="36">
        <v>1</v>
      </c>
      <c r="K482" s="36" t="s">
        <v>32</v>
      </c>
      <c r="L482" s="36">
        <v>1</v>
      </c>
      <c r="N482" s="36">
        <v>0</v>
      </c>
      <c r="O482" s="54">
        <v>0</v>
      </c>
      <c r="P482" s="54">
        <v>0</v>
      </c>
      <c r="R482" s="36" t="str">
        <f t="shared" si="40"/>
        <v/>
      </c>
      <c r="S482" s="36" t="str">
        <f t="shared" si="41"/>
        <v/>
      </c>
    </row>
    <row r="483" spans="1:19">
      <c r="A483" s="36">
        <v>1</v>
      </c>
      <c r="B483" s="53">
        <f t="shared" si="39"/>
        <v>127</v>
      </c>
      <c r="C483" s="38" t="str">
        <f t="shared" si="38"/>
        <v>S01_PID</v>
      </c>
      <c r="D483" s="65" t="s">
        <v>949</v>
      </c>
      <c r="E483" s="14" t="s">
        <v>950</v>
      </c>
      <c r="F483" s="70" t="s">
        <v>951</v>
      </c>
      <c r="G483" s="70"/>
      <c r="H483" s="36">
        <v>24</v>
      </c>
      <c r="I483" s="36">
        <v>1</v>
      </c>
      <c r="J483" s="36">
        <v>1</v>
      </c>
      <c r="K483" s="36" t="s">
        <v>32</v>
      </c>
      <c r="L483" s="36">
        <v>1</v>
      </c>
      <c r="N483" s="36">
        <v>0</v>
      </c>
      <c r="O483" s="54">
        <v>0</v>
      </c>
      <c r="P483" s="54">
        <v>0</v>
      </c>
      <c r="R483" s="36" t="str">
        <f t="shared" si="40"/>
        <v> SG_ RUN_TIME_SUP m127 : 24|1@1+ (1,0) [0|0] "" TOOL</v>
      </c>
      <c r="S483" s="36" t="str">
        <f t="shared" si="41"/>
        <v>SG_MUL_VAL_ 2024 RUN_TIME_SUP S01_PID 127-127;</v>
      </c>
    </row>
    <row r="484" spans="1:19">
      <c r="A484" s="36">
        <v>1</v>
      </c>
      <c r="B484" s="53">
        <f t="shared" si="39"/>
        <v>127</v>
      </c>
      <c r="C484" s="38" t="str">
        <f t="shared" si="38"/>
        <v>S01_PID</v>
      </c>
      <c r="D484" s="65" t="s">
        <v>949</v>
      </c>
      <c r="E484" s="14" t="s">
        <v>952</v>
      </c>
      <c r="F484" s="70" t="s">
        <v>953</v>
      </c>
      <c r="G484" s="70"/>
      <c r="H484" s="36">
        <v>25</v>
      </c>
      <c r="I484" s="36">
        <v>1</v>
      </c>
      <c r="J484" s="36">
        <v>1</v>
      </c>
      <c r="K484" s="36" t="s">
        <v>32</v>
      </c>
      <c r="L484" s="36">
        <v>1</v>
      </c>
      <c r="N484" s="36">
        <v>0</v>
      </c>
      <c r="O484" s="54">
        <v>0</v>
      </c>
      <c r="P484" s="54">
        <v>0</v>
      </c>
      <c r="R484" s="36" t="str">
        <f t="shared" si="40"/>
        <v> SG_ IDLE_TIME_SUP m127 : 25|1@1+ (1,0) [0|0] "" TOOL</v>
      </c>
      <c r="S484" s="36" t="str">
        <f t="shared" si="41"/>
        <v>SG_MUL_VAL_ 2024 IDLE_TIME_SUP S01_PID 127-127;</v>
      </c>
    </row>
    <row r="485" spans="1:19">
      <c r="A485" s="36">
        <v>1</v>
      </c>
      <c r="B485" s="53">
        <f t="shared" si="39"/>
        <v>127</v>
      </c>
      <c r="C485" s="38" t="str">
        <f t="shared" si="38"/>
        <v>S01_PID</v>
      </c>
      <c r="D485" s="65" t="s">
        <v>949</v>
      </c>
      <c r="E485" s="14" t="s">
        <v>954</v>
      </c>
      <c r="F485" s="70" t="s">
        <v>955</v>
      </c>
      <c r="G485" s="70"/>
      <c r="H485" s="36">
        <v>26</v>
      </c>
      <c r="I485" s="36">
        <v>1</v>
      </c>
      <c r="J485" s="36">
        <v>1</v>
      </c>
      <c r="K485" s="36" t="s">
        <v>32</v>
      </c>
      <c r="L485" s="36">
        <v>1</v>
      </c>
      <c r="N485" s="36">
        <v>0</v>
      </c>
      <c r="O485" s="54">
        <v>0</v>
      </c>
      <c r="P485" s="54">
        <v>0</v>
      </c>
      <c r="R485" s="36" t="str">
        <f t="shared" si="40"/>
        <v> SG_ PTO_TIME_SUP m127 : 26|1@1+ (1,0) [0|0] "" TOOL</v>
      </c>
      <c r="S485" s="36" t="str">
        <f t="shared" si="41"/>
        <v>SG_MUL_VAL_ 2024 PTO_TIME_SUP S01_PID 127-127;</v>
      </c>
    </row>
    <row r="486" spans="1:19">
      <c r="A486" s="36">
        <v>1</v>
      </c>
      <c r="B486" s="53">
        <f t="shared" si="39"/>
        <v>127</v>
      </c>
      <c r="C486" s="38" t="str">
        <f t="shared" si="38"/>
        <v>S01_PID</v>
      </c>
      <c r="D486" s="65" t="s">
        <v>949</v>
      </c>
      <c r="E486" s="14" t="s">
        <v>536</v>
      </c>
      <c r="F486" s="49"/>
      <c r="G486" s="68"/>
      <c r="H486" s="36">
        <v>27</v>
      </c>
      <c r="I486" s="36">
        <v>5</v>
      </c>
      <c r="J486" s="36">
        <v>1</v>
      </c>
      <c r="K486" s="36" t="s">
        <v>32</v>
      </c>
      <c r="L486" s="36">
        <v>1</v>
      </c>
      <c r="N486" s="36">
        <v>0</v>
      </c>
      <c r="O486" s="54">
        <v>0</v>
      </c>
      <c r="P486" s="54">
        <v>0</v>
      </c>
      <c r="R486" s="36" t="str">
        <f t="shared" si="40"/>
        <v/>
      </c>
      <c r="S486" s="36" t="str">
        <f t="shared" si="41"/>
        <v/>
      </c>
    </row>
    <row r="487" spans="1:19">
      <c r="A487" s="36">
        <v>1</v>
      </c>
      <c r="B487" s="53">
        <f t="shared" si="39"/>
        <v>127</v>
      </c>
      <c r="C487" s="38" t="str">
        <f t="shared" si="38"/>
        <v>S01_PID</v>
      </c>
      <c r="D487" s="65" t="s">
        <v>949</v>
      </c>
      <c r="E487" s="14" t="s">
        <v>956</v>
      </c>
      <c r="F487" s="49" t="s">
        <v>957</v>
      </c>
      <c r="G487" s="68"/>
      <c r="H487" s="36">
        <v>39</v>
      </c>
      <c r="I487" s="36">
        <v>32</v>
      </c>
      <c r="J487" s="36">
        <v>0</v>
      </c>
      <c r="K487" s="36" t="s">
        <v>32</v>
      </c>
      <c r="L487" s="36">
        <v>1</v>
      </c>
      <c r="M487" s="36" t="s">
        <v>205</v>
      </c>
      <c r="N487" s="36">
        <v>0</v>
      </c>
      <c r="O487" s="54">
        <v>0</v>
      </c>
      <c r="P487" s="54">
        <v>0</v>
      </c>
      <c r="R487" s="36" t="str">
        <f t="shared" si="40"/>
        <v> SG_ RUN_TIME m127 : 39|32@0+ (1,0) [0|0] "sec" TOOL</v>
      </c>
      <c r="S487" s="36" t="str">
        <f t="shared" si="41"/>
        <v>SG_MUL_VAL_ 2024 RUN_TIME S01_PID 127-127;</v>
      </c>
    </row>
    <row r="488" spans="1:19">
      <c r="A488" s="36">
        <v>1</v>
      </c>
      <c r="B488" s="53">
        <f t="shared" si="39"/>
        <v>127</v>
      </c>
      <c r="C488" s="38" t="str">
        <f t="shared" si="38"/>
        <v>S01_PID</v>
      </c>
      <c r="D488" s="65" t="s">
        <v>949</v>
      </c>
      <c r="E488" s="14" t="s">
        <v>958</v>
      </c>
      <c r="F488" s="49" t="s">
        <v>959</v>
      </c>
      <c r="G488" s="68"/>
      <c r="H488" s="36">
        <v>71</v>
      </c>
      <c r="I488" s="36">
        <v>32</v>
      </c>
      <c r="J488" s="36">
        <v>0</v>
      </c>
      <c r="K488" s="36" t="s">
        <v>32</v>
      </c>
      <c r="L488" s="36">
        <v>1</v>
      </c>
      <c r="M488" s="36" t="s">
        <v>205</v>
      </c>
      <c r="N488" s="36">
        <v>0</v>
      </c>
      <c r="O488" s="54">
        <v>0</v>
      </c>
      <c r="P488" s="54">
        <v>0</v>
      </c>
      <c r="R488" s="36" t="str">
        <f t="shared" si="40"/>
        <v> SG_ IDLE_TIME m127 : 71|32@0+ (1,0) [0|0] "sec" TOOL</v>
      </c>
      <c r="S488" s="36" t="str">
        <f t="shared" si="41"/>
        <v>SG_MUL_VAL_ 2024 IDLE_TIME S01_PID 127-127;</v>
      </c>
    </row>
    <row r="489" spans="1:19">
      <c r="A489" s="36">
        <v>1</v>
      </c>
      <c r="B489" s="53">
        <f t="shared" si="39"/>
        <v>127</v>
      </c>
      <c r="C489" s="38" t="str">
        <f t="shared" si="38"/>
        <v>S01_PID</v>
      </c>
      <c r="D489" s="65" t="s">
        <v>949</v>
      </c>
      <c r="E489" s="14" t="s">
        <v>960</v>
      </c>
      <c r="F489" s="49" t="s">
        <v>961</v>
      </c>
      <c r="G489" s="68"/>
      <c r="H489" s="36">
        <v>103</v>
      </c>
      <c r="I489" s="36">
        <v>32</v>
      </c>
      <c r="J489" s="36">
        <v>0</v>
      </c>
      <c r="K489" s="36" t="s">
        <v>32</v>
      </c>
      <c r="L489" s="36">
        <v>1</v>
      </c>
      <c r="M489" s="36" t="s">
        <v>205</v>
      </c>
      <c r="N489" s="36">
        <v>0</v>
      </c>
      <c r="O489" s="54">
        <v>0</v>
      </c>
      <c r="P489" s="54">
        <v>0</v>
      </c>
      <c r="R489" s="36" t="str">
        <f t="shared" si="40"/>
        <v> SG_ PTO_TIME m127 : 103|32@0+ (1,0) [0|0] "sec" TOOL</v>
      </c>
      <c r="S489" s="36" t="str">
        <f t="shared" si="41"/>
        <v>SG_MUL_VAL_ 2024 PTO_TIME S01_PID 127-127;</v>
      </c>
    </row>
    <row r="490" spans="1:19">
      <c r="A490" s="36">
        <v>1</v>
      </c>
      <c r="B490" s="53">
        <f t="shared" si="39"/>
        <v>129</v>
      </c>
      <c r="C490" s="38" t="str">
        <f t="shared" si="38"/>
        <v>S01_PID</v>
      </c>
      <c r="D490" s="65" t="s">
        <v>962</v>
      </c>
      <c r="E490" s="14" t="s">
        <v>963</v>
      </c>
      <c r="F490" s="70" t="s">
        <v>964</v>
      </c>
      <c r="G490" s="70"/>
      <c r="H490" s="36">
        <v>24</v>
      </c>
      <c r="I490" s="36">
        <v>1</v>
      </c>
      <c r="J490" s="36">
        <v>1</v>
      </c>
      <c r="K490" s="36" t="s">
        <v>32</v>
      </c>
      <c r="L490" s="36">
        <v>1</v>
      </c>
      <c r="N490" s="36">
        <v>0</v>
      </c>
      <c r="O490" s="54">
        <v>0</v>
      </c>
      <c r="P490" s="54">
        <v>0</v>
      </c>
      <c r="R490" s="36" t="str">
        <f t="shared" si="40"/>
        <v> SG_ AECD1_TIME_SUP m129 : 24|1@1+ (1,0) [0|0] "" TOOL</v>
      </c>
      <c r="S490" s="36" t="str">
        <f t="shared" si="41"/>
        <v>SG_MUL_VAL_ 2024 AECD1_TIME_SUP S01_PID 129-129;</v>
      </c>
    </row>
    <row r="491" spans="1:19">
      <c r="A491" s="36">
        <v>1</v>
      </c>
      <c r="B491" s="53">
        <f t="shared" si="39"/>
        <v>129</v>
      </c>
      <c r="C491" s="38" t="str">
        <f t="shared" si="38"/>
        <v>S01_PID</v>
      </c>
      <c r="D491" s="65" t="s">
        <v>962</v>
      </c>
      <c r="E491" s="14" t="s">
        <v>965</v>
      </c>
      <c r="F491" s="70" t="s">
        <v>966</v>
      </c>
      <c r="G491" s="70"/>
      <c r="H491" s="36">
        <v>25</v>
      </c>
      <c r="I491" s="36">
        <v>1</v>
      </c>
      <c r="J491" s="36">
        <v>1</v>
      </c>
      <c r="K491" s="36" t="s">
        <v>32</v>
      </c>
      <c r="L491" s="36">
        <v>1</v>
      </c>
      <c r="N491" s="36">
        <v>0</v>
      </c>
      <c r="O491" s="54">
        <v>0</v>
      </c>
      <c r="P491" s="54">
        <v>0</v>
      </c>
      <c r="R491" s="36" t="str">
        <f t="shared" si="40"/>
        <v> SG_ AECD2_TIME_SUP m129 : 25|1@1+ (1,0) [0|0] "" TOOL</v>
      </c>
      <c r="S491" s="36" t="str">
        <f t="shared" si="41"/>
        <v>SG_MUL_VAL_ 2024 AECD2_TIME_SUP S01_PID 129-129;</v>
      </c>
    </row>
    <row r="492" spans="1:19">
      <c r="A492" s="36">
        <v>1</v>
      </c>
      <c r="B492" s="53">
        <f t="shared" si="39"/>
        <v>129</v>
      </c>
      <c r="C492" s="38" t="str">
        <f t="shared" si="38"/>
        <v>S01_PID</v>
      </c>
      <c r="D492" s="65" t="s">
        <v>962</v>
      </c>
      <c r="E492" s="14" t="s">
        <v>967</v>
      </c>
      <c r="F492" s="70" t="s">
        <v>968</v>
      </c>
      <c r="G492" s="70"/>
      <c r="H492" s="36">
        <v>26</v>
      </c>
      <c r="I492" s="36">
        <v>1</v>
      </c>
      <c r="J492" s="36">
        <v>1</v>
      </c>
      <c r="K492" s="36" t="s">
        <v>32</v>
      </c>
      <c r="L492" s="36">
        <v>1</v>
      </c>
      <c r="N492" s="36">
        <v>0</v>
      </c>
      <c r="O492" s="54">
        <v>0</v>
      </c>
      <c r="P492" s="54">
        <v>0</v>
      </c>
      <c r="R492" s="36" t="str">
        <f t="shared" si="40"/>
        <v> SG_ AECD3_TIME_SUP m129 : 26|1@1+ (1,0) [0|0] "" TOOL</v>
      </c>
      <c r="S492" s="36" t="str">
        <f t="shared" si="41"/>
        <v>SG_MUL_VAL_ 2024 AECD3_TIME_SUP S01_PID 129-129;</v>
      </c>
    </row>
    <row r="493" spans="1:19">
      <c r="A493" s="36">
        <v>1</v>
      </c>
      <c r="B493" s="53">
        <f t="shared" si="39"/>
        <v>129</v>
      </c>
      <c r="C493" s="38" t="str">
        <f t="shared" si="38"/>
        <v>S01_PID</v>
      </c>
      <c r="D493" s="65" t="s">
        <v>962</v>
      </c>
      <c r="E493" s="14" t="s">
        <v>969</v>
      </c>
      <c r="F493" s="70" t="s">
        <v>970</v>
      </c>
      <c r="G493" s="70"/>
      <c r="H493" s="36">
        <v>27</v>
      </c>
      <c r="I493" s="36">
        <v>1</v>
      </c>
      <c r="J493" s="36">
        <v>1</v>
      </c>
      <c r="K493" s="36" t="s">
        <v>32</v>
      </c>
      <c r="L493" s="36">
        <v>1</v>
      </c>
      <c r="N493" s="36">
        <v>0</v>
      </c>
      <c r="O493" s="54">
        <v>0</v>
      </c>
      <c r="P493" s="54">
        <v>0</v>
      </c>
      <c r="R493" s="36" t="str">
        <f t="shared" si="40"/>
        <v> SG_ AECD4_TIME_SUP m129 : 27|1@1+ (1,0) [0|0] "" TOOL</v>
      </c>
      <c r="S493" s="36" t="str">
        <f t="shared" si="41"/>
        <v>SG_MUL_VAL_ 2024 AECD4_TIME_SUP S01_PID 129-129;</v>
      </c>
    </row>
    <row r="494" spans="1:19">
      <c r="A494" s="36">
        <v>1</v>
      </c>
      <c r="B494" s="53">
        <f t="shared" si="39"/>
        <v>129</v>
      </c>
      <c r="C494" s="38" t="str">
        <f t="shared" ref="C494:C557" si="42">"S"&amp;DEC2HEX(A494,2)&amp;"_PID"</f>
        <v>S01_PID</v>
      </c>
      <c r="D494" s="65" t="s">
        <v>962</v>
      </c>
      <c r="E494" s="14" t="s">
        <v>971</v>
      </c>
      <c r="F494" s="70" t="s">
        <v>972</v>
      </c>
      <c r="G494" s="70"/>
      <c r="H494" s="36">
        <v>28</v>
      </c>
      <c r="I494" s="36">
        <v>1</v>
      </c>
      <c r="J494" s="36">
        <v>1</v>
      </c>
      <c r="K494" s="36" t="s">
        <v>32</v>
      </c>
      <c r="L494" s="36">
        <v>1</v>
      </c>
      <c r="N494" s="36">
        <v>0</v>
      </c>
      <c r="O494" s="54">
        <v>0</v>
      </c>
      <c r="P494" s="54">
        <v>0</v>
      </c>
      <c r="R494" s="36" t="str">
        <f t="shared" si="40"/>
        <v> SG_ AECD5_TIME_SUP m129 : 28|1@1+ (1,0) [0|0] "" TOOL</v>
      </c>
      <c r="S494" s="36" t="str">
        <f t="shared" si="41"/>
        <v>SG_MUL_VAL_ 2024 AECD5_TIME_SUP S01_PID 129-129;</v>
      </c>
    </row>
    <row r="495" spans="1:19">
      <c r="A495" s="36">
        <v>1</v>
      </c>
      <c r="B495" s="53">
        <f t="shared" ref="B495:B558" si="43">HEX2DEC(SUBSTITUTE(D495,"0x",""))</f>
        <v>129</v>
      </c>
      <c r="C495" s="38" t="str">
        <f t="shared" si="42"/>
        <v>S01_PID</v>
      </c>
      <c r="D495" s="65" t="s">
        <v>962</v>
      </c>
      <c r="E495" s="14" t="s">
        <v>536</v>
      </c>
      <c r="F495" s="49"/>
      <c r="G495" s="68"/>
      <c r="H495" s="36">
        <v>29</v>
      </c>
      <c r="I495" s="36">
        <v>3</v>
      </c>
      <c r="J495" s="36">
        <v>1</v>
      </c>
      <c r="K495" s="36" t="s">
        <v>32</v>
      </c>
      <c r="L495" s="36">
        <v>1</v>
      </c>
      <c r="N495" s="36">
        <v>0</v>
      </c>
      <c r="O495" s="54">
        <v>0</v>
      </c>
      <c r="P495" s="54">
        <v>0</v>
      </c>
      <c r="R495" s="36" t="str">
        <f t="shared" si="40"/>
        <v/>
      </c>
      <c r="S495" s="36" t="str">
        <f t="shared" si="41"/>
        <v/>
      </c>
    </row>
    <row r="496" spans="1:19">
      <c r="A496" s="36">
        <v>1</v>
      </c>
      <c r="B496" s="53">
        <f t="shared" si="43"/>
        <v>129</v>
      </c>
      <c r="C496" s="38" t="str">
        <f t="shared" si="42"/>
        <v>S01_PID</v>
      </c>
      <c r="D496" s="65" t="s">
        <v>962</v>
      </c>
      <c r="E496" s="14" t="s">
        <v>973</v>
      </c>
      <c r="F496" s="49" t="s">
        <v>974</v>
      </c>
      <c r="G496" s="68"/>
      <c r="H496" s="36">
        <v>39</v>
      </c>
      <c r="I496" s="36">
        <v>32</v>
      </c>
      <c r="J496" s="36">
        <v>0</v>
      </c>
      <c r="K496" s="36" t="s">
        <v>32</v>
      </c>
      <c r="L496" s="36">
        <v>1</v>
      </c>
      <c r="M496" s="36" t="s">
        <v>205</v>
      </c>
      <c r="N496" s="36">
        <v>0</v>
      </c>
      <c r="O496" s="54">
        <v>0</v>
      </c>
      <c r="P496" s="54">
        <v>0</v>
      </c>
      <c r="R496" s="36" t="str">
        <f t="shared" si="40"/>
        <v> SG_ AECD1_TIME1 m129 : 39|32@0+ (1,0) [0|0] "sec" TOOL</v>
      </c>
      <c r="S496" s="36" t="str">
        <f t="shared" si="41"/>
        <v>SG_MUL_VAL_ 2024 AECD1_TIME1 S01_PID 129-129;</v>
      </c>
    </row>
    <row r="497" spans="1:19">
      <c r="A497" s="36">
        <v>1</v>
      </c>
      <c r="B497" s="53">
        <f t="shared" si="43"/>
        <v>129</v>
      </c>
      <c r="C497" s="38" t="str">
        <f t="shared" si="42"/>
        <v>S01_PID</v>
      </c>
      <c r="D497" s="65" t="s">
        <v>962</v>
      </c>
      <c r="E497" s="14" t="s">
        <v>975</v>
      </c>
      <c r="F497" s="49" t="s">
        <v>976</v>
      </c>
      <c r="G497" s="68"/>
      <c r="H497" s="36">
        <v>71</v>
      </c>
      <c r="I497" s="36">
        <v>32</v>
      </c>
      <c r="J497" s="36">
        <v>0</v>
      </c>
      <c r="K497" s="36" t="s">
        <v>32</v>
      </c>
      <c r="L497" s="36">
        <v>1</v>
      </c>
      <c r="M497" s="36" t="s">
        <v>205</v>
      </c>
      <c r="N497" s="36">
        <v>0</v>
      </c>
      <c r="O497" s="54">
        <v>0</v>
      </c>
      <c r="P497" s="54">
        <v>0</v>
      </c>
      <c r="R497" s="36" t="str">
        <f t="shared" si="40"/>
        <v> SG_ AECD1_TIME2 m129 : 71|32@0+ (1,0) [0|0] "sec" TOOL</v>
      </c>
      <c r="S497" s="36" t="str">
        <f t="shared" si="41"/>
        <v>SG_MUL_VAL_ 2024 AECD1_TIME2 S01_PID 129-129;</v>
      </c>
    </row>
    <row r="498" spans="1:19">
      <c r="A498" s="36">
        <v>1</v>
      </c>
      <c r="B498" s="53">
        <f t="shared" si="43"/>
        <v>129</v>
      </c>
      <c r="C498" s="38" t="str">
        <f t="shared" si="42"/>
        <v>S01_PID</v>
      </c>
      <c r="D498" s="65" t="s">
        <v>962</v>
      </c>
      <c r="E498" s="14" t="s">
        <v>977</v>
      </c>
      <c r="F498" s="49" t="s">
        <v>978</v>
      </c>
      <c r="G498" s="68"/>
      <c r="H498" s="36">
        <v>103</v>
      </c>
      <c r="I498" s="36">
        <v>32</v>
      </c>
      <c r="J498" s="36">
        <v>0</v>
      </c>
      <c r="K498" s="36" t="s">
        <v>32</v>
      </c>
      <c r="L498" s="36">
        <v>1</v>
      </c>
      <c r="M498" s="36" t="s">
        <v>205</v>
      </c>
      <c r="N498" s="36">
        <v>0</v>
      </c>
      <c r="O498" s="54">
        <v>0</v>
      </c>
      <c r="P498" s="54">
        <v>0</v>
      </c>
      <c r="R498" s="36" t="str">
        <f t="shared" si="40"/>
        <v> SG_ AECD2_TIME1 m129 : 103|32@0+ (1,0) [0|0] "sec" TOOL</v>
      </c>
      <c r="S498" s="36" t="str">
        <f t="shared" si="41"/>
        <v>SG_MUL_VAL_ 2024 AECD2_TIME1 S01_PID 129-129;</v>
      </c>
    </row>
    <row r="499" spans="1:19">
      <c r="A499" s="36">
        <v>1</v>
      </c>
      <c r="B499" s="53">
        <f t="shared" si="43"/>
        <v>129</v>
      </c>
      <c r="C499" s="38" t="str">
        <f t="shared" si="42"/>
        <v>S01_PID</v>
      </c>
      <c r="D499" s="65" t="s">
        <v>962</v>
      </c>
      <c r="E499" s="14" t="s">
        <v>979</v>
      </c>
      <c r="F499" s="49" t="s">
        <v>980</v>
      </c>
      <c r="G499" s="68"/>
      <c r="H499" s="36">
        <v>135</v>
      </c>
      <c r="I499" s="36">
        <v>32</v>
      </c>
      <c r="J499" s="36">
        <v>0</v>
      </c>
      <c r="K499" s="36" t="s">
        <v>32</v>
      </c>
      <c r="L499" s="36">
        <v>1</v>
      </c>
      <c r="M499" s="36" t="s">
        <v>205</v>
      </c>
      <c r="N499" s="36">
        <v>0</v>
      </c>
      <c r="O499" s="54">
        <v>0</v>
      </c>
      <c r="P499" s="54">
        <v>0</v>
      </c>
      <c r="R499" s="36" t="str">
        <f t="shared" si="40"/>
        <v> SG_ AECD2_TIME2 m129 : 135|32@0+ (1,0) [0|0] "sec" TOOL</v>
      </c>
      <c r="S499" s="36" t="str">
        <f t="shared" si="41"/>
        <v>SG_MUL_VAL_ 2024 AECD2_TIME2 S01_PID 129-129;</v>
      </c>
    </row>
    <row r="500" spans="1:19">
      <c r="A500" s="36">
        <v>1</v>
      </c>
      <c r="B500" s="53">
        <f t="shared" si="43"/>
        <v>129</v>
      </c>
      <c r="C500" s="38" t="str">
        <f t="shared" si="42"/>
        <v>S01_PID</v>
      </c>
      <c r="D500" s="65" t="s">
        <v>962</v>
      </c>
      <c r="E500" s="14" t="s">
        <v>981</v>
      </c>
      <c r="F500" s="49" t="s">
        <v>982</v>
      </c>
      <c r="G500" s="68"/>
      <c r="H500" s="36">
        <v>167</v>
      </c>
      <c r="I500" s="36">
        <v>32</v>
      </c>
      <c r="J500" s="36">
        <v>0</v>
      </c>
      <c r="K500" s="36" t="s">
        <v>32</v>
      </c>
      <c r="L500" s="36">
        <v>1</v>
      </c>
      <c r="M500" s="36" t="s">
        <v>205</v>
      </c>
      <c r="N500" s="36">
        <v>0</v>
      </c>
      <c r="O500" s="54">
        <v>0</v>
      </c>
      <c r="P500" s="54">
        <v>0</v>
      </c>
      <c r="R500" s="36" t="str">
        <f t="shared" si="40"/>
        <v> SG_ AECD3_TIME1 m129 : 167|32@0+ (1,0) [0|0] "sec" TOOL</v>
      </c>
      <c r="S500" s="36" t="str">
        <f t="shared" si="41"/>
        <v>SG_MUL_VAL_ 2024 AECD3_TIME1 S01_PID 129-129;</v>
      </c>
    </row>
    <row r="501" spans="1:19">
      <c r="A501" s="36">
        <v>1</v>
      </c>
      <c r="B501" s="53">
        <f t="shared" si="43"/>
        <v>129</v>
      </c>
      <c r="C501" s="38" t="str">
        <f t="shared" si="42"/>
        <v>S01_PID</v>
      </c>
      <c r="D501" s="65" t="s">
        <v>962</v>
      </c>
      <c r="E501" s="14" t="s">
        <v>983</v>
      </c>
      <c r="F501" s="49" t="s">
        <v>984</v>
      </c>
      <c r="G501" s="68"/>
      <c r="H501" s="36">
        <v>199</v>
      </c>
      <c r="I501" s="36">
        <v>32</v>
      </c>
      <c r="J501" s="36">
        <v>0</v>
      </c>
      <c r="K501" s="36" t="s">
        <v>32</v>
      </c>
      <c r="L501" s="36">
        <v>1</v>
      </c>
      <c r="M501" s="36" t="s">
        <v>205</v>
      </c>
      <c r="N501" s="36">
        <v>0</v>
      </c>
      <c r="O501" s="54">
        <v>0</v>
      </c>
      <c r="P501" s="54">
        <v>0</v>
      </c>
      <c r="R501" s="36" t="str">
        <f t="shared" si="40"/>
        <v> SG_ AECD3_TIME2 m129 : 199|32@0+ (1,0) [0|0] "sec" TOOL</v>
      </c>
      <c r="S501" s="36" t="str">
        <f t="shared" si="41"/>
        <v>SG_MUL_VAL_ 2024 AECD3_TIME2 S01_PID 129-129;</v>
      </c>
    </row>
    <row r="502" spans="1:19">
      <c r="A502" s="36">
        <v>1</v>
      </c>
      <c r="B502" s="53">
        <f t="shared" si="43"/>
        <v>129</v>
      </c>
      <c r="C502" s="38" t="str">
        <f t="shared" si="42"/>
        <v>S01_PID</v>
      </c>
      <c r="D502" s="65" t="s">
        <v>962</v>
      </c>
      <c r="E502" s="14" t="s">
        <v>985</v>
      </c>
      <c r="F502" s="49" t="s">
        <v>986</v>
      </c>
      <c r="G502" s="68"/>
      <c r="H502" s="36">
        <v>231</v>
      </c>
      <c r="I502" s="36">
        <v>32</v>
      </c>
      <c r="J502" s="36">
        <v>0</v>
      </c>
      <c r="K502" s="36" t="s">
        <v>32</v>
      </c>
      <c r="L502" s="36">
        <v>1</v>
      </c>
      <c r="M502" s="36" t="s">
        <v>205</v>
      </c>
      <c r="N502" s="36">
        <v>0</v>
      </c>
      <c r="O502" s="54">
        <v>0</v>
      </c>
      <c r="P502" s="54">
        <v>0</v>
      </c>
      <c r="R502" s="36" t="str">
        <f t="shared" si="40"/>
        <v> SG_ AECD4_TIME1 m129 : 231|32@0+ (1,0) [0|0] "sec" TOOL</v>
      </c>
      <c r="S502" s="36" t="str">
        <f t="shared" si="41"/>
        <v>SG_MUL_VAL_ 2024 AECD4_TIME1 S01_PID 129-129;</v>
      </c>
    </row>
    <row r="503" spans="1:19">
      <c r="A503" s="36">
        <v>1</v>
      </c>
      <c r="B503" s="53">
        <f t="shared" si="43"/>
        <v>129</v>
      </c>
      <c r="C503" s="38" t="str">
        <f t="shared" si="42"/>
        <v>S01_PID</v>
      </c>
      <c r="D503" s="65" t="s">
        <v>962</v>
      </c>
      <c r="E503" s="14" t="s">
        <v>987</v>
      </c>
      <c r="F503" s="49" t="s">
        <v>988</v>
      </c>
      <c r="G503" s="68"/>
      <c r="H503" s="36">
        <v>263</v>
      </c>
      <c r="I503" s="36">
        <v>32</v>
      </c>
      <c r="J503" s="36">
        <v>0</v>
      </c>
      <c r="K503" s="36" t="s">
        <v>32</v>
      </c>
      <c r="L503" s="36">
        <v>1</v>
      </c>
      <c r="M503" s="36" t="s">
        <v>205</v>
      </c>
      <c r="N503" s="36">
        <v>0</v>
      </c>
      <c r="O503" s="54">
        <v>0</v>
      </c>
      <c r="P503" s="54">
        <v>0</v>
      </c>
      <c r="R503" s="36" t="str">
        <f t="shared" si="40"/>
        <v> SG_ AECD4_TIME2 m129 : 263|32@0+ (1,0) [0|0] "sec" TOOL</v>
      </c>
      <c r="S503" s="36" t="str">
        <f t="shared" si="41"/>
        <v>SG_MUL_VAL_ 2024 AECD4_TIME2 S01_PID 129-129;</v>
      </c>
    </row>
    <row r="504" spans="1:19">
      <c r="A504" s="36">
        <v>1</v>
      </c>
      <c r="B504" s="53">
        <f t="shared" si="43"/>
        <v>129</v>
      </c>
      <c r="C504" s="38" t="str">
        <f t="shared" si="42"/>
        <v>S01_PID</v>
      </c>
      <c r="D504" s="65" t="s">
        <v>962</v>
      </c>
      <c r="E504" s="14" t="s">
        <v>989</v>
      </c>
      <c r="F504" s="49" t="s">
        <v>990</v>
      </c>
      <c r="G504" s="68"/>
      <c r="H504" s="36">
        <v>295</v>
      </c>
      <c r="I504" s="36">
        <v>32</v>
      </c>
      <c r="J504" s="36">
        <v>0</v>
      </c>
      <c r="K504" s="36" t="s">
        <v>32</v>
      </c>
      <c r="L504" s="36">
        <v>1</v>
      </c>
      <c r="M504" s="36" t="s">
        <v>205</v>
      </c>
      <c r="N504" s="36">
        <v>0</v>
      </c>
      <c r="O504" s="54">
        <v>0</v>
      </c>
      <c r="P504" s="54">
        <v>0</v>
      </c>
      <c r="R504" s="36" t="str">
        <f t="shared" si="40"/>
        <v> SG_ AECD5_TIME1 m129 : 295|32@0+ (1,0) [0|0] "sec" TOOL</v>
      </c>
      <c r="S504" s="36" t="str">
        <f t="shared" si="41"/>
        <v>SG_MUL_VAL_ 2024 AECD5_TIME1 S01_PID 129-129;</v>
      </c>
    </row>
    <row r="505" spans="1:19">
      <c r="A505" s="36">
        <v>1</v>
      </c>
      <c r="B505" s="53">
        <f t="shared" si="43"/>
        <v>129</v>
      </c>
      <c r="C505" s="38" t="str">
        <f t="shared" si="42"/>
        <v>S01_PID</v>
      </c>
      <c r="D505" s="65" t="s">
        <v>962</v>
      </c>
      <c r="E505" s="14" t="s">
        <v>991</v>
      </c>
      <c r="F505" s="49" t="s">
        <v>992</v>
      </c>
      <c r="G505" s="68"/>
      <c r="H505" s="36">
        <v>327</v>
      </c>
      <c r="I505" s="36">
        <v>32</v>
      </c>
      <c r="J505" s="36">
        <v>0</v>
      </c>
      <c r="K505" s="36" t="s">
        <v>32</v>
      </c>
      <c r="L505" s="36">
        <v>1</v>
      </c>
      <c r="M505" s="36" t="s">
        <v>205</v>
      </c>
      <c r="N505" s="36">
        <v>0</v>
      </c>
      <c r="O505" s="54">
        <v>0</v>
      </c>
      <c r="P505" s="54">
        <v>0</v>
      </c>
      <c r="R505" s="36" t="str">
        <f t="shared" si="40"/>
        <v> SG_ AECD5_TIME2 m129 : 327|32@0+ (1,0) [0|0] "sec" TOOL</v>
      </c>
      <c r="S505" s="36" t="str">
        <f t="shared" si="41"/>
        <v>SG_MUL_VAL_ 2024 AECD5_TIME2 S01_PID 129-129;</v>
      </c>
    </row>
    <row r="506" spans="1:19">
      <c r="A506" s="36">
        <v>1</v>
      </c>
      <c r="B506" s="53">
        <f t="shared" si="43"/>
        <v>130</v>
      </c>
      <c r="C506" s="38" t="str">
        <f t="shared" si="42"/>
        <v>S01_PID</v>
      </c>
      <c r="D506" s="65" t="s">
        <v>993</v>
      </c>
      <c r="E506" s="14" t="s">
        <v>994</v>
      </c>
      <c r="F506" s="70" t="s">
        <v>995</v>
      </c>
      <c r="G506" s="70"/>
      <c r="H506" s="36">
        <v>24</v>
      </c>
      <c r="I506" s="36">
        <v>1</v>
      </c>
      <c r="J506" s="36">
        <v>1</v>
      </c>
      <c r="K506" s="36" t="s">
        <v>32</v>
      </c>
      <c r="L506" s="36">
        <v>1</v>
      </c>
      <c r="N506" s="36">
        <v>0</v>
      </c>
      <c r="O506" s="54">
        <v>0</v>
      </c>
      <c r="P506" s="54">
        <v>0</v>
      </c>
      <c r="R506" s="36" t="str">
        <f t="shared" si="40"/>
        <v> SG_ AECD6_TIME_SUP m130 : 24|1@1+ (1,0) [0|0] "" TOOL</v>
      </c>
      <c r="S506" s="36" t="str">
        <f t="shared" si="41"/>
        <v>SG_MUL_VAL_ 2024 AECD6_TIME_SUP S01_PID 130-130;</v>
      </c>
    </row>
    <row r="507" spans="1:19">
      <c r="A507" s="36">
        <v>1</v>
      </c>
      <c r="B507" s="53">
        <f t="shared" si="43"/>
        <v>130</v>
      </c>
      <c r="C507" s="38" t="str">
        <f t="shared" si="42"/>
        <v>S01_PID</v>
      </c>
      <c r="D507" s="65" t="s">
        <v>993</v>
      </c>
      <c r="E507" s="14" t="s">
        <v>996</v>
      </c>
      <c r="F507" s="70" t="s">
        <v>997</v>
      </c>
      <c r="G507" s="70"/>
      <c r="H507" s="36">
        <v>25</v>
      </c>
      <c r="I507" s="36">
        <v>1</v>
      </c>
      <c r="J507" s="36">
        <v>1</v>
      </c>
      <c r="K507" s="36" t="s">
        <v>32</v>
      </c>
      <c r="L507" s="36">
        <v>1</v>
      </c>
      <c r="N507" s="36">
        <v>0</v>
      </c>
      <c r="O507" s="54">
        <v>0</v>
      </c>
      <c r="P507" s="54">
        <v>0</v>
      </c>
      <c r="R507" s="36" t="str">
        <f t="shared" si="40"/>
        <v> SG_ AECD7_TIME_SUP m130 : 25|1@1+ (1,0) [0|0] "" TOOL</v>
      </c>
      <c r="S507" s="36" t="str">
        <f t="shared" si="41"/>
        <v>SG_MUL_VAL_ 2024 AECD7_TIME_SUP S01_PID 130-130;</v>
      </c>
    </row>
    <row r="508" spans="1:19">
      <c r="A508" s="36">
        <v>1</v>
      </c>
      <c r="B508" s="53">
        <f t="shared" si="43"/>
        <v>130</v>
      </c>
      <c r="C508" s="38" t="str">
        <f t="shared" si="42"/>
        <v>S01_PID</v>
      </c>
      <c r="D508" s="65" t="s">
        <v>993</v>
      </c>
      <c r="E508" s="14" t="s">
        <v>998</v>
      </c>
      <c r="F508" s="70" t="s">
        <v>999</v>
      </c>
      <c r="G508" s="70"/>
      <c r="H508" s="36">
        <v>26</v>
      </c>
      <c r="I508" s="36">
        <v>1</v>
      </c>
      <c r="J508" s="36">
        <v>1</v>
      </c>
      <c r="K508" s="36" t="s">
        <v>32</v>
      </c>
      <c r="L508" s="36">
        <v>1</v>
      </c>
      <c r="N508" s="36">
        <v>0</v>
      </c>
      <c r="O508" s="54">
        <v>0</v>
      </c>
      <c r="P508" s="54">
        <v>0</v>
      </c>
      <c r="R508" s="36" t="str">
        <f t="shared" si="40"/>
        <v> SG_ AECD8_TIME_SUP m130 : 26|1@1+ (1,0) [0|0] "" TOOL</v>
      </c>
      <c r="S508" s="36" t="str">
        <f t="shared" si="41"/>
        <v>SG_MUL_VAL_ 2024 AECD8_TIME_SUP S01_PID 130-130;</v>
      </c>
    </row>
    <row r="509" spans="1:19">
      <c r="A509" s="36">
        <v>1</v>
      </c>
      <c r="B509" s="53">
        <f t="shared" si="43"/>
        <v>130</v>
      </c>
      <c r="C509" s="38" t="str">
        <f t="shared" si="42"/>
        <v>S01_PID</v>
      </c>
      <c r="D509" s="65" t="s">
        <v>993</v>
      </c>
      <c r="E509" s="14" t="s">
        <v>1000</v>
      </c>
      <c r="F509" s="70" t="s">
        <v>1001</v>
      </c>
      <c r="G509" s="70"/>
      <c r="H509" s="36">
        <v>27</v>
      </c>
      <c r="I509" s="36">
        <v>1</v>
      </c>
      <c r="J509" s="36">
        <v>1</v>
      </c>
      <c r="K509" s="36" t="s">
        <v>32</v>
      </c>
      <c r="L509" s="36">
        <v>1</v>
      </c>
      <c r="N509" s="36">
        <v>0</v>
      </c>
      <c r="O509" s="54">
        <v>0</v>
      </c>
      <c r="P509" s="54">
        <v>0</v>
      </c>
      <c r="R509" s="36" t="str">
        <f t="shared" si="40"/>
        <v> SG_ AECD9_TIME_SUP m130 : 27|1@1+ (1,0) [0|0] "" TOOL</v>
      </c>
      <c r="S509" s="36" t="str">
        <f t="shared" si="41"/>
        <v>SG_MUL_VAL_ 2024 AECD9_TIME_SUP S01_PID 130-130;</v>
      </c>
    </row>
    <row r="510" spans="1:19">
      <c r="A510" s="36">
        <v>1</v>
      </c>
      <c r="B510" s="53">
        <f t="shared" si="43"/>
        <v>130</v>
      </c>
      <c r="C510" s="38" t="str">
        <f t="shared" si="42"/>
        <v>S01_PID</v>
      </c>
      <c r="D510" s="65" t="s">
        <v>993</v>
      </c>
      <c r="E510" s="14" t="s">
        <v>1002</v>
      </c>
      <c r="F510" s="70" t="s">
        <v>1003</v>
      </c>
      <c r="G510" s="70"/>
      <c r="H510" s="36">
        <v>28</v>
      </c>
      <c r="I510" s="36">
        <v>1</v>
      </c>
      <c r="J510" s="36">
        <v>1</v>
      </c>
      <c r="K510" s="36" t="s">
        <v>32</v>
      </c>
      <c r="L510" s="36">
        <v>1</v>
      </c>
      <c r="N510" s="36">
        <v>0</v>
      </c>
      <c r="O510" s="54">
        <v>0</v>
      </c>
      <c r="P510" s="54">
        <v>0</v>
      </c>
      <c r="R510" s="36" t="str">
        <f t="shared" ref="R510:R573" si="44">IF(F510="",""," SG_ "&amp;F510&amp;" m"&amp;B510&amp;" : "&amp;H510&amp;"|"&amp;I510&amp;"@"&amp;J510&amp;K510&amp;" ("&amp;L510&amp;","&amp;N510&amp;") ["&amp;O510&amp;"|"&amp;P510&amp;"] """&amp;M510&amp;""" TOOL")</f>
        <v> SG_ AECD10_TIME_SUP m130 : 28|1@1+ (1,0) [0|0] "" TOOL</v>
      </c>
      <c r="S510" s="36" t="str">
        <f t="shared" si="41"/>
        <v>SG_MUL_VAL_ 2024 AECD10_TIME_SUP S01_PID 130-130;</v>
      </c>
    </row>
    <row r="511" spans="1:19">
      <c r="A511" s="36">
        <v>1</v>
      </c>
      <c r="B511" s="53">
        <f t="shared" si="43"/>
        <v>130</v>
      </c>
      <c r="C511" s="38" t="str">
        <f t="shared" si="42"/>
        <v>S01_PID</v>
      </c>
      <c r="D511" s="65" t="s">
        <v>993</v>
      </c>
      <c r="E511" s="14" t="s">
        <v>536</v>
      </c>
      <c r="F511" s="49"/>
      <c r="G511" s="68"/>
      <c r="H511" s="36">
        <v>29</v>
      </c>
      <c r="I511" s="36">
        <v>3</v>
      </c>
      <c r="J511" s="36">
        <v>1</v>
      </c>
      <c r="K511" s="36" t="s">
        <v>32</v>
      </c>
      <c r="L511" s="36">
        <v>1</v>
      </c>
      <c r="N511" s="36">
        <v>0</v>
      </c>
      <c r="O511" s="54">
        <v>0</v>
      </c>
      <c r="P511" s="54">
        <v>0</v>
      </c>
      <c r="R511" s="36" t="str">
        <f t="shared" si="44"/>
        <v/>
      </c>
      <c r="S511" s="36" t="str">
        <f t="shared" si="41"/>
        <v/>
      </c>
    </row>
    <row r="512" spans="1:19">
      <c r="A512" s="36">
        <v>1</v>
      </c>
      <c r="B512" s="53">
        <f t="shared" si="43"/>
        <v>130</v>
      </c>
      <c r="C512" s="38" t="str">
        <f t="shared" si="42"/>
        <v>S01_PID</v>
      </c>
      <c r="D512" s="65" t="s">
        <v>993</v>
      </c>
      <c r="E512" s="14" t="s">
        <v>1004</v>
      </c>
      <c r="F512" s="49" t="s">
        <v>1005</v>
      </c>
      <c r="G512" s="68"/>
      <c r="H512" s="36">
        <v>39</v>
      </c>
      <c r="I512" s="36">
        <v>32</v>
      </c>
      <c r="J512" s="36">
        <v>0</v>
      </c>
      <c r="K512" s="36" t="s">
        <v>32</v>
      </c>
      <c r="L512" s="36">
        <v>1</v>
      </c>
      <c r="M512" s="36" t="s">
        <v>205</v>
      </c>
      <c r="N512" s="36">
        <v>0</v>
      </c>
      <c r="O512" s="54">
        <v>0</v>
      </c>
      <c r="P512" s="54">
        <v>0</v>
      </c>
      <c r="R512" s="36" t="str">
        <f t="shared" si="44"/>
        <v> SG_ AECD6_TIME1 m130 : 39|32@0+ (1,0) [0|0] "sec" TOOL</v>
      </c>
      <c r="S512" s="36" t="str">
        <f t="shared" si="41"/>
        <v>SG_MUL_VAL_ 2024 AECD6_TIME1 S01_PID 130-130;</v>
      </c>
    </row>
    <row r="513" spans="1:19">
      <c r="A513" s="36">
        <v>1</v>
      </c>
      <c r="B513" s="53">
        <f t="shared" si="43"/>
        <v>130</v>
      </c>
      <c r="C513" s="38" t="str">
        <f t="shared" si="42"/>
        <v>S01_PID</v>
      </c>
      <c r="D513" s="65" t="s">
        <v>993</v>
      </c>
      <c r="E513" s="14" t="s">
        <v>1006</v>
      </c>
      <c r="F513" s="49" t="s">
        <v>1007</v>
      </c>
      <c r="G513" s="68"/>
      <c r="H513" s="36">
        <v>71</v>
      </c>
      <c r="I513" s="36">
        <v>32</v>
      </c>
      <c r="J513" s="36">
        <v>0</v>
      </c>
      <c r="K513" s="36" t="s">
        <v>32</v>
      </c>
      <c r="L513" s="36">
        <v>1</v>
      </c>
      <c r="M513" s="36" t="s">
        <v>205</v>
      </c>
      <c r="N513" s="36">
        <v>0</v>
      </c>
      <c r="O513" s="54">
        <v>0</v>
      </c>
      <c r="P513" s="54">
        <v>0</v>
      </c>
      <c r="R513" s="36" t="str">
        <f t="shared" si="44"/>
        <v> SG_ AECD6_TIME2 m130 : 71|32@0+ (1,0) [0|0] "sec" TOOL</v>
      </c>
      <c r="S513" s="36" t="str">
        <f t="shared" si="41"/>
        <v>SG_MUL_VAL_ 2024 AECD6_TIME2 S01_PID 130-130;</v>
      </c>
    </row>
    <row r="514" spans="1:19">
      <c r="A514" s="36">
        <v>1</v>
      </c>
      <c r="B514" s="53">
        <f t="shared" si="43"/>
        <v>130</v>
      </c>
      <c r="C514" s="38" t="str">
        <f t="shared" si="42"/>
        <v>S01_PID</v>
      </c>
      <c r="D514" s="65" t="s">
        <v>993</v>
      </c>
      <c r="E514" s="14" t="s">
        <v>1008</v>
      </c>
      <c r="F514" s="49" t="s">
        <v>1009</v>
      </c>
      <c r="G514" s="68"/>
      <c r="H514" s="36">
        <v>103</v>
      </c>
      <c r="I514" s="36">
        <v>32</v>
      </c>
      <c r="J514" s="36">
        <v>0</v>
      </c>
      <c r="K514" s="36" t="s">
        <v>32</v>
      </c>
      <c r="L514" s="36">
        <v>1</v>
      </c>
      <c r="M514" s="36" t="s">
        <v>205</v>
      </c>
      <c r="N514" s="36">
        <v>0</v>
      </c>
      <c r="O514" s="54">
        <v>0</v>
      </c>
      <c r="P514" s="54">
        <v>0</v>
      </c>
      <c r="R514" s="36" t="str">
        <f t="shared" si="44"/>
        <v> SG_ AECD7_TIME1 m130 : 103|32@0+ (1,0) [0|0] "sec" TOOL</v>
      </c>
      <c r="S514" s="36" t="str">
        <f t="shared" ref="S514:S577" si="45">IF(F514="","","SG_MUL_VAL_ 2024 "&amp;F514&amp;" "&amp;C514&amp;" "&amp;SUBSTITUTE(B514,"M","")&amp;"-"&amp;SUBSTITUTE(B514,"M","")&amp;";")</f>
        <v>SG_MUL_VAL_ 2024 AECD7_TIME1 S01_PID 130-130;</v>
      </c>
    </row>
    <row r="515" spans="1:19">
      <c r="A515" s="36">
        <v>1</v>
      </c>
      <c r="B515" s="53">
        <f t="shared" si="43"/>
        <v>130</v>
      </c>
      <c r="C515" s="38" t="str">
        <f t="shared" si="42"/>
        <v>S01_PID</v>
      </c>
      <c r="D515" s="65" t="s">
        <v>993</v>
      </c>
      <c r="E515" s="14" t="s">
        <v>1010</v>
      </c>
      <c r="F515" s="49" t="s">
        <v>1011</v>
      </c>
      <c r="G515" s="68"/>
      <c r="H515" s="36">
        <v>135</v>
      </c>
      <c r="I515" s="36">
        <v>32</v>
      </c>
      <c r="J515" s="36">
        <v>0</v>
      </c>
      <c r="K515" s="36" t="s">
        <v>32</v>
      </c>
      <c r="L515" s="36">
        <v>1</v>
      </c>
      <c r="M515" s="36" t="s">
        <v>205</v>
      </c>
      <c r="N515" s="36">
        <v>0</v>
      </c>
      <c r="O515" s="54">
        <v>0</v>
      </c>
      <c r="P515" s="54">
        <v>0</v>
      </c>
      <c r="R515" s="36" t="str">
        <f t="shared" si="44"/>
        <v> SG_ AECD7_TIME2 m130 : 135|32@0+ (1,0) [0|0] "sec" TOOL</v>
      </c>
      <c r="S515" s="36" t="str">
        <f t="shared" si="45"/>
        <v>SG_MUL_VAL_ 2024 AECD7_TIME2 S01_PID 130-130;</v>
      </c>
    </row>
    <row r="516" spans="1:19">
      <c r="A516" s="36">
        <v>1</v>
      </c>
      <c r="B516" s="53">
        <f t="shared" si="43"/>
        <v>130</v>
      </c>
      <c r="C516" s="38" t="str">
        <f t="shared" si="42"/>
        <v>S01_PID</v>
      </c>
      <c r="D516" s="65" t="s">
        <v>993</v>
      </c>
      <c r="E516" s="14" t="s">
        <v>1012</v>
      </c>
      <c r="F516" s="49" t="s">
        <v>1013</v>
      </c>
      <c r="G516" s="68"/>
      <c r="H516" s="36">
        <v>167</v>
      </c>
      <c r="I516" s="36">
        <v>32</v>
      </c>
      <c r="J516" s="36">
        <v>0</v>
      </c>
      <c r="K516" s="36" t="s">
        <v>32</v>
      </c>
      <c r="L516" s="36">
        <v>1</v>
      </c>
      <c r="M516" s="36" t="s">
        <v>205</v>
      </c>
      <c r="N516" s="36">
        <v>0</v>
      </c>
      <c r="O516" s="54">
        <v>0</v>
      </c>
      <c r="P516" s="54">
        <v>0</v>
      </c>
      <c r="R516" s="36" t="str">
        <f t="shared" si="44"/>
        <v> SG_ AECD8_TIME1 m130 : 167|32@0+ (1,0) [0|0] "sec" TOOL</v>
      </c>
      <c r="S516" s="36" t="str">
        <f t="shared" si="45"/>
        <v>SG_MUL_VAL_ 2024 AECD8_TIME1 S01_PID 130-130;</v>
      </c>
    </row>
    <row r="517" spans="1:19">
      <c r="A517" s="36">
        <v>1</v>
      </c>
      <c r="B517" s="53">
        <f t="shared" si="43"/>
        <v>130</v>
      </c>
      <c r="C517" s="38" t="str">
        <f t="shared" si="42"/>
        <v>S01_PID</v>
      </c>
      <c r="D517" s="65" t="s">
        <v>993</v>
      </c>
      <c r="E517" s="14" t="s">
        <v>1014</v>
      </c>
      <c r="F517" s="49" t="s">
        <v>1015</v>
      </c>
      <c r="G517" s="68"/>
      <c r="H517" s="36">
        <v>199</v>
      </c>
      <c r="I517" s="36">
        <v>32</v>
      </c>
      <c r="J517" s="36">
        <v>0</v>
      </c>
      <c r="K517" s="36" t="s">
        <v>32</v>
      </c>
      <c r="L517" s="36">
        <v>1</v>
      </c>
      <c r="M517" s="36" t="s">
        <v>205</v>
      </c>
      <c r="N517" s="36">
        <v>0</v>
      </c>
      <c r="O517" s="54">
        <v>0</v>
      </c>
      <c r="P517" s="54">
        <v>0</v>
      </c>
      <c r="R517" s="36" t="str">
        <f t="shared" si="44"/>
        <v> SG_ AECD8_TIME2 m130 : 199|32@0+ (1,0) [0|0] "sec" TOOL</v>
      </c>
      <c r="S517" s="36" t="str">
        <f t="shared" si="45"/>
        <v>SG_MUL_VAL_ 2024 AECD8_TIME2 S01_PID 130-130;</v>
      </c>
    </row>
    <row r="518" spans="1:19">
      <c r="A518" s="36">
        <v>1</v>
      </c>
      <c r="B518" s="53">
        <f t="shared" si="43"/>
        <v>130</v>
      </c>
      <c r="C518" s="38" t="str">
        <f t="shared" si="42"/>
        <v>S01_PID</v>
      </c>
      <c r="D518" s="65" t="s">
        <v>993</v>
      </c>
      <c r="E518" s="14" t="s">
        <v>1016</v>
      </c>
      <c r="F518" s="49" t="s">
        <v>1017</v>
      </c>
      <c r="G518" s="68"/>
      <c r="H518" s="36">
        <v>231</v>
      </c>
      <c r="I518" s="36">
        <v>32</v>
      </c>
      <c r="J518" s="36">
        <v>0</v>
      </c>
      <c r="K518" s="36" t="s">
        <v>32</v>
      </c>
      <c r="L518" s="36">
        <v>1</v>
      </c>
      <c r="M518" s="36" t="s">
        <v>205</v>
      </c>
      <c r="N518" s="36">
        <v>0</v>
      </c>
      <c r="O518" s="54">
        <v>0</v>
      </c>
      <c r="P518" s="54">
        <v>0</v>
      </c>
      <c r="R518" s="36" t="str">
        <f t="shared" si="44"/>
        <v> SG_ AECD9_TIME1 m130 : 231|32@0+ (1,0) [0|0] "sec" TOOL</v>
      </c>
      <c r="S518" s="36" t="str">
        <f t="shared" si="45"/>
        <v>SG_MUL_VAL_ 2024 AECD9_TIME1 S01_PID 130-130;</v>
      </c>
    </row>
    <row r="519" spans="1:19">
      <c r="A519" s="36">
        <v>1</v>
      </c>
      <c r="B519" s="53">
        <f t="shared" si="43"/>
        <v>130</v>
      </c>
      <c r="C519" s="38" t="str">
        <f t="shared" si="42"/>
        <v>S01_PID</v>
      </c>
      <c r="D519" s="65" t="s">
        <v>993</v>
      </c>
      <c r="E519" s="14" t="s">
        <v>1018</v>
      </c>
      <c r="F519" s="49" t="s">
        <v>1019</v>
      </c>
      <c r="G519" s="68"/>
      <c r="H519" s="36">
        <v>263</v>
      </c>
      <c r="I519" s="36">
        <v>32</v>
      </c>
      <c r="J519" s="36">
        <v>0</v>
      </c>
      <c r="K519" s="36" t="s">
        <v>32</v>
      </c>
      <c r="L519" s="36">
        <v>1</v>
      </c>
      <c r="M519" s="36" t="s">
        <v>205</v>
      </c>
      <c r="N519" s="36">
        <v>0</v>
      </c>
      <c r="O519" s="54">
        <v>0</v>
      </c>
      <c r="P519" s="54">
        <v>0</v>
      </c>
      <c r="R519" s="36" t="str">
        <f t="shared" si="44"/>
        <v> SG_ AECD9_TIME2 m130 : 263|32@0+ (1,0) [0|0] "sec" TOOL</v>
      </c>
      <c r="S519" s="36" t="str">
        <f t="shared" si="45"/>
        <v>SG_MUL_VAL_ 2024 AECD9_TIME2 S01_PID 130-130;</v>
      </c>
    </row>
    <row r="520" spans="1:19">
      <c r="A520" s="36">
        <v>1</v>
      </c>
      <c r="B520" s="53">
        <f t="shared" si="43"/>
        <v>130</v>
      </c>
      <c r="C520" s="38" t="str">
        <f t="shared" si="42"/>
        <v>S01_PID</v>
      </c>
      <c r="D520" s="65" t="s">
        <v>993</v>
      </c>
      <c r="E520" s="14" t="s">
        <v>1020</v>
      </c>
      <c r="F520" s="49" t="s">
        <v>1021</v>
      </c>
      <c r="G520" s="68"/>
      <c r="H520" s="36">
        <v>295</v>
      </c>
      <c r="I520" s="36">
        <v>32</v>
      </c>
      <c r="J520" s="36">
        <v>0</v>
      </c>
      <c r="K520" s="36" t="s">
        <v>32</v>
      </c>
      <c r="L520" s="36">
        <v>1</v>
      </c>
      <c r="M520" s="36" t="s">
        <v>205</v>
      </c>
      <c r="N520" s="36">
        <v>0</v>
      </c>
      <c r="O520" s="54">
        <v>0</v>
      </c>
      <c r="P520" s="54">
        <v>0</v>
      </c>
      <c r="R520" s="36" t="str">
        <f t="shared" si="44"/>
        <v> SG_ AECD10_TIME1 m130 : 295|32@0+ (1,0) [0|0] "sec" TOOL</v>
      </c>
      <c r="S520" s="36" t="str">
        <f t="shared" si="45"/>
        <v>SG_MUL_VAL_ 2024 AECD10_TIME1 S01_PID 130-130;</v>
      </c>
    </row>
    <row r="521" spans="1:19">
      <c r="A521" s="36">
        <v>1</v>
      </c>
      <c r="B521" s="53">
        <f t="shared" si="43"/>
        <v>130</v>
      </c>
      <c r="C521" s="38" t="str">
        <f t="shared" si="42"/>
        <v>S01_PID</v>
      </c>
      <c r="D521" s="65" t="s">
        <v>993</v>
      </c>
      <c r="E521" s="14" t="s">
        <v>1022</v>
      </c>
      <c r="F521" s="49" t="s">
        <v>1023</v>
      </c>
      <c r="G521" s="68"/>
      <c r="H521" s="36">
        <v>327</v>
      </c>
      <c r="I521" s="36">
        <v>32</v>
      </c>
      <c r="J521" s="36">
        <v>0</v>
      </c>
      <c r="K521" s="36" t="s">
        <v>32</v>
      </c>
      <c r="L521" s="36">
        <v>1</v>
      </c>
      <c r="M521" s="36" t="s">
        <v>205</v>
      </c>
      <c r="N521" s="36">
        <v>0</v>
      </c>
      <c r="O521" s="54">
        <v>0</v>
      </c>
      <c r="P521" s="54">
        <v>0</v>
      </c>
      <c r="R521" s="36" t="str">
        <f t="shared" si="44"/>
        <v> SG_ AECD10_TIME2 m130 : 327|32@0+ (1,0) [0|0] "sec" TOOL</v>
      </c>
      <c r="S521" s="36" t="str">
        <f t="shared" si="45"/>
        <v>SG_MUL_VAL_ 2024 AECD10_TIME2 S01_PID 130-130;</v>
      </c>
    </row>
    <row r="522" spans="1:19">
      <c r="A522" s="36">
        <v>1</v>
      </c>
      <c r="B522" s="53">
        <f t="shared" si="43"/>
        <v>131</v>
      </c>
      <c r="C522" s="38" t="str">
        <f t="shared" si="42"/>
        <v>S01_PID</v>
      </c>
      <c r="D522" s="65" t="s">
        <v>1024</v>
      </c>
      <c r="E522" s="14" t="s">
        <v>1025</v>
      </c>
      <c r="F522" s="70" t="s">
        <v>1026</v>
      </c>
      <c r="G522" s="13" t="s">
        <v>1027</v>
      </c>
      <c r="H522" s="36">
        <v>24</v>
      </c>
      <c r="I522" s="36">
        <v>1</v>
      </c>
      <c r="J522" s="36">
        <v>1</v>
      </c>
      <c r="K522" s="36" t="s">
        <v>32</v>
      </c>
      <c r="L522" s="36">
        <v>1</v>
      </c>
      <c r="N522" s="36">
        <v>0</v>
      </c>
      <c r="O522" s="54">
        <v>0</v>
      </c>
      <c r="P522" s="54">
        <v>0</v>
      </c>
      <c r="R522" s="36" t="str">
        <f t="shared" si="44"/>
        <v> SG_ NOX11_SUP m131 : 24|1@1+ (1,0) [0|0] "" TOOL</v>
      </c>
      <c r="S522" s="36" t="str">
        <f t="shared" si="45"/>
        <v>SG_MUL_VAL_ 2024 NOX11_SUP S01_PID 131-131;</v>
      </c>
    </row>
    <row r="523" spans="1:19">
      <c r="A523" s="36">
        <v>1</v>
      </c>
      <c r="B523" s="53">
        <f t="shared" si="43"/>
        <v>131</v>
      </c>
      <c r="C523" s="38" t="str">
        <f t="shared" si="42"/>
        <v>S01_PID</v>
      </c>
      <c r="D523" s="65" t="s">
        <v>1024</v>
      </c>
      <c r="E523" s="14" t="s">
        <v>1028</v>
      </c>
      <c r="F523" s="70" t="s">
        <v>1029</v>
      </c>
      <c r="G523" s="13" t="s">
        <v>1030</v>
      </c>
      <c r="H523" s="36">
        <v>25</v>
      </c>
      <c r="I523" s="36">
        <v>1</v>
      </c>
      <c r="J523" s="36">
        <v>1</v>
      </c>
      <c r="K523" s="36" t="s">
        <v>32</v>
      </c>
      <c r="L523" s="36">
        <v>1</v>
      </c>
      <c r="N523" s="36">
        <v>0</v>
      </c>
      <c r="O523" s="54">
        <v>0</v>
      </c>
      <c r="P523" s="54">
        <v>0</v>
      </c>
      <c r="R523" s="36" t="str">
        <f t="shared" si="44"/>
        <v> SG_ NOX12_SUP m131 : 25|1@1+ (1,0) [0|0] "" TOOL</v>
      </c>
      <c r="S523" s="36" t="str">
        <f t="shared" si="45"/>
        <v>SG_MUL_VAL_ 2024 NOX12_SUP S01_PID 131-131;</v>
      </c>
    </row>
    <row r="524" spans="1:19">
      <c r="A524" s="36">
        <v>1</v>
      </c>
      <c r="B524" s="53">
        <f t="shared" si="43"/>
        <v>131</v>
      </c>
      <c r="C524" s="38" t="str">
        <f t="shared" si="42"/>
        <v>S01_PID</v>
      </c>
      <c r="D524" s="65" t="s">
        <v>1024</v>
      </c>
      <c r="E524" s="14" t="s">
        <v>1031</v>
      </c>
      <c r="F524" s="70" t="s">
        <v>1032</v>
      </c>
      <c r="G524" s="13" t="s">
        <v>1033</v>
      </c>
      <c r="H524" s="36">
        <v>26</v>
      </c>
      <c r="I524" s="36">
        <v>1</v>
      </c>
      <c r="J524" s="36">
        <v>1</v>
      </c>
      <c r="K524" s="36" t="s">
        <v>32</v>
      </c>
      <c r="L524" s="36">
        <v>1</v>
      </c>
      <c r="N524" s="36">
        <v>0</v>
      </c>
      <c r="O524" s="54">
        <v>0</v>
      </c>
      <c r="P524" s="54">
        <v>0</v>
      </c>
      <c r="R524" s="36" t="str">
        <f t="shared" si="44"/>
        <v> SG_ NOX21_SUP m131 : 26|1@1+ (1,0) [0|0] "" TOOL</v>
      </c>
      <c r="S524" s="36" t="str">
        <f t="shared" si="45"/>
        <v>SG_MUL_VAL_ 2024 NOX21_SUP S01_PID 131-131;</v>
      </c>
    </row>
    <row r="525" spans="1:19">
      <c r="A525" s="36">
        <v>1</v>
      </c>
      <c r="B525" s="53">
        <f t="shared" si="43"/>
        <v>131</v>
      </c>
      <c r="C525" s="38" t="str">
        <f t="shared" si="42"/>
        <v>S01_PID</v>
      </c>
      <c r="D525" s="65" t="s">
        <v>1024</v>
      </c>
      <c r="E525" s="14" t="s">
        <v>1034</v>
      </c>
      <c r="F525" s="70" t="s">
        <v>1035</v>
      </c>
      <c r="G525" s="13" t="s">
        <v>1036</v>
      </c>
      <c r="H525" s="36">
        <v>27</v>
      </c>
      <c r="I525" s="36">
        <v>1</v>
      </c>
      <c r="J525" s="36">
        <v>1</v>
      </c>
      <c r="K525" s="36" t="s">
        <v>32</v>
      </c>
      <c r="L525" s="36">
        <v>1</v>
      </c>
      <c r="N525" s="36">
        <v>0</v>
      </c>
      <c r="O525" s="54">
        <v>0</v>
      </c>
      <c r="P525" s="54">
        <v>0</v>
      </c>
      <c r="R525" s="36" t="str">
        <f t="shared" si="44"/>
        <v> SG_ NOX22_SUP m131 : 27|1@1+ (1,0) [0|0] "" TOOL</v>
      </c>
      <c r="S525" s="36" t="str">
        <f t="shared" si="45"/>
        <v>SG_MUL_VAL_ 2024 NOX22_SUP S01_PID 131-131;</v>
      </c>
    </row>
    <row r="526" spans="1:19">
      <c r="A526" s="36">
        <v>1</v>
      </c>
      <c r="B526" s="53">
        <f t="shared" si="43"/>
        <v>131</v>
      </c>
      <c r="C526" s="38" t="str">
        <f t="shared" si="42"/>
        <v>S01_PID</v>
      </c>
      <c r="D526" s="65" t="s">
        <v>1024</v>
      </c>
      <c r="E526" s="14" t="s">
        <v>1037</v>
      </c>
      <c r="F526" s="70" t="s">
        <v>1038</v>
      </c>
      <c r="G526" s="13" t="s">
        <v>1039</v>
      </c>
      <c r="H526" s="36">
        <v>28</v>
      </c>
      <c r="I526" s="36">
        <v>1</v>
      </c>
      <c r="J526" s="36">
        <v>1</v>
      </c>
      <c r="K526" s="36" t="s">
        <v>32</v>
      </c>
      <c r="L526" s="36">
        <v>1</v>
      </c>
      <c r="N526" s="36">
        <v>0</v>
      </c>
      <c r="O526" s="54">
        <v>0</v>
      </c>
      <c r="P526" s="54">
        <v>0</v>
      </c>
      <c r="R526" s="36" t="str">
        <f t="shared" si="44"/>
        <v> SG_ NOX11_RDY m131 : 28|1@1+ (1,0) [0|0] "" TOOL</v>
      </c>
      <c r="S526" s="36" t="str">
        <f t="shared" si="45"/>
        <v>SG_MUL_VAL_ 2024 NOX11_RDY S01_PID 131-131;</v>
      </c>
    </row>
    <row r="527" spans="1:19">
      <c r="A527" s="36">
        <v>1</v>
      </c>
      <c r="B527" s="53">
        <f t="shared" si="43"/>
        <v>131</v>
      </c>
      <c r="C527" s="38" t="str">
        <f t="shared" si="42"/>
        <v>S01_PID</v>
      </c>
      <c r="D527" s="65" t="s">
        <v>1024</v>
      </c>
      <c r="E527" s="14" t="s">
        <v>1040</v>
      </c>
      <c r="F527" s="70" t="s">
        <v>1041</v>
      </c>
      <c r="G527" s="13" t="s">
        <v>1042</v>
      </c>
      <c r="H527" s="36">
        <v>29</v>
      </c>
      <c r="I527" s="36">
        <v>1</v>
      </c>
      <c r="J527" s="36">
        <v>1</v>
      </c>
      <c r="K527" s="36" t="s">
        <v>32</v>
      </c>
      <c r="L527" s="36">
        <v>1</v>
      </c>
      <c r="N527" s="36">
        <v>0</v>
      </c>
      <c r="O527" s="54">
        <v>0</v>
      </c>
      <c r="P527" s="54">
        <v>0</v>
      </c>
      <c r="R527" s="36" t="str">
        <f t="shared" si="44"/>
        <v> SG_ NOX12_RDY m131 : 29|1@1+ (1,0) [0|0] "" TOOL</v>
      </c>
      <c r="S527" s="36" t="str">
        <f t="shared" si="45"/>
        <v>SG_MUL_VAL_ 2024 NOX12_RDY S01_PID 131-131;</v>
      </c>
    </row>
    <row r="528" spans="1:19">
      <c r="A528" s="36">
        <v>1</v>
      </c>
      <c r="B528" s="53">
        <f t="shared" si="43"/>
        <v>131</v>
      </c>
      <c r="C528" s="38" t="str">
        <f t="shared" si="42"/>
        <v>S01_PID</v>
      </c>
      <c r="D528" s="65" t="s">
        <v>1024</v>
      </c>
      <c r="E528" s="14" t="s">
        <v>1043</v>
      </c>
      <c r="F528" s="70" t="s">
        <v>1044</v>
      </c>
      <c r="G528" s="13" t="s">
        <v>1045</v>
      </c>
      <c r="H528" s="36">
        <v>30</v>
      </c>
      <c r="I528" s="36">
        <v>1</v>
      </c>
      <c r="J528" s="36">
        <v>1</v>
      </c>
      <c r="K528" s="36" t="s">
        <v>32</v>
      </c>
      <c r="L528" s="36">
        <v>1</v>
      </c>
      <c r="N528" s="36">
        <v>0</v>
      </c>
      <c r="O528" s="54">
        <v>0</v>
      </c>
      <c r="P528" s="54">
        <v>0</v>
      </c>
      <c r="R528" s="36" t="str">
        <f t="shared" si="44"/>
        <v> SG_ NOX21_RDY m131 : 30|1@1+ (1,0) [0|0] "" TOOL</v>
      </c>
      <c r="S528" s="36" t="str">
        <f t="shared" si="45"/>
        <v>SG_MUL_VAL_ 2024 NOX21_RDY S01_PID 131-131;</v>
      </c>
    </row>
    <row r="529" spans="1:19">
      <c r="A529" s="36">
        <v>1</v>
      </c>
      <c r="B529" s="53">
        <f t="shared" si="43"/>
        <v>131</v>
      </c>
      <c r="C529" s="38" t="str">
        <f t="shared" si="42"/>
        <v>S01_PID</v>
      </c>
      <c r="D529" s="65" t="s">
        <v>1024</v>
      </c>
      <c r="E529" s="14" t="s">
        <v>1046</v>
      </c>
      <c r="F529" s="70" t="s">
        <v>1047</v>
      </c>
      <c r="G529" s="13" t="s">
        <v>1048</v>
      </c>
      <c r="H529" s="36">
        <v>31</v>
      </c>
      <c r="I529" s="36">
        <v>1</v>
      </c>
      <c r="J529" s="36">
        <v>1</v>
      </c>
      <c r="K529" s="36" t="s">
        <v>32</v>
      </c>
      <c r="L529" s="36">
        <v>1</v>
      </c>
      <c r="N529" s="36">
        <v>0</v>
      </c>
      <c r="O529" s="54">
        <v>0</v>
      </c>
      <c r="P529" s="54">
        <v>0</v>
      </c>
      <c r="R529" s="36" t="str">
        <f t="shared" si="44"/>
        <v> SG_ NOX22_RDY m131 : 31|1@1+ (1,0) [0|0] "" TOOL</v>
      </c>
      <c r="S529" s="36" t="str">
        <f t="shared" si="45"/>
        <v>SG_MUL_VAL_ 2024 NOX22_RDY S01_PID 131-131;</v>
      </c>
    </row>
    <row r="530" spans="1:19">
      <c r="A530" s="36">
        <v>1</v>
      </c>
      <c r="B530" s="53">
        <f t="shared" si="43"/>
        <v>131</v>
      </c>
      <c r="C530" s="38" t="str">
        <f t="shared" si="42"/>
        <v>S01_PID</v>
      </c>
      <c r="D530" s="65" t="s">
        <v>1024</v>
      </c>
      <c r="E530" s="14" t="s">
        <v>1049</v>
      </c>
      <c r="F530" s="49" t="s">
        <v>1050</v>
      </c>
      <c r="G530" s="13" t="s">
        <v>1051</v>
      </c>
      <c r="H530" s="36">
        <v>39</v>
      </c>
      <c r="I530" s="36">
        <v>16</v>
      </c>
      <c r="J530" s="36">
        <v>0</v>
      </c>
      <c r="K530" s="36" t="s">
        <v>32</v>
      </c>
      <c r="L530" s="36">
        <v>1</v>
      </c>
      <c r="M530" s="36" t="s">
        <v>1052</v>
      </c>
      <c r="N530" s="36">
        <v>0</v>
      </c>
      <c r="O530" s="54">
        <v>0</v>
      </c>
      <c r="P530" s="54">
        <v>0</v>
      </c>
      <c r="R530" s="36" t="str">
        <f t="shared" si="44"/>
        <v> SG_ NOX11 m131 : 39|16@0+ (1,0) [0|0] "ppm" TOOL</v>
      </c>
      <c r="S530" s="36" t="str">
        <f t="shared" si="45"/>
        <v>SG_MUL_VAL_ 2024 NOX11 S01_PID 131-131;</v>
      </c>
    </row>
    <row r="531" spans="1:19">
      <c r="A531" s="36">
        <v>1</v>
      </c>
      <c r="B531" s="53">
        <f t="shared" si="43"/>
        <v>131</v>
      </c>
      <c r="C531" s="38" t="str">
        <f t="shared" si="42"/>
        <v>S01_PID</v>
      </c>
      <c r="D531" s="65" t="s">
        <v>1024</v>
      </c>
      <c r="E531" s="14" t="s">
        <v>1053</v>
      </c>
      <c r="F531" s="49" t="s">
        <v>1054</v>
      </c>
      <c r="G531" s="13" t="s">
        <v>1055</v>
      </c>
      <c r="H531" s="36">
        <v>55</v>
      </c>
      <c r="I531" s="36">
        <v>16</v>
      </c>
      <c r="J531" s="36">
        <v>0</v>
      </c>
      <c r="K531" s="36" t="s">
        <v>32</v>
      </c>
      <c r="L531" s="36">
        <v>1</v>
      </c>
      <c r="M531" s="36" t="s">
        <v>1052</v>
      </c>
      <c r="N531" s="36">
        <v>0</v>
      </c>
      <c r="O531" s="54">
        <v>0</v>
      </c>
      <c r="P531" s="54">
        <v>0</v>
      </c>
      <c r="R531" s="36" t="str">
        <f t="shared" si="44"/>
        <v> SG_ NOX12 m131 : 55|16@0+ (1,0) [0|0] "ppm" TOOL</v>
      </c>
      <c r="S531" s="36" t="str">
        <f t="shared" si="45"/>
        <v>SG_MUL_VAL_ 2024 NOX12 S01_PID 131-131;</v>
      </c>
    </row>
    <row r="532" spans="1:19">
      <c r="A532" s="36">
        <v>1</v>
      </c>
      <c r="B532" s="53">
        <f t="shared" si="43"/>
        <v>131</v>
      </c>
      <c r="C532" s="38" t="str">
        <f t="shared" si="42"/>
        <v>S01_PID</v>
      </c>
      <c r="D532" s="65" t="s">
        <v>1024</v>
      </c>
      <c r="E532" s="14" t="s">
        <v>1056</v>
      </c>
      <c r="F532" s="49" t="s">
        <v>1057</v>
      </c>
      <c r="G532" s="13" t="s">
        <v>1058</v>
      </c>
      <c r="H532" s="36">
        <v>71</v>
      </c>
      <c r="I532" s="36">
        <v>16</v>
      </c>
      <c r="J532" s="36">
        <v>0</v>
      </c>
      <c r="K532" s="36" t="s">
        <v>32</v>
      </c>
      <c r="L532" s="36">
        <v>1</v>
      </c>
      <c r="M532" s="36" t="s">
        <v>1052</v>
      </c>
      <c r="N532" s="36">
        <v>0</v>
      </c>
      <c r="O532" s="54">
        <v>0</v>
      </c>
      <c r="P532" s="54">
        <v>0</v>
      </c>
      <c r="R532" s="36" t="str">
        <f t="shared" si="44"/>
        <v> SG_ NOX21 m131 : 71|16@0+ (1,0) [0|0] "ppm" TOOL</v>
      </c>
      <c r="S532" s="36" t="str">
        <f t="shared" si="45"/>
        <v>SG_MUL_VAL_ 2024 NOX21 S01_PID 131-131;</v>
      </c>
    </row>
    <row r="533" spans="1:19">
      <c r="A533" s="36">
        <v>1</v>
      </c>
      <c r="B533" s="53">
        <f t="shared" si="43"/>
        <v>131</v>
      </c>
      <c r="C533" s="38" t="str">
        <f t="shared" si="42"/>
        <v>S01_PID</v>
      </c>
      <c r="D533" s="65" t="s">
        <v>1024</v>
      </c>
      <c r="E533" s="14" t="s">
        <v>1059</v>
      </c>
      <c r="F533" s="49" t="s">
        <v>1060</v>
      </c>
      <c r="G533" s="13" t="s">
        <v>1061</v>
      </c>
      <c r="H533" s="36">
        <v>87</v>
      </c>
      <c r="I533" s="36">
        <v>16</v>
      </c>
      <c r="J533" s="36">
        <v>0</v>
      </c>
      <c r="K533" s="36" t="s">
        <v>32</v>
      </c>
      <c r="L533" s="36">
        <v>1</v>
      </c>
      <c r="M533" s="36" t="s">
        <v>1052</v>
      </c>
      <c r="N533" s="36">
        <v>0</v>
      </c>
      <c r="O533" s="54">
        <v>0</v>
      </c>
      <c r="P533" s="54">
        <v>0</v>
      </c>
      <c r="R533" s="36" t="str">
        <f t="shared" si="44"/>
        <v> SG_ NOX22 m131 : 87|16@0+ (1,0) [0|0] "ppm" TOOL</v>
      </c>
      <c r="S533" s="36" t="str">
        <f t="shared" si="45"/>
        <v>SG_MUL_VAL_ 2024 NOX22 S01_PID 131-131;</v>
      </c>
    </row>
    <row r="534" spans="1:19">
      <c r="A534" s="36">
        <v>1</v>
      </c>
      <c r="B534" s="53">
        <f t="shared" si="43"/>
        <v>132</v>
      </c>
      <c r="C534" s="38" t="str">
        <f t="shared" si="42"/>
        <v>S01_PID</v>
      </c>
      <c r="D534" s="65" t="s">
        <v>1062</v>
      </c>
      <c r="E534" s="14" t="s">
        <v>1063</v>
      </c>
      <c r="F534" s="49" t="s">
        <v>1064</v>
      </c>
      <c r="G534" s="13" t="s">
        <v>5</v>
      </c>
      <c r="H534" s="36">
        <v>24</v>
      </c>
      <c r="I534" s="36">
        <v>8</v>
      </c>
      <c r="J534" s="36">
        <v>1</v>
      </c>
      <c r="K534" s="36" t="s">
        <v>32</v>
      </c>
      <c r="L534" s="36">
        <v>1</v>
      </c>
      <c r="M534" s="36" t="s">
        <v>90</v>
      </c>
      <c r="N534" s="36">
        <v>-40</v>
      </c>
      <c r="O534" s="54">
        <v>0</v>
      </c>
      <c r="P534" s="54">
        <v>0</v>
      </c>
      <c r="R534" s="36" t="str">
        <f t="shared" si="44"/>
        <v> SG_ MST m132 : 24|8@1+ (1,-40) [0|0] "°C " TOOL</v>
      </c>
      <c r="S534" s="36" t="str">
        <f t="shared" si="45"/>
        <v>SG_MUL_VAL_ 2024 MST S01_PID 132-132;</v>
      </c>
    </row>
    <row r="535" spans="1:19">
      <c r="A535" s="36">
        <v>1</v>
      </c>
      <c r="B535" s="53">
        <f t="shared" si="43"/>
        <v>133</v>
      </c>
      <c r="C535" s="38" t="str">
        <f t="shared" si="42"/>
        <v>S01_PID</v>
      </c>
      <c r="D535" s="65" t="s">
        <v>1065</v>
      </c>
      <c r="E535" s="14" t="s">
        <v>1066</v>
      </c>
      <c r="F535" s="70" t="s">
        <v>1067</v>
      </c>
      <c r="G535" s="13" t="s">
        <v>1027</v>
      </c>
      <c r="H535" s="36">
        <v>24</v>
      </c>
      <c r="I535" s="36">
        <v>1</v>
      </c>
      <c r="J535" s="36">
        <v>1</v>
      </c>
      <c r="K535" s="36" t="s">
        <v>32</v>
      </c>
      <c r="L535" s="36">
        <v>1</v>
      </c>
      <c r="N535" s="36">
        <v>0</v>
      </c>
      <c r="O535" s="54">
        <v>0</v>
      </c>
      <c r="P535" s="54">
        <v>0</v>
      </c>
      <c r="R535" s="36" t="str">
        <f t="shared" si="44"/>
        <v> SG_ REAG_RATE_SUP m133 : 24|1@1+ (1,0) [0|0] "" TOOL</v>
      </c>
      <c r="S535" s="36" t="str">
        <f t="shared" si="45"/>
        <v>SG_MUL_VAL_ 2024 REAG_RATE_SUP S01_PID 133-133;</v>
      </c>
    </row>
    <row r="536" spans="1:19">
      <c r="A536" s="36">
        <v>1</v>
      </c>
      <c r="B536" s="53">
        <f t="shared" si="43"/>
        <v>133</v>
      </c>
      <c r="C536" s="38" t="str">
        <f t="shared" si="42"/>
        <v>S01_PID</v>
      </c>
      <c r="D536" s="65" t="s">
        <v>1065</v>
      </c>
      <c r="E536" s="14" t="s">
        <v>1068</v>
      </c>
      <c r="F536" s="70" t="s">
        <v>1069</v>
      </c>
      <c r="G536" s="13" t="s">
        <v>1030</v>
      </c>
      <c r="H536" s="36">
        <v>25</v>
      </c>
      <c r="I536" s="36">
        <v>1</v>
      </c>
      <c r="J536" s="36">
        <v>1</v>
      </c>
      <c r="K536" s="36" t="s">
        <v>32</v>
      </c>
      <c r="L536" s="36">
        <v>1</v>
      </c>
      <c r="N536" s="36">
        <v>0</v>
      </c>
      <c r="O536" s="54">
        <v>0</v>
      </c>
      <c r="P536" s="54">
        <v>0</v>
      </c>
      <c r="R536" s="36" t="str">
        <f t="shared" si="44"/>
        <v> SG_ REAG_DEMD_SUP m133 : 25|1@1+ (1,0) [0|0] "" TOOL</v>
      </c>
      <c r="S536" s="36" t="str">
        <f t="shared" si="45"/>
        <v>SG_MUL_VAL_ 2024 REAG_DEMD_SUP S01_PID 133-133;</v>
      </c>
    </row>
    <row r="537" spans="1:19">
      <c r="A537" s="36">
        <v>1</v>
      </c>
      <c r="B537" s="53">
        <f t="shared" si="43"/>
        <v>133</v>
      </c>
      <c r="C537" s="38" t="str">
        <f t="shared" si="42"/>
        <v>S01_PID</v>
      </c>
      <c r="D537" s="65" t="s">
        <v>1065</v>
      </c>
      <c r="E537" s="14" t="s">
        <v>1070</v>
      </c>
      <c r="F537" s="70" t="s">
        <v>1071</v>
      </c>
      <c r="G537" s="13" t="s">
        <v>1033</v>
      </c>
      <c r="H537" s="36">
        <v>26</v>
      </c>
      <c r="I537" s="36">
        <v>1</v>
      </c>
      <c r="J537" s="36">
        <v>1</v>
      </c>
      <c r="K537" s="36" t="s">
        <v>32</v>
      </c>
      <c r="L537" s="36">
        <v>1</v>
      </c>
      <c r="N537" s="36">
        <v>0</v>
      </c>
      <c r="O537" s="54">
        <v>0</v>
      </c>
      <c r="P537" s="54">
        <v>0</v>
      </c>
      <c r="R537" s="36" t="str">
        <f t="shared" si="44"/>
        <v> SG_ REAG_LVL_SUP m133 : 26|1@1+ (1,0) [0|0] "" TOOL</v>
      </c>
      <c r="S537" s="36" t="str">
        <f t="shared" si="45"/>
        <v>SG_MUL_VAL_ 2024 REAG_LVL_SUP S01_PID 133-133;</v>
      </c>
    </row>
    <row r="538" spans="1:19">
      <c r="A538" s="36">
        <v>1</v>
      </c>
      <c r="B538" s="53">
        <f t="shared" si="43"/>
        <v>133</v>
      </c>
      <c r="C538" s="38" t="str">
        <f t="shared" si="42"/>
        <v>S01_PID</v>
      </c>
      <c r="D538" s="65" t="s">
        <v>1065</v>
      </c>
      <c r="E538" s="14" t="s">
        <v>1072</v>
      </c>
      <c r="F538" s="70" t="s">
        <v>1073</v>
      </c>
      <c r="G538" s="13" t="s">
        <v>1036</v>
      </c>
      <c r="H538" s="36">
        <v>27</v>
      </c>
      <c r="I538" s="36">
        <v>1</v>
      </c>
      <c r="J538" s="36">
        <v>1</v>
      </c>
      <c r="K538" s="36" t="s">
        <v>32</v>
      </c>
      <c r="L538" s="36">
        <v>1</v>
      </c>
      <c r="N538" s="36">
        <v>0</v>
      </c>
      <c r="O538" s="54">
        <v>0</v>
      </c>
      <c r="P538" s="54">
        <v>0</v>
      </c>
      <c r="R538" s="36" t="str">
        <f t="shared" si="44"/>
        <v> SG_ NWI_TIME_SUP m133 : 27|1@1+ (1,0) [0|0] "" TOOL</v>
      </c>
      <c r="S538" s="36" t="str">
        <f t="shared" si="45"/>
        <v>SG_MUL_VAL_ 2024 NWI_TIME_SUP S01_PID 133-133;</v>
      </c>
    </row>
    <row r="539" spans="1:19">
      <c r="A539" s="36">
        <v>1</v>
      </c>
      <c r="B539" s="53">
        <f t="shared" si="43"/>
        <v>133</v>
      </c>
      <c r="C539" s="38" t="str">
        <f t="shared" si="42"/>
        <v>S01_PID</v>
      </c>
      <c r="D539" s="65" t="s">
        <v>1065</v>
      </c>
      <c r="E539" s="14" t="s">
        <v>536</v>
      </c>
      <c r="F539" s="49"/>
      <c r="G539" s="13" t="s">
        <v>1074</v>
      </c>
      <c r="J539" s="36">
        <v>1</v>
      </c>
      <c r="K539" s="36" t="s">
        <v>32</v>
      </c>
      <c r="L539" s="36">
        <v>1</v>
      </c>
      <c r="N539" s="36">
        <v>0</v>
      </c>
      <c r="O539" s="54">
        <v>0</v>
      </c>
      <c r="P539" s="54">
        <v>0</v>
      </c>
      <c r="R539" s="36" t="str">
        <f t="shared" si="44"/>
        <v/>
      </c>
      <c r="S539" s="36" t="str">
        <f t="shared" si="45"/>
        <v/>
      </c>
    </row>
    <row r="540" spans="1:19">
      <c r="A540" s="36">
        <v>1</v>
      </c>
      <c r="B540" s="53">
        <f t="shared" si="43"/>
        <v>133</v>
      </c>
      <c r="C540" s="38" t="str">
        <f t="shared" si="42"/>
        <v>S01_PID</v>
      </c>
      <c r="D540" s="65" t="s">
        <v>1065</v>
      </c>
      <c r="E540" s="14" t="s">
        <v>1075</v>
      </c>
      <c r="F540" s="49" t="s">
        <v>1076</v>
      </c>
      <c r="G540" s="13" t="s">
        <v>1051</v>
      </c>
      <c r="H540" s="36">
        <v>39</v>
      </c>
      <c r="I540" s="36">
        <v>16</v>
      </c>
      <c r="J540" s="36">
        <v>0</v>
      </c>
      <c r="K540" s="36" t="s">
        <v>32</v>
      </c>
      <c r="L540" s="36">
        <v>0.005</v>
      </c>
      <c r="M540" s="36" t="s">
        <v>500</v>
      </c>
      <c r="N540" s="36">
        <v>0</v>
      </c>
      <c r="O540" s="54">
        <v>0</v>
      </c>
      <c r="P540" s="54">
        <v>0</v>
      </c>
      <c r="R540" s="36" t="str">
        <f t="shared" si="44"/>
        <v> SG_ REAG_RATE m133 : 39|16@0+ (0.005,0) [0|0] "L/h" TOOL</v>
      </c>
      <c r="S540" s="36" t="str">
        <f t="shared" si="45"/>
        <v>SG_MUL_VAL_ 2024 REAG_RATE S01_PID 133-133;</v>
      </c>
    </row>
    <row r="541" spans="1:19">
      <c r="A541" s="36">
        <v>1</v>
      </c>
      <c r="B541" s="53">
        <f t="shared" si="43"/>
        <v>133</v>
      </c>
      <c r="C541" s="38" t="str">
        <f t="shared" si="42"/>
        <v>S01_PID</v>
      </c>
      <c r="D541" s="65" t="s">
        <v>1065</v>
      </c>
      <c r="E541" s="14" t="s">
        <v>1077</v>
      </c>
      <c r="F541" s="49" t="s">
        <v>1078</v>
      </c>
      <c r="G541" s="13" t="s">
        <v>1055</v>
      </c>
      <c r="H541" s="36">
        <v>55</v>
      </c>
      <c r="I541" s="36">
        <v>16</v>
      </c>
      <c r="J541" s="36">
        <v>0</v>
      </c>
      <c r="K541" s="36" t="s">
        <v>32</v>
      </c>
      <c r="L541" s="36">
        <v>0.005</v>
      </c>
      <c r="M541" s="36" t="s">
        <v>500</v>
      </c>
      <c r="N541" s="36">
        <v>0</v>
      </c>
      <c r="O541" s="54">
        <v>0</v>
      </c>
      <c r="P541" s="54">
        <v>0</v>
      </c>
      <c r="R541" s="36" t="str">
        <f t="shared" si="44"/>
        <v> SG_ REAG_DEMD m133 : 55|16@0+ (0.005,0) [0|0] "L/h" TOOL</v>
      </c>
      <c r="S541" s="36" t="str">
        <f t="shared" si="45"/>
        <v>SG_MUL_VAL_ 2024 REAG_DEMD S01_PID 133-133;</v>
      </c>
    </row>
    <row r="542" spans="1:19">
      <c r="A542" s="36">
        <v>1</v>
      </c>
      <c r="B542" s="53">
        <f t="shared" si="43"/>
        <v>133</v>
      </c>
      <c r="C542" s="38" t="str">
        <f t="shared" si="42"/>
        <v>S01_PID</v>
      </c>
      <c r="D542" s="65" t="s">
        <v>1065</v>
      </c>
      <c r="E542" s="14" t="s">
        <v>1070</v>
      </c>
      <c r="F542" s="49" t="s">
        <v>1079</v>
      </c>
      <c r="G542" s="13" t="s">
        <v>118</v>
      </c>
      <c r="H542" s="36">
        <v>64</v>
      </c>
      <c r="I542" s="36">
        <v>8</v>
      </c>
      <c r="J542" s="36">
        <v>1</v>
      </c>
      <c r="K542" s="36" t="s">
        <v>32</v>
      </c>
      <c r="L542" s="36">
        <f>100/255</f>
        <v>0.392156862745098</v>
      </c>
      <c r="M542" s="36" t="s">
        <v>88</v>
      </c>
      <c r="N542" s="36">
        <v>0</v>
      </c>
      <c r="O542" s="54">
        <v>0</v>
      </c>
      <c r="P542" s="54">
        <v>0</v>
      </c>
      <c r="R542" s="36" t="str">
        <f t="shared" si="44"/>
        <v> SG_ REAG_LVL m133 : 64|8@1+ (0.392156862745098,0) [0|0] "%" TOOL</v>
      </c>
      <c r="S542" s="36" t="str">
        <f t="shared" si="45"/>
        <v>SG_MUL_VAL_ 2024 REAG_LVL S01_PID 133-133;</v>
      </c>
    </row>
    <row r="543" spans="1:19">
      <c r="A543" s="36">
        <v>1</v>
      </c>
      <c r="B543" s="53">
        <f t="shared" si="43"/>
        <v>133</v>
      </c>
      <c r="C543" s="38" t="str">
        <f t="shared" si="42"/>
        <v>S01_PID</v>
      </c>
      <c r="D543" s="65" t="s">
        <v>1065</v>
      </c>
      <c r="E543" s="14" t="s">
        <v>1080</v>
      </c>
      <c r="F543" s="49" t="s">
        <v>1081</v>
      </c>
      <c r="G543" s="13" t="s">
        <v>1082</v>
      </c>
      <c r="H543" s="36">
        <v>79</v>
      </c>
      <c r="I543" s="36">
        <v>32</v>
      </c>
      <c r="J543" s="36">
        <v>0</v>
      </c>
      <c r="K543" s="36" t="s">
        <v>32</v>
      </c>
      <c r="L543" s="36">
        <v>1</v>
      </c>
      <c r="M543" s="36" t="s">
        <v>205</v>
      </c>
      <c r="N543" s="36">
        <v>0</v>
      </c>
      <c r="O543" s="54">
        <v>0</v>
      </c>
      <c r="P543" s="54">
        <v>0</v>
      </c>
      <c r="R543" s="36" t="str">
        <f t="shared" si="44"/>
        <v> SG_ NWI_TIME m133 : 79|32@0+ (1,0) [0|0] "sec" TOOL</v>
      </c>
      <c r="S543" s="36" t="str">
        <f t="shared" si="45"/>
        <v>SG_MUL_VAL_ 2024 NWI_TIME S01_PID 133-133;</v>
      </c>
    </row>
    <row r="544" spans="1:19">
      <c r="A544" s="36">
        <v>1</v>
      </c>
      <c r="B544" s="53">
        <f t="shared" si="43"/>
        <v>134</v>
      </c>
      <c r="C544" s="38" t="str">
        <f t="shared" si="42"/>
        <v>S01_PID</v>
      </c>
      <c r="D544" s="65" t="s">
        <v>1083</v>
      </c>
      <c r="E544" s="14" t="s">
        <v>1084</v>
      </c>
      <c r="F544" s="70" t="s">
        <v>1085</v>
      </c>
      <c r="G544" s="13" t="s">
        <v>1027</v>
      </c>
      <c r="H544" s="36">
        <v>24</v>
      </c>
      <c r="I544" s="36">
        <v>1</v>
      </c>
      <c r="J544" s="36">
        <v>1</v>
      </c>
      <c r="K544" s="36" t="s">
        <v>32</v>
      </c>
      <c r="L544" s="36">
        <v>1</v>
      </c>
      <c r="N544" s="36">
        <v>0</v>
      </c>
      <c r="O544" s="54">
        <v>0</v>
      </c>
      <c r="P544" s="54">
        <v>0</v>
      </c>
      <c r="R544" s="36" t="str">
        <f t="shared" si="44"/>
        <v> SG_ PM11_SUP m134 : 24|1@1+ (1,0) [0|0] "" TOOL</v>
      </c>
      <c r="S544" s="36" t="str">
        <f t="shared" si="45"/>
        <v>SG_MUL_VAL_ 2024 PM11_SUP S01_PID 134-134;</v>
      </c>
    </row>
    <row r="545" spans="1:19">
      <c r="A545" s="36">
        <v>1</v>
      </c>
      <c r="B545" s="53">
        <f t="shared" si="43"/>
        <v>134</v>
      </c>
      <c r="C545" s="38" t="str">
        <f t="shared" si="42"/>
        <v>S01_PID</v>
      </c>
      <c r="D545" s="65" t="s">
        <v>1083</v>
      </c>
      <c r="E545" s="14" t="s">
        <v>1086</v>
      </c>
      <c r="F545" s="70" t="s">
        <v>1087</v>
      </c>
      <c r="G545" s="13" t="s">
        <v>1030</v>
      </c>
      <c r="H545" s="36">
        <v>25</v>
      </c>
      <c r="I545" s="36">
        <v>1</v>
      </c>
      <c r="J545" s="36">
        <v>1</v>
      </c>
      <c r="K545" s="36" t="s">
        <v>32</v>
      </c>
      <c r="L545" s="36">
        <v>1</v>
      </c>
      <c r="N545" s="36">
        <v>0</v>
      </c>
      <c r="O545" s="54">
        <v>0</v>
      </c>
      <c r="P545" s="54">
        <v>0</v>
      </c>
      <c r="R545" s="36" t="str">
        <f t="shared" si="44"/>
        <v> SG_ PM21_SUP m134 : 25|1@1+ (1,0) [0|0] "" TOOL</v>
      </c>
      <c r="S545" s="36" t="str">
        <f t="shared" si="45"/>
        <v>SG_MUL_VAL_ 2024 PM21_SUP S01_PID 134-134;</v>
      </c>
    </row>
    <row r="546" spans="1:19">
      <c r="A546" s="36">
        <v>1</v>
      </c>
      <c r="B546" s="53">
        <f t="shared" si="43"/>
        <v>134</v>
      </c>
      <c r="C546" s="38" t="str">
        <f t="shared" si="42"/>
        <v>S01_PID</v>
      </c>
      <c r="D546" s="65" t="s">
        <v>1083</v>
      </c>
      <c r="E546" s="14" t="s">
        <v>536</v>
      </c>
      <c r="F546" s="49"/>
      <c r="G546" s="13" t="s">
        <v>1088</v>
      </c>
      <c r="J546" s="36">
        <v>1</v>
      </c>
      <c r="K546" s="36" t="s">
        <v>32</v>
      </c>
      <c r="L546" s="36">
        <v>1</v>
      </c>
      <c r="N546" s="36">
        <v>0</v>
      </c>
      <c r="O546" s="54">
        <v>0</v>
      </c>
      <c r="P546" s="54">
        <v>0</v>
      </c>
      <c r="R546" s="36" t="str">
        <f t="shared" si="44"/>
        <v/>
      </c>
      <c r="S546" s="36" t="str">
        <f t="shared" si="45"/>
        <v/>
      </c>
    </row>
    <row r="547" spans="1:19">
      <c r="A547" s="36">
        <v>1</v>
      </c>
      <c r="B547" s="53">
        <f t="shared" si="43"/>
        <v>134</v>
      </c>
      <c r="C547" s="38" t="str">
        <f t="shared" si="42"/>
        <v>S01_PID</v>
      </c>
      <c r="D547" s="65" t="s">
        <v>1083</v>
      </c>
      <c r="E547" s="14" t="s">
        <v>1089</v>
      </c>
      <c r="F547" s="12" t="s">
        <v>1090</v>
      </c>
      <c r="G547" s="13" t="s">
        <v>1051</v>
      </c>
      <c r="H547" s="36">
        <v>39</v>
      </c>
      <c r="I547" s="36">
        <v>16</v>
      </c>
      <c r="J547" s="36">
        <v>0</v>
      </c>
      <c r="K547" s="36" t="s">
        <v>32</v>
      </c>
      <c r="L547" s="36">
        <v>0.0125</v>
      </c>
      <c r="M547" s="36" t="s">
        <v>1091</v>
      </c>
      <c r="N547" s="36">
        <v>0</v>
      </c>
      <c r="O547" s="54">
        <v>0</v>
      </c>
      <c r="P547" s="54">
        <v>0</v>
      </c>
      <c r="R547" s="36" t="str">
        <f t="shared" si="44"/>
        <v> SG_ PM11 m134 : 39|16@0+ (0.0125,0) [0|0] "mg/m3" TOOL</v>
      </c>
      <c r="S547" s="36" t="str">
        <f t="shared" si="45"/>
        <v>SG_MUL_VAL_ 2024 PM11 S01_PID 134-134;</v>
      </c>
    </row>
    <row r="548" spans="1:19">
      <c r="A548" s="36">
        <v>1</v>
      </c>
      <c r="B548" s="53">
        <f t="shared" si="43"/>
        <v>134</v>
      </c>
      <c r="C548" s="38" t="str">
        <f t="shared" si="42"/>
        <v>S01_PID</v>
      </c>
      <c r="D548" s="65" t="s">
        <v>1083</v>
      </c>
      <c r="E548" s="14" t="s">
        <v>1092</v>
      </c>
      <c r="F548" s="12" t="s">
        <v>1093</v>
      </c>
      <c r="G548" s="13" t="s">
        <v>1055</v>
      </c>
      <c r="H548" s="36">
        <v>55</v>
      </c>
      <c r="I548" s="36">
        <v>16</v>
      </c>
      <c r="J548" s="36">
        <v>0</v>
      </c>
      <c r="K548" s="36" t="s">
        <v>32</v>
      </c>
      <c r="L548" s="36">
        <v>0.0125</v>
      </c>
      <c r="M548" s="36" t="s">
        <v>1091</v>
      </c>
      <c r="N548" s="36">
        <v>0</v>
      </c>
      <c r="O548" s="54">
        <v>0</v>
      </c>
      <c r="P548" s="54">
        <v>0</v>
      </c>
      <c r="R548" s="36" t="str">
        <f t="shared" si="44"/>
        <v> SG_ PM21 m134 : 55|16@0+ (0.0125,0) [0|0] "mg/m3" TOOL</v>
      </c>
      <c r="S548" s="36" t="str">
        <f t="shared" si="45"/>
        <v>SG_MUL_VAL_ 2024 PM21 S01_PID 134-134;</v>
      </c>
    </row>
    <row r="549" spans="1:19">
      <c r="A549" s="36">
        <v>1</v>
      </c>
      <c r="B549" s="53">
        <f t="shared" si="43"/>
        <v>135</v>
      </c>
      <c r="C549" s="38" t="str">
        <f t="shared" si="42"/>
        <v>S01_PID</v>
      </c>
      <c r="D549" s="65" t="s">
        <v>1094</v>
      </c>
      <c r="E549" s="14" t="s">
        <v>1095</v>
      </c>
      <c r="F549" s="12" t="s">
        <v>1096</v>
      </c>
      <c r="G549" s="13" t="s">
        <v>1027</v>
      </c>
      <c r="H549" s="36">
        <v>24</v>
      </c>
      <c r="I549" s="36">
        <v>1</v>
      </c>
      <c r="J549" s="36">
        <v>1</v>
      </c>
      <c r="K549" s="36" t="s">
        <v>32</v>
      </c>
      <c r="L549" s="36">
        <v>1</v>
      </c>
      <c r="N549" s="36">
        <v>0</v>
      </c>
      <c r="O549" s="54">
        <v>0</v>
      </c>
      <c r="P549" s="54">
        <v>0</v>
      </c>
      <c r="R549" s="36" t="str">
        <f t="shared" si="44"/>
        <v> SG_ MAP_A_SUP m135 : 24|1@1+ (1,0) [0|0] "" TOOL</v>
      </c>
      <c r="S549" s="36" t="str">
        <f t="shared" si="45"/>
        <v>SG_MUL_VAL_ 2024 MAP_A_SUP S01_PID 135-135;</v>
      </c>
    </row>
    <row r="550" spans="1:19">
      <c r="A550" s="36">
        <v>1</v>
      </c>
      <c r="B550" s="53">
        <f t="shared" si="43"/>
        <v>135</v>
      </c>
      <c r="C550" s="38" t="str">
        <f t="shared" si="42"/>
        <v>S01_PID</v>
      </c>
      <c r="D550" s="65" t="s">
        <v>1094</v>
      </c>
      <c r="E550" s="14" t="s">
        <v>1097</v>
      </c>
      <c r="F550" s="12" t="s">
        <v>1098</v>
      </c>
      <c r="G550" s="13" t="s">
        <v>1030</v>
      </c>
      <c r="H550" s="36">
        <v>25</v>
      </c>
      <c r="I550" s="36">
        <v>1</v>
      </c>
      <c r="J550" s="36">
        <v>1</v>
      </c>
      <c r="K550" s="36" t="s">
        <v>32</v>
      </c>
      <c r="L550" s="36">
        <v>1</v>
      </c>
      <c r="N550" s="36">
        <v>0</v>
      </c>
      <c r="O550" s="54">
        <v>0</v>
      </c>
      <c r="P550" s="54">
        <v>0</v>
      </c>
      <c r="R550" s="36" t="str">
        <f t="shared" si="44"/>
        <v> SG_ MAP_B_SUP m135 : 25|1@1+ (1,0) [0|0] "" TOOL</v>
      </c>
      <c r="S550" s="36" t="str">
        <f t="shared" si="45"/>
        <v>SG_MUL_VAL_ 2024 MAP_B_SUP S01_PID 135-135;</v>
      </c>
    </row>
    <row r="551" spans="1:19">
      <c r="A551" s="36">
        <v>1</v>
      </c>
      <c r="B551" s="53">
        <f t="shared" si="43"/>
        <v>135</v>
      </c>
      <c r="C551" s="38" t="str">
        <f t="shared" si="42"/>
        <v>S01_PID</v>
      </c>
      <c r="D551" s="65" t="s">
        <v>1094</v>
      </c>
      <c r="E551" s="14" t="s">
        <v>536</v>
      </c>
      <c r="F551" s="12"/>
      <c r="G551" s="13" t="s">
        <v>1088</v>
      </c>
      <c r="J551" s="36">
        <v>1</v>
      </c>
      <c r="K551" s="36" t="s">
        <v>32</v>
      </c>
      <c r="L551" s="36">
        <v>1</v>
      </c>
      <c r="N551" s="36">
        <v>0</v>
      </c>
      <c r="O551" s="54">
        <v>0</v>
      </c>
      <c r="P551" s="54">
        <v>0</v>
      </c>
      <c r="R551" s="36" t="str">
        <f t="shared" si="44"/>
        <v/>
      </c>
      <c r="S551" s="36" t="str">
        <f t="shared" si="45"/>
        <v/>
      </c>
    </row>
    <row r="552" spans="1:19">
      <c r="A552" s="36">
        <v>1</v>
      </c>
      <c r="B552" s="53">
        <f t="shared" si="43"/>
        <v>135</v>
      </c>
      <c r="C552" s="38" t="str">
        <f t="shared" si="42"/>
        <v>S01_PID</v>
      </c>
      <c r="D552" s="65" t="s">
        <v>1094</v>
      </c>
      <c r="E552" s="14" t="s">
        <v>1099</v>
      </c>
      <c r="F552" s="12" t="s">
        <v>1100</v>
      </c>
      <c r="G552" s="13" t="s">
        <v>1051</v>
      </c>
      <c r="H552" s="36">
        <v>39</v>
      </c>
      <c r="I552" s="36">
        <v>16</v>
      </c>
      <c r="J552" s="36">
        <v>0</v>
      </c>
      <c r="K552" s="36" t="s">
        <v>32</v>
      </c>
      <c r="L552" s="36">
        <v>0.03125</v>
      </c>
      <c r="M552" s="36" t="s">
        <v>105</v>
      </c>
      <c r="N552" s="36">
        <v>0</v>
      </c>
      <c r="O552" s="54">
        <v>0</v>
      </c>
      <c r="P552" s="54">
        <v>0</v>
      </c>
      <c r="R552" s="36" t="str">
        <f t="shared" si="44"/>
        <v> SG_ MAP_A m135 : 39|16@0+ (0.03125,0) [0|0] "kPa" TOOL</v>
      </c>
      <c r="S552" s="36" t="str">
        <f t="shared" si="45"/>
        <v>SG_MUL_VAL_ 2024 MAP_A S01_PID 135-135;</v>
      </c>
    </row>
    <row r="553" spans="1:19">
      <c r="A553" s="36">
        <v>1</v>
      </c>
      <c r="B553" s="53">
        <f t="shared" si="43"/>
        <v>135</v>
      </c>
      <c r="C553" s="38" t="str">
        <f t="shared" si="42"/>
        <v>S01_PID</v>
      </c>
      <c r="D553" s="65" t="s">
        <v>1094</v>
      </c>
      <c r="E553" s="14" t="s">
        <v>1101</v>
      </c>
      <c r="F553" s="12" t="s">
        <v>1102</v>
      </c>
      <c r="G553" s="13" t="s">
        <v>1055</v>
      </c>
      <c r="H553" s="36">
        <v>55</v>
      </c>
      <c r="I553" s="36">
        <v>16</v>
      </c>
      <c r="J553" s="36">
        <v>0</v>
      </c>
      <c r="K553" s="36" t="s">
        <v>32</v>
      </c>
      <c r="L553" s="36">
        <v>0.03125</v>
      </c>
      <c r="M553" s="36" t="s">
        <v>105</v>
      </c>
      <c r="N553" s="36">
        <v>0</v>
      </c>
      <c r="O553" s="54">
        <v>0</v>
      </c>
      <c r="P553" s="54">
        <v>0</v>
      </c>
      <c r="R553" s="36" t="str">
        <f t="shared" si="44"/>
        <v> SG_ MAP_B m135 : 55|16@0+ (0.03125,0) [0|0] "kPa" TOOL</v>
      </c>
      <c r="S553" s="36" t="str">
        <f t="shared" si="45"/>
        <v>SG_MUL_VAL_ 2024 MAP_B S01_PID 135-135;</v>
      </c>
    </row>
    <row r="554" spans="1:19">
      <c r="A554" s="36">
        <v>1</v>
      </c>
      <c r="B554" s="53">
        <f>HEX2DEC(SUBSTITUTE(D554,"0x",""))</f>
        <v>136</v>
      </c>
      <c r="C554" s="38" t="str">
        <f>"S"&amp;DEC2HEX(A554,2)&amp;"_PID"</f>
        <v>S01_PID</v>
      </c>
      <c r="D554" s="72" t="s">
        <v>1103</v>
      </c>
      <c r="E554" s="73" t="s">
        <v>1104</v>
      </c>
      <c r="F554" s="74"/>
      <c r="G554" s="75" t="s">
        <v>1105</v>
      </c>
      <c r="H554" s="36"/>
      <c r="I554" s="36"/>
      <c r="J554" s="36">
        <v>1</v>
      </c>
      <c r="K554" s="36" t="s">
        <v>32</v>
      </c>
      <c r="L554" s="36">
        <v>1</v>
      </c>
      <c r="N554" s="36">
        <v>0</v>
      </c>
      <c r="O554" s="54">
        <v>0</v>
      </c>
      <c r="P554" s="54">
        <v>0</v>
      </c>
      <c r="R554" s="36" t="str">
        <f>IF(F554="",""," SG_ "&amp;F554&amp;" m"&amp;B554&amp;" : "&amp;H554&amp;"|"&amp;I554&amp;"@"&amp;J554&amp;K554&amp;" ("&amp;L554&amp;","&amp;N554&amp;") ["&amp;O554&amp;"|"&amp;P554&amp;"] """&amp;M554&amp;""" TOOL")</f>
        <v/>
      </c>
      <c r="S554" s="36" t="str">
        <f>IF(F554="","","SG_MUL_VAL_ 2024 "&amp;F554&amp;" "&amp;C554&amp;" "&amp;SUBSTITUTE(B554,"M","")&amp;"-"&amp;SUBSTITUTE(B554,"M","")&amp;";")</f>
        <v/>
      </c>
    </row>
    <row r="555" spans="1:19">
      <c r="A555" s="36">
        <v>1</v>
      </c>
      <c r="B555" s="53">
        <f>HEX2DEC(SUBSTITUTE(D555,"0x",""))</f>
        <v>136</v>
      </c>
      <c r="C555" s="38" t="str">
        <f>"S"&amp;DEC2HEX(A555,2)&amp;"_PID"</f>
        <v>S01_PID</v>
      </c>
      <c r="D555" s="72" t="s">
        <v>1103</v>
      </c>
      <c r="E555" s="73" t="s">
        <v>1106</v>
      </c>
      <c r="F555" s="74" t="s">
        <v>1107</v>
      </c>
      <c r="G555" s="75" t="s">
        <v>1027</v>
      </c>
      <c r="H555" s="36">
        <v>24</v>
      </c>
      <c r="I555" s="36">
        <v>1</v>
      </c>
      <c r="J555" s="36">
        <v>1</v>
      </c>
      <c r="K555" s="36" t="s">
        <v>32</v>
      </c>
      <c r="L555" s="36">
        <v>1</v>
      </c>
      <c r="N555" s="36">
        <v>0</v>
      </c>
      <c r="O555" s="54">
        <v>0</v>
      </c>
      <c r="P555" s="54">
        <v>0</v>
      </c>
      <c r="R555" s="36" t="str">
        <f>IF(F555="",""," SG_ "&amp;F555&amp;" m"&amp;B555&amp;" : "&amp;H555&amp;"|"&amp;I555&amp;"@"&amp;J555&amp;K555&amp;" ("&amp;L555&amp;","&amp;N555&amp;") ["&amp;O555&amp;"|"&amp;P555&amp;"] """&amp;M555&amp;""" TOOL")</f>
        <v> SG_ SCR_IND_SYS_LEVEL_LOW m136 : 24|1@1+ (1,0) [0|0] "" TOOL</v>
      </c>
      <c r="S555" s="36" t="str">
        <f>IF(F555="","","SG_MUL_VAL_ 2024 "&amp;F555&amp;" "&amp;C555&amp;" "&amp;SUBSTITUTE(B555,"M","")&amp;"-"&amp;SUBSTITUTE(B555,"M","")&amp;";")</f>
        <v>SG_MUL_VAL_ 2024 SCR_IND_SYS_LEVEL_LOW S01_PID 136-136;</v>
      </c>
    </row>
    <row r="556" spans="1:19">
      <c r="A556" s="36">
        <v>1</v>
      </c>
      <c r="B556" s="53">
        <f>HEX2DEC(SUBSTITUTE(D556,"0x",""))</f>
        <v>136</v>
      </c>
      <c r="C556" s="38" t="str">
        <f>"S"&amp;DEC2HEX(A556,2)&amp;"_PID"</f>
        <v>S01_PID</v>
      </c>
      <c r="D556" s="72" t="s">
        <v>1103</v>
      </c>
      <c r="E556" s="73" t="s">
        <v>1108</v>
      </c>
      <c r="F556" s="74" t="s">
        <v>1109</v>
      </c>
      <c r="G556" s="75" t="s">
        <v>1030</v>
      </c>
      <c r="H556" s="36">
        <v>25</v>
      </c>
      <c r="I556" s="36">
        <v>1</v>
      </c>
      <c r="J556" s="36">
        <v>1</v>
      </c>
      <c r="K556" s="36" t="s">
        <v>32</v>
      </c>
      <c r="L556" s="36">
        <v>1</v>
      </c>
      <c r="N556" s="36">
        <v>0</v>
      </c>
      <c r="O556" s="54">
        <v>0</v>
      </c>
      <c r="P556" s="54">
        <v>0</v>
      </c>
      <c r="R556" s="36" t="str">
        <f>IF(F556="",""," SG_ "&amp;F556&amp;" m"&amp;B556&amp;" : "&amp;H556&amp;"|"&amp;I556&amp;"@"&amp;J556&amp;K556&amp;" ("&amp;L556&amp;","&amp;N556&amp;") ["&amp;O556&amp;"|"&amp;P556&amp;"] """&amp;M556&amp;""" TOOL")</f>
        <v> SG_ SCR_IND_SYS_INCORR_REAG m136 : 25|1@1+ (1,0) [0|0] "" TOOL</v>
      </c>
      <c r="S556" s="36" t="str">
        <f>IF(F556="","","SG_MUL_VAL_ 2024 "&amp;F556&amp;" "&amp;C556&amp;" "&amp;SUBSTITUTE(B556,"M","")&amp;"-"&amp;SUBSTITUTE(B556,"M","")&amp;";")</f>
        <v>SG_MUL_VAL_ 2024 SCR_IND_SYS_INCORR_REAG S01_PID 136-136;</v>
      </c>
    </row>
    <row r="557" spans="1:19">
      <c r="A557" s="36">
        <v>1</v>
      </c>
      <c r="B557" s="53">
        <f>HEX2DEC(SUBSTITUTE(D557,"0x",""))</f>
        <v>136</v>
      </c>
      <c r="C557" s="38" t="str">
        <f>"S"&amp;DEC2HEX(A557,2)&amp;"_PID"</f>
        <v>S01_PID</v>
      </c>
      <c r="D557" s="72" t="s">
        <v>1103</v>
      </c>
      <c r="E557" s="73" t="s">
        <v>1110</v>
      </c>
      <c r="F557" s="74" t="s">
        <v>1111</v>
      </c>
      <c r="G557" s="75" t="s">
        <v>1033</v>
      </c>
      <c r="H557" s="36">
        <v>26</v>
      </c>
      <c r="I557" s="36">
        <v>1</v>
      </c>
      <c r="J557" s="36">
        <v>1</v>
      </c>
      <c r="K557" s="36" t="s">
        <v>32</v>
      </c>
      <c r="L557" s="36">
        <v>1</v>
      </c>
      <c r="N557" s="36">
        <v>0</v>
      </c>
      <c r="O557" s="54">
        <v>0</v>
      </c>
      <c r="P557" s="54">
        <v>0</v>
      </c>
      <c r="R557" s="36" t="str">
        <f>IF(F557="",""," SG_ "&amp;F557&amp;" m"&amp;B557&amp;" : "&amp;H557&amp;"|"&amp;I557&amp;"@"&amp;J557&amp;K557&amp;" ("&amp;L557&amp;","&amp;N557&amp;") ["&amp;O557&amp;"|"&amp;P557&amp;"] """&amp;M557&amp;""" TOOL")</f>
        <v> SG_ SCR_IND_SYS_CONSUMP_DEVIATION m136 : 26|1@1+ (1,0) [0|0] "" TOOL</v>
      </c>
      <c r="S557" s="36" t="str">
        <f>IF(F557="","","SG_MUL_VAL_ 2024 "&amp;F557&amp;" "&amp;C557&amp;" "&amp;SUBSTITUTE(B557,"M","")&amp;"-"&amp;SUBSTITUTE(B557,"M","")&amp;";")</f>
        <v>SG_MUL_VAL_ 2024 SCR_IND_SYS_CONSUMP_DEVIATION S01_PID 136-136;</v>
      </c>
    </row>
    <row r="558" spans="1:19">
      <c r="A558" s="36">
        <v>1</v>
      </c>
      <c r="B558" s="53">
        <f>HEX2DEC(SUBSTITUTE(D558,"0x",""))</f>
        <v>136</v>
      </c>
      <c r="C558" s="38" t="str">
        <f>"S"&amp;DEC2HEX(A558,2)&amp;"_PID"</f>
        <v>S01_PID</v>
      </c>
      <c r="D558" s="72" t="s">
        <v>1103</v>
      </c>
      <c r="E558" s="73" t="s">
        <v>1112</v>
      </c>
      <c r="F558" s="74" t="s">
        <v>1113</v>
      </c>
      <c r="G558" s="75" t="s">
        <v>1036</v>
      </c>
      <c r="H558" s="36">
        <v>27</v>
      </c>
      <c r="I558" s="36">
        <v>1</v>
      </c>
      <c r="J558" s="36">
        <v>1</v>
      </c>
      <c r="K558" s="36" t="s">
        <v>32</v>
      </c>
      <c r="L558" s="36">
        <v>1</v>
      </c>
      <c r="N558" s="36">
        <v>0</v>
      </c>
      <c r="O558" s="54">
        <v>0</v>
      </c>
      <c r="P558" s="54">
        <v>0</v>
      </c>
      <c r="R558" s="36" t="str">
        <f>IF(F558="",""," SG_ "&amp;F558&amp;" m"&amp;B558&amp;" : "&amp;H558&amp;"|"&amp;I558&amp;"@"&amp;J558&amp;K558&amp;" ("&amp;L558&amp;","&amp;N558&amp;") ["&amp;O558&amp;"|"&amp;P558&amp;"] """&amp;M558&amp;""" TOOL")</f>
        <v> SG_ SCR_IND_SYS_NOx_LEVEL m136 : 27|1@1+ (1,0) [0|0] "" TOOL</v>
      </c>
      <c r="S558" s="36" t="str">
        <f>IF(F558="","","SG_MUL_VAL_ 2024 "&amp;F558&amp;" "&amp;C558&amp;" "&amp;SUBSTITUTE(B558,"M","")&amp;"-"&amp;SUBSTITUTE(B558,"M","")&amp;";")</f>
        <v>SG_MUL_VAL_ 2024 SCR_IND_SYS_NOx_LEVEL S01_PID 136-136;</v>
      </c>
    </row>
    <row r="559" spans="1:19">
      <c r="A559" s="36">
        <v>1</v>
      </c>
      <c r="B559" s="53">
        <f>HEX2DEC(SUBSTITUTE(D559,"0x",""))</f>
        <v>136</v>
      </c>
      <c r="C559" s="38" t="str">
        <f>"S"&amp;DEC2HEX(A559,2)&amp;"_PID"</f>
        <v>S01_PID</v>
      </c>
      <c r="D559" s="72" t="s">
        <v>1103</v>
      </c>
      <c r="E559" s="73" t="s">
        <v>1114</v>
      </c>
      <c r="F559" s="74"/>
      <c r="G559" s="75" t="s">
        <v>1115</v>
      </c>
      <c r="H559" s="36">
        <v>28</v>
      </c>
      <c r="I559" s="36">
        <v>3</v>
      </c>
      <c r="J559" s="36">
        <v>1</v>
      </c>
      <c r="K559" s="36" t="s">
        <v>32</v>
      </c>
      <c r="L559" s="36">
        <v>1</v>
      </c>
      <c r="N559" s="36">
        <v>0</v>
      </c>
      <c r="O559" s="54">
        <v>0</v>
      </c>
      <c r="P559" s="54">
        <v>0</v>
      </c>
      <c r="R559" s="36" t="str">
        <f>IF(F559="",""," SG_ "&amp;F559&amp;" m"&amp;B559&amp;" : "&amp;H559&amp;"|"&amp;I559&amp;"@"&amp;J559&amp;K559&amp;" ("&amp;L559&amp;","&amp;N559&amp;") ["&amp;O559&amp;"|"&amp;P559&amp;"] """&amp;M559&amp;""" TOOL")</f>
        <v/>
      </c>
      <c r="S559" s="36" t="str">
        <f>IF(F559="","","SG_MUL_VAL_ 2024 "&amp;F559&amp;" "&amp;C559&amp;" "&amp;SUBSTITUTE(B559,"M","")&amp;"-"&amp;SUBSTITUTE(B559,"M","")&amp;";")</f>
        <v/>
      </c>
    </row>
    <row r="560" spans="1:19">
      <c r="A560" s="36">
        <v>1</v>
      </c>
      <c r="B560" s="53">
        <f>HEX2DEC(SUBSTITUTE(D560,"0x",""))</f>
        <v>136</v>
      </c>
      <c r="C560" s="38" t="str">
        <f>"S"&amp;DEC2HEX(A560,2)&amp;"_PID"</f>
        <v>S01_PID</v>
      </c>
      <c r="D560" s="72" t="s">
        <v>1103</v>
      </c>
      <c r="E560" s="73" t="s">
        <v>1116</v>
      </c>
      <c r="F560" s="74" t="s">
        <v>1117</v>
      </c>
      <c r="G560" s="75" t="s">
        <v>1048</v>
      </c>
      <c r="H560" s="36">
        <v>31</v>
      </c>
      <c r="I560" s="36">
        <v>1</v>
      </c>
      <c r="J560" s="36">
        <v>1</v>
      </c>
      <c r="K560" s="36" t="s">
        <v>32</v>
      </c>
      <c r="L560" s="36">
        <v>1</v>
      </c>
      <c r="N560" s="36">
        <v>0</v>
      </c>
      <c r="O560" s="54">
        <v>0</v>
      </c>
      <c r="P560" s="54">
        <v>0</v>
      </c>
      <c r="R560" s="36" t="str">
        <f>IF(F560="",""," SG_ "&amp;F560&amp;" m"&amp;B560&amp;" : "&amp;H560&amp;"|"&amp;I560&amp;"@"&amp;J560&amp;K560&amp;" ("&amp;L560&amp;","&amp;N560&amp;") ["&amp;O560&amp;"|"&amp;P560&amp;"] """&amp;M560&amp;""" TOOL")</f>
        <v> SG_ SCR_IND_SYS_ACTIVE m136 : 31|1@1+ (1,0) [0|0] "" TOOL</v>
      </c>
      <c r="S560" s="36" t="str">
        <f>IF(F560="","","SG_MUL_VAL_ 2024 "&amp;F560&amp;" "&amp;C560&amp;" "&amp;SUBSTITUTE(B560,"M","")&amp;"-"&amp;SUBSTITUTE(B560,"M","")&amp;";")</f>
        <v>SG_MUL_VAL_ 2024 SCR_IND_SYS_ACTIVE S01_PID 136-136;</v>
      </c>
    </row>
    <row r="561" spans="1:19">
      <c r="A561" s="36">
        <v>1</v>
      </c>
      <c r="B561" s="53">
        <f>HEX2DEC(SUBSTITUTE(D561,"0x",""))</f>
        <v>136</v>
      </c>
      <c r="C561" s="38" t="str">
        <f>"S"&amp;DEC2HEX(A561,2)&amp;"_PID"</f>
        <v>S01_PID</v>
      </c>
      <c r="D561" s="72" t="s">
        <v>1103</v>
      </c>
      <c r="E561" s="73" t="s">
        <v>1118</v>
      </c>
      <c r="F561" s="74" t="s">
        <v>1119</v>
      </c>
      <c r="G561" s="75" t="s">
        <v>1120</v>
      </c>
      <c r="H561" s="36">
        <v>32</v>
      </c>
      <c r="I561" s="36">
        <v>1</v>
      </c>
      <c r="J561" s="36">
        <v>1</v>
      </c>
      <c r="K561" s="36" t="s">
        <v>32</v>
      </c>
      <c r="L561" s="36">
        <v>1</v>
      </c>
      <c r="N561" s="36">
        <v>0</v>
      </c>
      <c r="O561" s="54">
        <v>0</v>
      </c>
      <c r="P561" s="54">
        <v>0</v>
      </c>
      <c r="R561" s="36" t="str">
        <f>IF(F561="",""," SG_ "&amp;F561&amp;" m"&amp;B561&amp;" : "&amp;H561&amp;"|"&amp;I561&amp;"@"&amp;J561&amp;K561&amp;" ("&amp;L561&amp;","&amp;N561&amp;") ["&amp;O561&amp;"|"&amp;P561&amp;"] """&amp;M561&amp;""" TOOL")</f>
        <v> SG_ SCR_IND_SYS_HIST1_LEVEL_LOW m136 : 32|1@1+ (1,0) [0|0] "" TOOL</v>
      </c>
      <c r="S561" s="36" t="str">
        <f>IF(F561="","","SG_MUL_VAL_ 2024 "&amp;F561&amp;" "&amp;C561&amp;" "&amp;SUBSTITUTE(B561,"M","")&amp;"-"&amp;SUBSTITUTE(B561,"M","")&amp;";")</f>
        <v>SG_MUL_VAL_ 2024 SCR_IND_SYS_HIST1_LEVEL_LOW S01_PID 136-136;</v>
      </c>
    </row>
    <row r="562" spans="1:19">
      <c r="A562" s="36">
        <v>1</v>
      </c>
      <c r="B562" s="53">
        <f>HEX2DEC(SUBSTITUTE(D562,"0x",""))</f>
        <v>136</v>
      </c>
      <c r="C562" s="38" t="str">
        <f>"S"&amp;DEC2HEX(A562,2)&amp;"_PID"</f>
        <v>S01_PID</v>
      </c>
      <c r="D562" s="72" t="s">
        <v>1103</v>
      </c>
      <c r="E562" s="73"/>
      <c r="F562" s="74" t="s">
        <v>1121</v>
      </c>
      <c r="G562" s="75" t="s">
        <v>1122</v>
      </c>
      <c r="H562" s="36">
        <v>33</v>
      </c>
      <c r="I562" s="36">
        <v>1</v>
      </c>
      <c r="J562" s="36">
        <v>1</v>
      </c>
      <c r="K562" s="36" t="s">
        <v>32</v>
      </c>
      <c r="L562" s="36">
        <v>1</v>
      </c>
      <c r="N562" s="36">
        <v>0</v>
      </c>
      <c r="O562" s="54">
        <v>0</v>
      </c>
      <c r="P562" s="54">
        <v>0</v>
      </c>
      <c r="R562" s="36" t="str">
        <f>IF(F562="",""," SG_ "&amp;F562&amp;" m"&amp;B562&amp;" : "&amp;H562&amp;"|"&amp;I562&amp;"@"&amp;J562&amp;K562&amp;" ("&amp;L562&amp;","&amp;N562&amp;") ["&amp;O562&amp;"|"&amp;P562&amp;"] """&amp;M562&amp;""" TOOL")</f>
        <v> SG_ SCR_IND_SYS_HIST1_INCORR_REAG m136 : 33|1@1+ (1,0) [0|0] "" TOOL</v>
      </c>
      <c r="S562" s="36" t="str">
        <f>IF(F562="","","SG_MUL_VAL_ 2024 "&amp;F562&amp;" "&amp;C562&amp;" "&amp;SUBSTITUTE(B562,"M","")&amp;"-"&amp;SUBSTITUTE(B562,"M","")&amp;";")</f>
        <v>SG_MUL_VAL_ 2024 SCR_IND_SYS_HIST1_INCORR_REAG S01_PID 136-136;</v>
      </c>
    </row>
    <row r="563" spans="1:19">
      <c r="A563" s="36">
        <v>1</v>
      </c>
      <c r="B563" s="53">
        <f>HEX2DEC(SUBSTITUTE(D563,"0x",""))</f>
        <v>136</v>
      </c>
      <c r="C563" s="38" t="str">
        <f>"S"&amp;DEC2HEX(A563,2)&amp;"_PID"</f>
        <v>S01_PID</v>
      </c>
      <c r="D563" s="72" t="s">
        <v>1103</v>
      </c>
      <c r="E563" s="73"/>
      <c r="F563" s="74" t="s">
        <v>1123</v>
      </c>
      <c r="G563" s="75" t="s">
        <v>1124</v>
      </c>
      <c r="H563" s="36">
        <v>34</v>
      </c>
      <c r="I563" s="36">
        <v>1</v>
      </c>
      <c r="J563" s="36">
        <v>1</v>
      </c>
      <c r="K563" s="36" t="s">
        <v>32</v>
      </c>
      <c r="L563" s="36">
        <v>1</v>
      </c>
      <c r="N563" s="36">
        <v>0</v>
      </c>
      <c r="O563" s="54">
        <v>0</v>
      </c>
      <c r="P563" s="54">
        <v>0</v>
      </c>
      <c r="R563" s="36" t="str">
        <f>IF(F563="",""," SG_ "&amp;F563&amp;" m"&amp;B563&amp;" : "&amp;H563&amp;"|"&amp;I563&amp;"@"&amp;J563&amp;K563&amp;" ("&amp;L563&amp;","&amp;N563&amp;") ["&amp;O563&amp;"|"&amp;P563&amp;"] """&amp;M563&amp;""" TOOL")</f>
        <v> SG_ SCR_IND_SYS_HIST1_CONSUMP_DEVIATION m136 : 34|1@1+ (1,0) [0|0] "" TOOL</v>
      </c>
      <c r="S563" s="36" t="str">
        <f>IF(F563="","","SG_MUL_VAL_ 2024 "&amp;F563&amp;" "&amp;C563&amp;" "&amp;SUBSTITUTE(B563,"M","")&amp;"-"&amp;SUBSTITUTE(B563,"M","")&amp;";")</f>
        <v>SG_MUL_VAL_ 2024 SCR_IND_SYS_HIST1_CONSUMP_DEVIATION S01_PID 136-136;</v>
      </c>
    </row>
    <row r="564" spans="1:19">
      <c r="A564" s="36">
        <v>1</v>
      </c>
      <c r="B564" s="53">
        <f>HEX2DEC(SUBSTITUTE(D564,"0x",""))</f>
        <v>136</v>
      </c>
      <c r="C564" s="38" t="str">
        <f>"S"&amp;DEC2HEX(A564,2)&amp;"_PID"</f>
        <v>S01_PID</v>
      </c>
      <c r="D564" s="72" t="s">
        <v>1103</v>
      </c>
      <c r="E564" s="73"/>
      <c r="F564" s="74" t="s">
        <v>1125</v>
      </c>
      <c r="G564" s="75" t="s">
        <v>1126</v>
      </c>
      <c r="H564" s="36">
        <v>35</v>
      </c>
      <c r="I564" s="36">
        <v>1</v>
      </c>
      <c r="J564" s="36">
        <v>1</v>
      </c>
      <c r="K564" s="36" t="s">
        <v>32</v>
      </c>
      <c r="L564" s="36">
        <v>1</v>
      </c>
      <c r="N564" s="36">
        <v>0</v>
      </c>
      <c r="O564" s="54">
        <v>0</v>
      </c>
      <c r="P564" s="54">
        <v>0</v>
      </c>
      <c r="R564" s="36" t="str">
        <f>IF(F564="",""," SG_ "&amp;F564&amp;" m"&amp;B564&amp;" : "&amp;H564&amp;"|"&amp;I564&amp;"@"&amp;J564&amp;K564&amp;" ("&amp;L564&amp;","&amp;N564&amp;") ["&amp;O564&amp;"|"&amp;P564&amp;"] """&amp;M564&amp;""" TOOL")</f>
        <v> SG_ SCR_IND_SYS_HIST1_NOx_LEVEL m136 : 35|1@1+ (1,0) [0|0] "" TOOL</v>
      </c>
      <c r="S564" s="36" t="str">
        <f>IF(F564="","","SG_MUL_VAL_ 2024 "&amp;F564&amp;" "&amp;C564&amp;" "&amp;SUBSTITUTE(B564,"M","")&amp;"-"&amp;SUBSTITUTE(B564,"M","")&amp;";")</f>
        <v>SG_MUL_VAL_ 2024 SCR_IND_SYS_HIST1_NOx_LEVEL S01_PID 136-136;</v>
      </c>
    </row>
    <row r="565" spans="1:19">
      <c r="A565" s="36">
        <v>1</v>
      </c>
      <c r="B565" s="53">
        <f>HEX2DEC(SUBSTITUTE(D565,"0x",""))</f>
        <v>136</v>
      </c>
      <c r="C565" s="38" t="str">
        <f>"S"&amp;DEC2HEX(A565,2)&amp;"_PID"</f>
        <v>S01_PID</v>
      </c>
      <c r="D565" s="72" t="s">
        <v>1103</v>
      </c>
      <c r="E565" s="73" t="s">
        <v>1127</v>
      </c>
      <c r="F565" s="74" t="s">
        <v>1128</v>
      </c>
      <c r="G565" s="75" t="s">
        <v>1129</v>
      </c>
      <c r="H565" s="36">
        <v>36</v>
      </c>
      <c r="I565" s="36">
        <v>1</v>
      </c>
      <c r="J565" s="36">
        <v>1</v>
      </c>
      <c r="K565" s="36" t="s">
        <v>32</v>
      </c>
      <c r="L565" s="36">
        <v>1</v>
      </c>
      <c r="N565" s="36">
        <v>0</v>
      </c>
      <c r="O565" s="54">
        <v>0</v>
      </c>
      <c r="P565" s="54">
        <v>0</v>
      </c>
      <c r="R565" s="36" t="str">
        <f>IF(F565="",""," SG_ "&amp;F565&amp;" m"&amp;B565&amp;" : "&amp;H565&amp;"|"&amp;I565&amp;"@"&amp;J565&amp;K565&amp;" ("&amp;L565&amp;","&amp;N565&amp;") ["&amp;O565&amp;"|"&amp;P565&amp;"] """&amp;M565&amp;""" TOOL")</f>
        <v> SG_ SCR_IND_SYS_HIST2_LEVEL_LOW m136 : 36|1@1+ (1,0) [0|0] "" TOOL</v>
      </c>
      <c r="S565" s="36" t="str">
        <f>IF(F565="","","SG_MUL_VAL_ 2024 "&amp;F565&amp;" "&amp;C565&amp;" "&amp;SUBSTITUTE(B565,"M","")&amp;"-"&amp;SUBSTITUTE(B565,"M","")&amp;";")</f>
        <v>SG_MUL_VAL_ 2024 SCR_IND_SYS_HIST2_LEVEL_LOW S01_PID 136-136;</v>
      </c>
    </row>
    <row r="566" spans="1:19">
      <c r="A566" s="36">
        <v>1</v>
      </c>
      <c r="B566" s="53">
        <f>HEX2DEC(SUBSTITUTE(D566,"0x",""))</f>
        <v>136</v>
      </c>
      <c r="C566" s="38" t="str">
        <f>"S"&amp;DEC2HEX(A566,2)&amp;"_PID"</f>
        <v>S01_PID</v>
      </c>
      <c r="D566" s="72" t="s">
        <v>1103</v>
      </c>
      <c r="E566" s="73"/>
      <c r="F566" s="74" t="s">
        <v>1130</v>
      </c>
      <c r="G566" s="75" t="s">
        <v>1131</v>
      </c>
      <c r="H566" s="36">
        <v>37</v>
      </c>
      <c r="I566" s="36">
        <v>1</v>
      </c>
      <c r="J566" s="36">
        <v>1</v>
      </c>
      <c r="K566" s="36" t="s">
        <v>32</v>
      </c>
      <c r="L566" s="36">
        <v>1</v>
      </c>
      <c r="N566" s="36">
        <v>0</v>
      </c>
      <c r="O566" s="54">
        <v>0</v>
      </c>
      <c r="P566" s="54">
        <v>0</v>
      </c>
      <c r="R566" s="36" t="str">
        <f>IF(F566="",""," SG_ "&amp;F566&amp;" m"&amp;B566&amp;" : "&amp;H566&amp;"|"&amp;I566&amp;"@"&amp;J566&amp;K566&amp;" ("&amp;L566&amp;","&amp;N566&amp;") ["&amp;O566&amp;"|"&amp;P566&amp;"] """&amp;M566&amp;""" TOOL")</f>
        <v> SG_ SCR_IND_SYS_HIST2_INCORR_REAG m136 : 37|1@1+ (1,0) [0|0] "" TOOL</v>
      </c>
      <c r="S566" s="36" t="str">
        <f>IF(F566="","","SG_MUL_VAL_ 2024 "&amp;F566&amp;" "&amp;C566&amp;" "&amp;SUBSTITUTE(B566,"M","")&amp;"-"&amp;SUBSTITUTE(B566,"M","")&amp;";")</f>
        <v>SG_MUL_VAL_ 2024 SCR_IND_SYS_HIST2_INCORR_REAG S01_PID 136-136;</v>
      </c>
    </row>
    <row r="567" spans="1:19">
      <c r="A567" s="36">
        <v>1</v>
      </c>
      <c r="B567" s="53">
        <f>HEX2DEC(SUBSTITUTE(D567,"0x",""))</f>
        <v>136</v>
      </c>
      <c r="C567" s="38" t="str">
        <f>"S"&amp;DEC2HEX(A567,2)&amp;"_PID"</f>
        <v>S01_PID</v>
      </c>
      <c r="D567" s="72" t="s">
        <v>1103</v>
      </c>
      <c r="E567" s="73"/>
      <c r="F567" s="74" t="s">
        <v>1132</v>
      </c>
      <c r="G567" s="75" t="s">
        <v>1133</v>
      </c>
      <c r="H567" s="36">
        <v>38</v>
      </c>
      <c r="I567" s="36">
        <v>1</v>
      </c>
      <c r="J567" s="36">
        <v>1</v>
      </c>
      <c r="K567" s="36" t="s">
        <v>32</v>
      </c>
      <c r="L567" s="36">
        <v>1</v>
      </c>
      <c r="N567" s="36">
        <v>0</v>
      </c>
      <c r="O567" s="54">
        <v>0</v>
      </c>
      <c r="P567" s="54">
        <v>0</v>
      </c>
      <c r="R567" s="36" t="str">
        <f>IF(F567="",""," SG_ "&amp;F567&amp;" m"&amp;B567&amp;" : "&amp;H567&amp;"|"&amp;I567&amp;"@"&amp;J567&amp;K567&amp;" ("&amp;L567&amp;","&amp;N567&amp;") ["&amp;O567&amp;"|"&amp;P567&amp;"] """&amp;M567&amp;""" TOOL")</f>
        <v> SG_ SCR_IND_SYS_HIST2_CONSUMP_DEVIATION m136 : 38|1@1+ (1,0) [0|0] "" TOOL</v>
      </c>
      <c r="S567" s="36" t="str">
        <f>IF(F567="","","SG_MUL_VAL_ 2024 "&amp;F567&amp;" "&amp;C567&amp;" "&amp;SUBSTITUTE(B567,"M","")&amp;"-"&amp;SUBSTITUTE(B567,"M","")&amp;";")</f>
        <v>SG_MUL_VAL_ 2024 SCR_IND_SYS_HIST2_CONSUMP_DEVIATION S01_PID 136-136;</v>
      </c>
    </row>
    <row r="568" spans="1:19">
      <c r="A568" s="36">
        <v>1</v>
      </c>
      <c r="B568" s="53">
        <f>HEX2DEC(SUBSTITUTE(D568,"0x",""))</f>
        <v>136</v>
      </c>
      <c r="C568" s="38" t="str">
        <f>"S"&amp;DEC2HEX(A568,2)&amp;"_PID"</f>
        <v>S01_PID</v>
      </c>
      <c r="D568" s="72" t="s">
        <v>1103</v>
      </c>
      <c r="E568" s="73"/>
      <c r="F568" s="74" t="s">
        <v>1134</v>
      </c>
      <c r="G568" s="75" t="s">
        <v>1135</v>
      </c>
      <c r="H568" s="36">
        <v>39</v>
      </c>
      <c r="I568" s="36">
        <v>1</v>
      </c>
      <c r="J568" s="36">
        <v>1</v>
      </c>
      <c r="K568" s="36" t="s">
        <v>32</v>
      </c>
      <c r="L568" s="36">
        <v>1</v>
      </c>
      <c r="N568" s="36">
        <v>0</v>
      </c>
      <c r="O568" s="54">
        <v>0</v>
      </c>
      <c r="P568" s="54">
        <v>0</v>
      </c>
      <c r="R568" s="36" t="str">
        <f>IF(F568="",""," SG_ "&amp;F568&amp;" m"&amp;B568&amp;" : "&amp;H568&amp;"|"&amp;I568&amp;"@"&amp;J568&amp;K568&amp;" ("&amp;L568&amp;","&amp;N568&amp;") ["&amp;O568&amp;"|"&amp;P568&amp;"] """&amp;M568&amp;""" TOOL")</f>
        <v> SG_ SCR_IND_SYS_HIST2_NOx_LEVEL m136 : 39|1@1+ (1,0) [0|0] "" TOOL</v>
      </c>
      <c r="S568" s="36" t="str">
        <f>IF(F568="","","SG_MUL_VAL_ 2024 "&amp;F568&amp;" "&amp;C568&amp;" "&amp;SUBSTITUTE(B568,"M","")&amp;"-"&amp;SUBSTITUTE(B568,"M","")&amp;";")</f>
        <v>SG_MUL_VAL_ 2024 SCR_IND_SYS_HIST2_NOx_LEVEL S01_PID 136-136;</v>
      </c>
    </row>
    <row r="569" spans="1:19">
      <c r="A569" s="36">
        <v>1</v>
      </c>
      <c r="B569" s="53">
        <f>HEX2DEC(SUBSTITUTE(D569,"0x",""))</f>
        <v>136</v>
      </c>
      <c r="C569" s="38" t="str">
        <f>"S"&amp;DEC2HEX(A569,2)&amp;"_PID"</f>
        <v>S01_PID</v>
      </c>
      <c r="D569" s="72" t="s">
        <v>1103</v>
      </c>
      <c r="E569" s="73" t="s">
        <v>1136</v>
      </c>
      <c r="F569" s="74" t="s">
        <v>1137</v>
      </c>
      <c r="G569" s="75" t="s">
        <v>1138</v>
      </c>
      <c r="H569" s="36">
        <v>40</v>
      </c>
      <c r="I569" s="36">
        <v>1</v>
      </c>
      <c r="J569" s="36">
        <v>1</v>
      </c>
      <c r="K569" s="36" t="s">
        <v>32</v>
      </c>
      <c r="L569" s="36">
        <v>1</v>
      </c>
      <c r="N569" s="36">
        <v>0</v>
      </c>
      <c r="O569" s="54">
        <v>0</v>
      </c>
      <c r="P569" s="54">
        <v>0</v>
      </c>
      <c r="R569" s="36" t="str">
        <f>IF(F569="",""," SG_ "&amp;F569&amp;" m"&amp;B569&amp;" : "&amp;H569&amp;"|"&amp;I569&amp;"@"&amp;J569&amp;K569&amp;" ("&amp;L569&amp;","&amp;N569&amp;") ["&amp;O569&amp;"|"&amp;P569&amp;"] """&amp;M569&amp;""" TOOL")</f>
        <v> SG_ SCR_IND_SYS_HIST3_LEVEL_LOW m136 : 40|1@1+ (1,0) [0|0] "" TOOL</v>
      </c>
      <c r="S569" s="36" t="str">
        <f>IF(F569="","","SG_MUL_VAL_ 2024 "&amp;F569&amp;" "&amp;C569&amp;" "&amp;SUBSTITUTE(B569,"M","")&amp;"-"&amp;SUBSTITUTE(B569,"M","")&amp;";")</f>
        <v>SG_MUL_VAL_ 2024 SCR_IND_SYS_HIST3_LEVEL_LOW S01_PID 136-136;</v>
      </c>
    </row>
    <row r="570" spans="1:19">
      <c r="A570" s="36">
        <v>1</v>
      </c>
      <c r="B570" s="53">
        <f>HEX2DEC(SUBSTITUTE(D570,"0x",""))</f>
        <v>136</v>
      </c>
      <c r="C570" s="38" t="str">
        <f>"S"&amp;DEC2HEX(A570,2)&amp;"_PID"</f>
        <v>S01_PID</v>
      </c>
      <c r="D570" s="72" t="s">
        <v>1103</v>
      </c>
      <c r="E570" s="73"/>
      <c r="F570" s="74" t="s">
        <v>1139</v>
      </c>
      <c r="G570" s="75" t="s">
        <v>1140</v>
      </c>
      <c r="H570" s="36">
        <v>41</v>
      </c>
      <c r="I570" s="36">
        <v>1</v>
      </c>
      <c r="J570" s="36">
        <v>1</v>
      </c>
      <c r="K570" s="36" t="s">
        <v>32</v>
      </c>
      <c r="L570" s="36">
        <v>1</v>
      </c>
      <c r="N570" s="36">
        <v>0</v>
      </c>
      <c r="O570" s="54">
        <v>0</v>
      </c>
      <c r="P570" s="54">
        <v>0</v>
      </c>
      <c r="R570" s="36" t="str">
        <f>IF(F570="",""," SG_ "&amp;F570&amp;" m"&amp;B570&amp;" : "&amp;H570&amp;"|"&amp;I570&amp;"@"&amp;J570&amp;K570&amp;" ("&amp;L570&amp;","&amp;N570&amp;") ["&amp;O570&amp;"|"&amp;P570&amp;"] """&amp;M570&amp;""" TOOL")</f>
        <v> SG_ SCR_IND_SYS_HIST3_INCORR_REAG m136 : 41|1@1+ (1,0) [0|0] "" TOOL</v>
      </c>
      <c r="S570" s="36" t="str">
        <f>IF(F570="","","SG_MUL_VAL_ 2024 "&amp;F570&amp;" "&amp;C570&amp;" "&amp;SUBSTITUTE(B570,"M","")&amp;"-"&amp;SUBSTITUTE(B570,"M","")&amp;";")</f>
        <v>SG_MUL_VAL_ 2024 SCR_IND_SYS_HIST3_INCORR_REAG S01_PID 136-136;</v>
      </c>
    </row>
    <row r="571" spans="1:19">
      <c r="A571" s="36">
        <v>1</v>
      </c>
      <c r="B571" s="53">
        <f>HEX2DEC(SUBSTITUTE(D571,"0x",""))</f>
        <v>136</v>
      </c>
      <c r="C571" s="38" t="str">
        <f>"S"&amp;DEC2HEX(A571,2)&amp;"_PID"</f>
        <v>S01_PID</v>
      </c>
      <c r="D571" s="72" t="s">
        <v>1103</v>
      </c>
      <c r="E571" s="73"/>
      <c r="F571" s="74" t="s">
        <v>1141</v>
      </c>
      <c r="G571" s="75" t="s">
        <v>1142</v>
      </c>
      <c r="H571" s="36">
        <v>42</v>
      </c>
      <c r="I571" s="36">
        <v>1</v>
      </c>
      <c r="J571" s="36">
        <v>1</v>
      </c>
      <c r="K571" s="36" t="s">
        <v>32</v>
      </c>
      <c r="L571" s="36">
        <v>1</v>
      </c>
      <c r="N571" s="36">
        <v>0</v>
      </c>
      <c r="O571" s="54">
        <v>0</v>
      </c>
      <c r="P571" s="54">
        <v>0</v>
      </c>
      <c r="R571" s="36" t="str">
        <f>IF(F571="",""," SG_ "&amp;F571&amp;" m"&amp;B571&amp;" : "&amp;H571&amp;"|"&amp;I571&amp;"@"&amp;J571&amp;K571&amp;" ("&amp;L571&amp;","&amp;N571&amp;") ["&amp;O571&amp;"|"&amp;P571&amp;"] """&amp;M571&amp;""" TOOL")</f>
        <v> SG_ SCR_IND_SYS_HIST3_CONSUMP_DEVIATION m136 : 42|1@1+ (1,0) [0|0] "" TOOL</v>
      </c>
      <c r="S571" s="36" t="str">
        <f>IF(F571="","","SG_MUL_VAL_ 2024 "&amp;F571&amp;" "&amp;C571&amp;" "&amp;SUBSTITUTE(B571,"M","")&amp;"-"&amp;SUBSTITUTE(B571,"M","")&amp;";")</f>
        <v>SG_MUL_VAL_ 2024 SCR_IND_SYS_HIST3_CONSUMP_DEVIATION S01_PID 136-136;</v>
      </c>
    </row>
    <row r="572" spans="1:19">
      <c r="A572" s="36">
        <v>1</v>
      </c>
      <c r="B572" s="53">
        <f>HEX2DEC(SUBSTITUTE(D572,"0x",""))</f>
        <v>136</v>
      </c>
      <c r="C572" s="38" t="str">
        <f>"S"&amp;DEC2HEX(A572,2)&amp;"_PID"</f>
        <v>S01_PID</v>
      </c>
      <c r="D572" s="72" t="s">
        <v>1103</v>
      </c>
      <c r="E572" s="73"/>
      <c r="F572" s="74" t="s">
        <v>1143</v>
      </c>
      <c r="G572" s="75" t="s">
        <v>1144</v>
      </c>
      <c r="H572" s="36">
        <v>43</v>
      </c>
      <c r="I572" s="36">
        <v>1</v>
      </c>
      <c r="J572" s="36">
        <v>1</v>
      </c>
      <c r="K572" s="36" t="s">
        <v>32</v>
      </c>
      <c r="L572" s="36">
        <v>1</v>
      </c>
      <c r="N572" s="36">
        <v>0</v>
      </c>
      <c r="O572" s="54">
        <v>0</v>
      </c>
      <c r="P572" s="54">
        <v>0</v>
      </c>
      <c r="R572" s="36" t="str">
        <f>IF(F572="",""," SG_ "&amp;F572&amp;" m"&amp;B572&amp;" : "&amp;H572&amp;"|"&amp;I572&amp;"@"&amp;J572&amp;K572&amp;" ("&amp;L572&amp;","&amp;N572&amp;") ["&amp;O572&amp;"|"&amp;P572&amp;"] """&amp;M572&amp;""" TOOL")</f>
        <v> SG_ SCR_IND_SYS_HIST3_NOx_LEVEL m136 : 43|1@1+ (1,0) [0|0] "" TOOL</v>
      </c>
      <c r="S572" s="36" t="str">
        <f>IF(F572="","","SG_MUL_VAL_ 2024 "&amp;F572&amp;" "&amp;C572&amp;" "&amp;SUBSTITUTE(B572,"M","")&amp;"-"&amp;SUBSTITUTE(B572,"M","")&amp;";")</f>
        <v>SG_MUL_VAL_ 2024 SCR_IND_SYS_HIST3_NOx_LEVEL S01_PID 136-136;</v>
      </c>
    </row>
    <row r="573" spans="1:19">
      <c r="A573" s="36">
        <v>1</v>
      </c>
      <c r="B573" s="53">
        <f t="shared" ref="B573:B605" si="46">HEX2DEC(SUBSTITUTE(D573,"0x",""))</f>
        <v>136</v>
      </c>
      <c r="C573" s="38" t="str">
        <f t="shared" ref="C573:C605" si="47">"S"&amp;DEC2HEX(A573,2)&amp;"_PID"</f>
        <v>S01_PID</v>
      </c>
      <c r="D573" s="72" t="s">
        <v>1103</v>
      </c>
      <c r="E573" s="73" t="s">
        <v>1145</v>
      </c>
      <c r="F573" s="74" t="s">
        <v>1146</v>
      </c>
      <c r="G573" s="75" t="s">
        <v>1147</v>
      </c>
      <c r="H573" s="36">
        <v>44</v>
      </c>
      <c r="I573" s="36">
        <v>1</v>
      </c>
      <c r="J573" s="36">
        <v>1</v>
      </c>
      <c r="K573" s="36" t="s">
        <v>32</v>
      </c>
      <c r="L573" s="36">
        <v>1</v>
      </c>
      <c r="N573" s="36">
        <v>0</v>
      </c>
      <c r="O573" s="54">
        <v>0</v>
      </c>
      <c r="P573" s="54">
        <v>0</v>
      </c>
      <c r="R573" s="36" t="str">
        <f t="shared" ref="R573:R605" si="48">IF(F573="",""," SG_ "&amp;F573&amp;" m"&amp;B573&amp;" : "&amp;H573&amp;"|"&amp;I573&amp;"@"&amp;J573&amp;K573&amp;" ("&amp;L573&amp;","&amp;N573&amp;") ["&amp;O573&amp;"|"&amp;P573&amp;"] """&amp;M573&amp;""" TOOL")</f>
        <v> SG_ SCR_IND_SYS_HIST4_LEVEL_LOW m136 : 44|1@1+ (1,0) [0|0] "" TOOL</v>
      </c>
      <c r="S573" s="36" t="str">
        <f t="shared" ref="S573:S605" si="49">IF(F573="","","SG_MUL_VAL_ 2024 "&amp;F573&amp;" "&amp;C573&amp;" "&amp;SUBSTITUTE(B573,"M","")&amp;"-"&amp;SUBSTITUTE(B573,"M","")&amp;";")</f>
        <v>SG_MUL_VAL_ 2024 SCR_IND_SYS_HIST4_LEVEL_LOW S01_PID 136-136;</v>
      </c>
    </row>
    <row r="574" spans="1:19">
      <c r="A574" s="36">
        <v>1</v>
      </c>
      <c r="B574" s="53">
        <f t="shared" si="46"/>
        <v>136</v>
      </c>
      <c r="C574" s="38" t="str">
        <f t="shared" si="47"/>
        <v>S01_PID</v>
      </c>
      <c r="D574" s="72" t="s">
        <v>1103</v>
      </c>
      <c r="E574" s="73"/>
      <c r="F574" s="74" t="s">
        <v>1148</v>
      </c>
      <c r="G574" s="75" t="s">
        <v>1149</v>
      </c>
      <c r="H574" s="36">
        <v>45</v>
      </c>
      <c r="I574" s="36">
        <v>1</v>
      </c>
      <c r="J574" s="36">
        <v>1</v>
      </c>
      <c r="K574" s="36" t="s">
        <v>32</v>
      </c>
      <c r="L574" s="36">
        <v>1</v>
      </c>
      <c r="N574" s="36">
        <v>0</v>
      </c>
      <c r="O574" s="54">
        <v>0</v>
      </c>
      <c r="P574" s="54">
        <v>0</v>
      </c>
      <c r="R574" s="36" t="str">
        <f t="shared" si="48"/>
        <v> SG_ SCR_IND_SYS_HIST4_INCORR_REAG m136 : 45|1@1+ (1,0) [0|0] "" TOOL</v>
      </c>
      <c r="S574" s="36" t="str">
        <f t="shared" si="49"/>
        <v>SG_MUL_VAL_ 2024 SCR_IND_SYS_HIST4_INCORR_REAG S01_PID 136-136;</v>
      </c>
    </row>
    <row r="575" spans="1:19">
      <c r="A575" s="36">
        <v>1</v>
      </c>
      <c r="B575" s="53">
        <f t="shared" si="46"/>
        <v>136</v>
      </c>
      <c r="C575" s="38" t="str">
        <f t="shared" si="47"/>
        <v>S01_PID</v>
      </c>
      <c r="D575" s="72" t="s">
        <v>1103</v>
      </c>
      <c r="E575" s="73"/>
      <c r="F575" s="74" t="s">
        <v>1150</v>
      </c>
      <c r="G575" s="75" t="s">
        <v>1151</v>
      </c>
      <c r="H575" s="36">
        <v>46</v>
      </c>
      <c r="I575" s="36">
        <v>1</v>
      </c>
      <c r="J575" s="36">
        <v>1</v>
      </c>
      <c r="K575" s="36" t="s">
        <v>32</v>
      </c>
      <c r="L575" s="36">
        <v>1</v>
      </c>
      <c r="N575" s="36">
        <v>0</v>
      </c>
      <c r="O575" s="54">
        <v>0</v>
      </c>
      <c r="P575" s="54">
        <v>0</v>
      </c>
      <c r="R575" s="36" t="str">
        <f t="shared" si="48"/>
        <v> SG_ SCR_IND_SYS_HIST4_CONSUMP_DEVIATION m136 : 46|1@1+ (1,0) [0|0] "" TOOL</v>
      </c>
      <c r="S575" s="36" t="str">
        <f t="shared" si="49"/>
        <v>SG_MUL_VAL_ 2024 SCR_IND_SYS_HIST4_CONSUMP_DEVIATION S01_PID 136-136;</v>
      </c>
    </row>
    <row r="576" spans="1:19">
      <c r="A576" s="36">
        <v>1</v>
      </c>
      <c r="B576" s="53">
        <f t="shared" si="46"/>
        <v>136</v>
      </c>
      <c r="C576" s="38" t="str">
        <f t="shared" si="47"/>
        <v>S01_PID</v>
      </c>
      <c r="D576" s="72" t="s">
        <v>1103</v>
      </c>
      <c r="E576" s="73"/>
      <c r="F576" s="74" t="s">
        <v>1152</v>
      </c>
      <c r="G576" s="75" t="s">
        <v>1153</v>
      </c>
      <c r="H576" s="36">
        <v>47</v>
      </c>
      <c r="I576" s="36">
        <v>1</v>
      </c>
      <c r="J576" s="36">
        <v>1</v>
      </c>
      <c r="K576" s="36" t="s">
        <v>32</v>
      </c>
      <c r="L576" s="36">
        <v>1</v>
      </c>
      <c r="N576" s="36">
        <v>0</v>
      </c>
      <c r="O576" s="54">
        <v>0</v>
      </c>
      <c r="P576" s="54">
        <v>0</v>
      </c>
      <c r="R576" s="36" t="str">
        <f t="shared" si="48"/>
        <v> SG_ SCR_IND_SYS_HIST4_NOx_LEVEL m136 : 47|1@1+ (1,0) [0|0] "" TOOL</v>
      </c>
      <c r="S576" s="36" t="str">
        <f t="shared" si="49"/>
        <v>SG_MUL_VAL_ 2024 SCR_IND_SYS_HIST4_NOx_LEVEL S01_PID 136-136;</v>
      </c>
    </row>
    <row r="577" spans="1:19">
      <c r="A577" s="36">
        <v>1</v>
      </c>
      <c r="B577" s="53">
        <f t="shared" si="46"/>
        <v>136</v>
      </c>
      <c r="C577" s="38" t="str">
        <f t="shared" si="47"/>
        <v>S01_PID</v>
      </c>
      <c r="D577" s="72" t="s">
        <v>1103</v>
      </c>
      <c r="E577" s="73" t="s">
        <v>1154</v>
      </c>
      <c r="F577" s="74" t="s">
        <v>1155</v>
      </c>
      <c r="G577" s="75" t="s">
        <v>1055</v>
      </c>
      <c r="H577" s="36">
        <v>55</v>
      </c>
      <c r="I577" s="36">
        <v>16</v>
      </c>
      <c r="J577" s="36">
        <v>0</v>
      </c>
      <c r="K577" s="36" t="s">
        <v>32</v>
      </c>
      <c r="L577" s="36">
        <v>1</v>
      </c>
      <c r="M577" s="36" t="s">
        <v>209</v>
      </c>
      <c r="N577" s="36">
        <v>0</v>
      </c>
      <c r="O577" s="54">
        <v>0</v>
      </c>
      <c r="P577" s="54">
        <v>0</v>
      </c>
      <c r="R577" s="36" t="str">
        <f t="shared" si="48"/>
        <v> SG_ SCR_IND_DIST_1N m136 : 55|16@0+ (1,0) [0|0] "km" TOOL</v>
      </c>
      <c r="S577" s="36" t="str">
        <f t="shared" si="49"/>
        <v>SG_MUL_VAL_ 2024 SCR_IND_DIST_1N S01_PID 136-136;</v>
      </c>
    </row>
    <row r="578" spans="1:19">
      <c r="A578" s="36">
        <v>1</v>
      </c>
      <c r="B578" s="53">
        <f t="shared" si="46"/>
        <v>136</v>
      </c>
      <c r="C578" s="38" t="str">
        <f t="shared" si="47"/>
        <v>S01_PID</v>
      </c>
      <c r="D578" s="72" t="s">
        <v>1103</v>
      </c>
      <c r="E578" s="73" t="s">
        <v>1156</v>
      </c>
      <c r="F578" s="74" t="s">
        <v>1157</v>
      </c>
      <c r="G578" s="75" t="s">
        <v>1058</v>
      </c>
      <c r="H578" s="36">
        <v>71</v>
      </c>
      <c r="I578" s="36">
        <v>16</v>
      </c>
      <c r="J578" s="36">
        <v>0</v>
      </c>
      <c r="K578" s="36" t="s">
        <v>32</v>
      </c>
      <c r="L578" s="36">
        <v>1</v>
      </c>
      <c r="M578" s="36" t="s">
        <v>209</v>
      </c>
      <c r="N578" s="36">
        <v>0</v>
      </c>
      <c r="O578" s="54">
        <v>0</v>
      </c>
      <c r="P578" s="54">
        <v>0</v>
      </c>
      <c r="R578" s="36" t="str">
        <f t="shared" si="48"/>
        <v> SG_ SCR_IND_DIST_1D m136 : 71|16@0+ (1,0) [0|0] "km" TOOL</v>
      </c>
      <c r="S578" s="36" t="str">
        <f t="shared" si="49"/>
        <v>SG_MUL_VAL_ 2024 SCR_IND_DIST_1D S01_PID 136-136;</v>
      </c>
    </row>
    <row r="579" spans="1:19">
      <c r="A579" s="36">
        <v>1</v>
      </c>
      <c r="B579" s="53">
        <f t="shared" si="46"/>
        <v>136</v>
      </c>
      <c r="C579" s="38" t="str">
        <f t="shared" si="47"/>
        <v>S01_PID</v>
      </c>
      <c r="D579" s="72" t="s">
        <v>1103</v>
      </c>
      <c r="E579" s="73" t="s">
        <v>1158</v>
      </c>
      <c r="F579" s="74" t="s">
        <v>1159</v>
      </c>
      <c r="G579" s="75" t="s">
        <v>1061</v>
      </c>
      <c r="H579" s="36">
        <v>87</v>
      </c>
      <c r="I579" s="36">
        <v>16</v>
      </c>
      <c r="J579" s="36">
        <v>0</v>
      </c>
      <c r="K579" s="36" t="s">
        <v>32</v>
      </c>
      <c r="L579" s="36">
        <v>1</v>
      </c>
      <c r="M579" s="36" t="s">
        <v>209</v>
      </c>
      <c r="N579" s="36">
        <v>0</v>
      </c>
      <c r="O579" s="54">
        <v>0</v>
      </c>
      <c r="P579" s="54">
        <v>0</v>
      </c>
      <c r="R579" s="36" t="str">
        <f t="shared" si="48"/>
        <v> SG_ SCR_IND_DIST_2N m136 : 87|16@0+ (1,0) [0|0] "km" TOOL</v>
      </c>
      <c r="S579" s="36" t="str">
        <f t="shared" si="49"/>
        <v>SG_MUL_VAL_ 2024 SCR_IND_DIST_2N S01_PID 136-136;</v>
      </c>
    </row>
    <row r="580" spans="1:19">
      <c r="A580" s="36">
        <v>1</v>
      </c>
      <c r="B580" s="53">
        <f t="shared" si="46"/>
        <v>136</v>
      </c>
      <c r="C580" s="38" t="str">
        <f t="shared" si="47"/>
        <v>S01_PID</v>
      </c>
      <c r="D580" s="72" t="s">
        <v>1103</v>
      </c>
      <c r="E580" s="73" t="s">
        <v>1160</v>
      </c>
      <c r="F580" s="74" t="s">
        <v>1161</v>
      </c>
      <c r="G580" s="75" t="s">
        <v>1162</v>
      </c>
      <c r="H580" s="36">
        <v>103</v>
      </c>
      <c r="I580" s="36">
        <v>16</v>
      </c>
      <c r="J580" s="36">
        <v>0</v>
      </c>
      <c r="K580" s="36" t="s">
        <v>32</v>
      </c>
      <c r="L580" s="36">
        <v>1</v>
      </c>
      <c r="M580" s="36" t="s">
        <v>209</v>
      </c>
      <c r="N580" s="36">
        <v>0</v>
      </c>
      <c r="O580" s="54">
        <v>0</v>
      </c>
      <c r="P580" s="54">
        <v>0</v>
      </c>
      <c r="R580" s="36" t="str">
        <f t="shared" si="48"/>
        <v> SG_ SCR_IND_DIST_3N m136 : 103|16@0+ (1,0) [0|0] "km" TOOL</v>
      </c>
      <c r="S580" s="36" t="str">
        <f t="shared" si="49"/>
        <v>SG_MUL_VAL_ 2024 SCR_IND_DIST_3N S01_PID 136-136;</v>
      </c>
    </row>
    <row r="581" spans="1:19">
      <c r="A581" s="36">
        <v>1</v>
      </c>
      <c r="B581" s="53">
        <f t="shared" si="46"/>
        <v>136</v>
      </c>
      <c r="C581" s="38" t="str">
        <f t="shared" si="47"/>
        <v>S01_PID</v>
      </c>
      <c r="D581" s="72" t="s">
        <v>1103</v>
      </c>
      <c r="E581" s="73" t="s">
        <v>1163</v>
      </c>
      <c r="F581" s="74" t="s">
        <v>1164</v>
      </c>
      <c r="G581" s="75" t="s">
        <v>1165</v>
      </c>
      <c r="H581" s="36">
        <v>119</v>
      </c>
      <c r="I581" s="36">
        <v>16</v>
      </c>
      <c r="J581" s="36">
        <v>0</v>
      </c>
      <c r="K581" s="36" t="s">
        <v>32</v>
      </c>
      <c r="L581" s="36">
        <v>1</v>
      </c>
      <c r="M581" s="36" t="s">
        <v>209</v>
      </c>
      <c r="N581" s="36">
        <v>0</v>
      </c>
      <c r="O581" s="54">
        <v>0</v>
      </c>
      <c r="P581" s="54">
        <v>0</v>
      </c>
      <c r="R581" s="36" t="str">
        <f t="shared" si="48"/>
        <v> SG_ SCR_IND_DIST_4N m136 : 119|16@0+ (1,0) [0|0] "km" TOOL</v>
      </c>
      <c r="S581" s="36" t="str">
        <f t="shared" si="49"/>
        <v>SG_MUL_VAL_ 2024 SCR_IND_DIST_4N S01_PID 136-136;</v>
      </c>
    </row>
    <row r="582" spans="1:19">
      <c r="A582" s="36">
        <v>1</v>
      </c>
      <c r="B582" s="53">
        <f t="shared" si="46"/>
        <v>137</v>
      </c>
      <c r="C582" s="38" t="str">
        <f t="shared" si="47"/>
        <v>S01_PID</v>
      </c>
      <c r="D582" s="76" t="s">
        <v>1166</v>
      </c>
      <c r="E582" s="16" t="s">
        <v>1167</v>
      </c>
      <c r="F582" s="77" t="s">
        <v>1168</v>
      </c>
      <c r="G582" s="9" t="s">
        <v>1027</v>
      </c>
      <c r="H582" s="36">
        <v>24</v>
      </c>
      <c r="I582" s="36">
        <v>1</v>
      </c>
      <c r="J582" s="36">
        <v>1</v>
      </c>
      <c r="K582" s="36" t="s">
        <v>32</v>
      </c>
      <c r="L582" s="36">
        <v>1</v>
      </c>
      <c r="M582" s="36"/>
      <c r="N582" s="36">
        <v>0</v>
      </c>
      <c r="O582" s="54">
        <v>0</v>
      </c>
      <c r="P582" s="54">
        <v>0</v>
      </c>
      <c r="R582" s="36" t="str">
        <f t="shared" si="48"/>
        <v> SG_ AECD11_TIME_SUP m137 : 24|1@1+ (1,0) [0|0] "" TOOL</v>
      </c>
      <c r="S582" s="36" t="str">
        <f t="shared" si="49"/>
        <v>SG_MUL_VAL_ 2024 AECD11_TIME_SUP S01_PID 137-137;</v>
      </c>
    </row>
    <row r="583" spans="1:19">
      <c r="A583" s="36">
        <v>1</v>
      </c>
      <c r="B583" s="53">
        <f t="shared" si="46"/>
        <v>137</v>
      </c>
      <c r="C583" s="38" t="str">
        <f t="shared" si="47"/>
        <v>S01_PID</v>
      </c>
      <c r="D583" s="76" t="s">
        <v>1166</v>
      </c>
      <c r="E583" s="16" t="s">
        <v>1169</v>
      </c>
      <c r="F583" s="77" t="s">
        <v>1170</v>
      </c>
      <c r="G583" s="9" t="s">
        <v>1030</v>
      </c>
      <c r="H583" s="36">
        <v>25</v>
      </c>
      <c r="I583" s="36">
        <v>1</v>
      </c>
      <c r="J583" s="36">
        <v>1</v>
      </c>
      <c r="K583" s="36" t="s">
        <v>32</v>
      </c>
      <c r="L583" s="36">
        <v>1</v>
      </c>
      <c r="N583" s="36">
        <v>0</v>
      </c>
      <c r="O583" s="54">
        <v>0</v>
      </c>
      <c r="P583" s="54">
        <v>0</v>
      </c>
      <c r="R583" s="36" t="str">
        <f t="shared" si="48"/>
        <v> SG_ AECD12_TIME_SUP m137 : 25|1@1+ (1,0) [0|0] "" TOOL</v>
      </c>
      <c r="S583" s="36" t="str">
        <f t="shared" si="49"/>
        <v>SG_MUL_VAL_ 2024 AECD12_TIME_SUP S01_PID 137-137;</v>
      </c>
    </row>
    <row r="584" spans="1:19">
      <c r="A584" s="36">
        <v>1</v>
      </c>
      <c r="B584" s="53">
        <f t="shared" si="46"/>
        <v>137</v>
      </c>
      <c r="C584" s="38" t="str">
        <f t="shared" si="47"/>
        <v>S01_PID</v>
      </c>
      <c r="D584" s="76" t="s">
        <v>1166</v>
      </c>
      <c r="E584" s="16" t="s">
        <v>1171</v>
      </c>
      <c r="F584" s="77" t="s">
        <v>1172</v>
      </c>
      <c r="G584" s="9" t="s">
        <v>1033</v>
      </c>
      <c r="H584" s="36">
        <v>26</v>
      </c>
      <c r="I584" s="36">
        <v>1</v>
      </c>
      <c r="J584" s="36">
        <v>1</v>
      </c>
      <c r="K584" s="36" t="s">
        <v>32</v>
      </c>
      <c r="L584" s="36">
        <v>1</v>
      </c>
      <c r="N584" s="36">
        <v>0</v>
      </c>
      <c r="O584" s="54">
        <v>0</v>
      </c>
      <c r="P584" s="54">
        <v>0</v>
      </c>
      <c r="R584" s="36" t="str">
        <f t="shared" si="48"/>
        <v> SG_ AECD13_TIME_SUP m137 : 26|1@1+ (1,0) [0|0] "" TOOL</v>
      </c>
      <c r="S584" s="36" t="str">
        <f t="shared" si="49"/>
        <v>SG_MUL_VAL_ 2024 AECD13_TIME_SUP S01_PID 137-137;</v>
      </c>
    </row>
    <row r="585" spans="1:19">
      <c r="A585" s="36">
        <v>1</v>
      </c>
      <c r="B585" s="53">
        <f t="shared" si="46"/>
        <v>137</v>
      </c>
      <c r="C585" s="38" t="str">
        <f t="shared" si="47"/>
        <v>S01_PID</v>
      </c>
      <c r="D585" s="76" t="s">
        <v>1166</v>
      </c>
      <c r="E585" s="16" t="s">
        <v>1173</v>
      </c>
      <c r="F585" s="77" t="s">
        <v>1174</v>
      </c>
      <c r="G585" s="9" t="s">
        <v>1036</v>
      </c>
      <c r="H585" s="36">
        <v>27</v>
      </c>
      <c r="I585" s="36">
        <v>1</v>
      </c>
      <c r="J585" s="36">
        <v>1</v>
      </c>
      <c r="K585" s="36" t="s">
        <v>32</v>
      </c>
      <c r="L585" s="36">
        <v>1</v>
      </c>
      <c r="N585" s="36">
        <v>0</v>
      </c>
      <c r="O585" s="54">
        <v>0</v>
      </c>
      <c r="P585" s="54">
        <v>0</v>
      </c>
      <c r="R585" s="36" t="str">
        <f t="shared" si="48"/>
        <v> SG_ AECD14_TIME_SUP m137 : 27|1@1+ (1,0) [0|0] "" TOOL</v>
      </c>
      <c r="S585" s="36" t="str">
        <f t="shared" si="49"/>
        <v>SG_MUL_VAL_ 2024 AECD14_TIME_SUP S01_PID 137-137;</v>
      </c>
    </row>
    <row r="586" spans="1:19">
      <c r="A586" s="36">
        <v>1</v>
      </c>
      <c r="B586" s="53">
        <f t="shared" si="46"/>
        <v>137</v>
      </c>
      <c r="C586" s="38" t="str">
        <f t="shared" si="47"/>
        <v>S01_PID</v>
      </c>
      <c r="D586" s="76" t="s">
        <v>1166</v>
      </c>
      <c r="E586" s="16" t="s">
        <v>1175</v>
      </c>
      <c r="F586" s="77" t="s">
        <v>1176</v>
      </c>
      <c r="G586" s="9" t="s">
        <v>1039</v>
      </c>
      <c r="H586" s="36">
        <v>28</v>
      </c>
      <c r="I586" s="36">
        <v>1</v>
      </c>
      <c r="J586" s="36">
        <v>1</v>
      </c>
      <c r="K586" s="36" t="s">
        <v>32</v>
      </c>
      <c r="L586" s="36">
        <v>1</v>
      </c>
      <c r="N586" s="36">
        <v>0</v>
      </c>
      <c r="O586" s="54">
        <v>0</v>
      </c>
      <c r="P586" s="54">
        <v>0</v>
      </c>
      <c r="R586" s="36" t="str">
        <f t="shared" si="48"/>
        <v> SG_ AECD15_TIME_SUP m137 : 28|1@1+ (1,0) [0|0] "" TOOL</v>
      </c>
      <c r="S586" s="36" t="str">
        <f t="shared" si="49"/>
        <v>SG_MUL_VAL_ 2024 AECD15_TIME_SUP S01_PID 137-137;</v>
      </c>
    </row>
    <row r="587" ht="22.5" spans="1:19">
      <c r="A587" s="36">
        <v>1</v>
      </c>
      <c r="B587" s="53">
        <f t="shared" si="46"/>
        <v>137</v>
      </c>
      <c r="C587" s="38" t="str">
        <f t="shared" si="47"/>
        <v>S01_PID</v>
      </c>
      <c r="D587" s="76" t="s">
        <v>1166</v>
      </c>
      <c r="E587" s="16" t="s">
        <v>536</v>
      </c>
      <c r="F587" s="10"/>
      <c r="G587" s="9" t="s">
        <v>1177</v>
      </c>
      <c r="H587" s="36">
        <v>29</v>
      </c>
      <c r="I587" s="36">
        <v>3</v>
      </c>
      <c r="J587" s="36">
        <v>1</v>
      </c>
      <c r="K587" s="36" t="s">
        <v>32</v>
      </c>
      <c r="L587" s="36">
        <v>1</v>
      </c>
      <c r="N587" s="36">
        <v>0</v>
      </c>
      <c r="O587" s="54">
        <v>0</v>
      </c>
      <c r="P587" s="54">
        <v>0</v>
      </c>
      <c r="R587" s="36" t="str">
        <f t="shared" si="48"/>
        <v/>
      </c>
      <c r="S587" s="36" t="str">
        <f t="shared" si="49"/>
        <v/>
      </c>
    </row>
    <row r="588" spans="1:19">
      <c r="A588" s="36">
        <v>1</v>
      </c>
      <c r="B588" s="53">
        <f t="shared" si="46"/>
        <v>137</v>
      </c>
      <c r="C588" s="38" t="str">
        <f t="shared" si="47"/>
        <v>S01_PID</v>
      </c>
      <c r="D588" s="76" t="s">
        <v>1166</v>
      </c>
      <c r="E588" s="16" t="s">
        <v>1178</v>
      </c>
      <c r="F588" s="10" t="s">
        <v>1179</v>
      </c>
      <c r="G588" s="9" t="s">
        <v>1180</v>
      </c>
      <c r="H588" s="36">
        <v>39</v>
      </c>
      <c r="I588" s="36">
        <v>32</v>
      </c>
      <c r="J588" s="36">
        <v>0</v>
      </c>
      <c r="K588" s="36" t="s">
        <v>32</v>
      </c>
      <c r="L588" s="36">
        <v>1</v>
      </c>
      <c r="M588" s="36" t="s">
        <v>205</v>
      </c>
      <c r="N588" s="36">
        <v>0</v>
      </c>
      <c r="O588" s="54">
        <v>0</v>
      </c>
      <c r="P588" s="54">
        <v>0</v>
      </c>
      <c r="R588" s="36" t="str">
        <f t="shared" si="48"/>
        <v> SG_ AECD11_TIME1 m137 : 39|32@0+ (1,0) [0|0] "sec" TOOL</v>
      </c>
      <c r="S588" s="36" t="str">
        <f t="shared" si="49"/>
        <v>SG_MUL_VAL_ 2024 AECD11_TIME1 S01_PID 137-137;</v>
      </c>
    </row>
    <row r="589" spans="1:19">
      <c r="A589" s="36">
        <v>1</v>
      </c>
      <c r="B589" s="53">
        <f t="shared" si="46"/>
        <v>137</v>
      </c>
      <c r="C589" s="38" t="str">
        <f t="shared" si="47"/>
        <v>S01_PID</v>
      </c>
      <c r="D589" s="76" t="s">
        <v>1166</v>
      </c>
      <c r="E589" s="16" t="s">
        <v>1181</v>
      </c>
      <c r="F589" s="10" t="s">
        <v>1182</v>
      </c>
      <c r="G589" s="9" t="s">
        <v>1183</v>
      </c>
      <c r="H589" s="36">
        <v>71</v>
      </c>
      <c r="I589" s="36">
        <v>32</v>
      </c>
      <c r="J589" s="36">
        <v>0</v>
      </c>
      <c r="K589" s="36" t="s">
        <v>32</v>
      </c>
      <c r="L589" s="36">
        <v>1</v>
      </c>
      <c r="M589" s="36" t="s">
        <v>205</v>
      </c>
      <c r="N589" s="36">
        <v>0</v>
      </c>
      <c r="O589" s="54">
        <v>0</v>
      </c>
      <c r="P589" s="54">
        <v>0</v>
      </c>
      <c r="R589" s="36" t="str">
        <f t="shared" si="48"/>
        <v> SG_ AECD11_TIME2 m137 : 71|32@0+ (1,0) [0|0] "sec" TOOL</v>
      </c>
      <c r="S589" s="36" t="str">
        <f t="shared" si="49"/>
        <v>SG_MUL_VAL_ 2024 AECD11_TIME2 S01_PID 137-137;</v>
      </c>
    </row>
    <row r="590" spans="1:19">
      <c r="A590" s="36">
        <v>1</v>
      </c>
      <c r="B590" s="53">
        <f t="shared" si="46"/>
        <v>137</v>
      </c>
      <c r="C590" s="38" t="str">
        <f t="shared" si="47"/>
        <v>S01_PID</v>
      </c>
      <c r="D590" s="76" t="s">
        <v>1166</v>
      </c>
      <c r="E590" s="16" t="s">
        <v>1184</v>
      </c>
      <c r="F590" s="10" t="s">
        <v>1185</v>
      </c>
      <c r="G590" s="9" t="s">
        <v>1186</v>
      </c>
      <c r="H590" s="36">
        <v>103</v>
      </c>
      <c r="I590" s="36">
        <v>32</v>
      </c>
      <c r="J590" s="36">
        <v>0</v>
      </c>
      <c r="K590" s="36" t="s">
        <v>32</v>
      </c>
      <c r="L590" s="36">
        <v>1</v>
      </c>
      <c r="M590" s="36" t="s">
        <v>205</v>
      </c>
      <c r="N590" s="36">
        <v>0</v>
      </c>
      <c r="O590" s="54">
        <v>0</v>
      </c>
      <c r="P590" s="54">
        <v>0</v>
      </c>
      <c r="R590" s="36" t="str">
        <f t="shared" si="48"/>
        <v> SG_ AECD12_TIME1 m137 : 103|32@0+ (1,0) [0|0] "sec" TOOL</v>
      </c>
      <c r="S590" s="36" t="str">
        <f t="shared" si="49"/>
        <v>SG_MUL_VAL_ 2024 AECD12_TIME1 S01_PID 137-137;</v>
      </c>
    </row>
    <row r="591" spans="1:19">
      <c r="A591" s="36">
        <v>1</v>
      </c>
      <c r="B591" s="53">
        <f t="shared" si="46"/>
        <v>137</v>
      </c>
      <c r="C591" s="38" t="str">
        <f t="shared" si="47"/>
        <v>S01_PID</v>
      </c>
      <c r="D591" s="76" t="s">
        <v>1166</v>
      </c>
      <c r="E591" s="16" t="s">
        <v>1187</v>
      </c>
      <c r="F591" s="10" t="s">
        <v>1188</v>
      </c>
      <c r="G591" s="9" t="s">
        <v>1189</v>
      </c>
      <c r="H591" s="36">
        <v>135</v>
      </c>
      <c r="I591" s="36">
        <v>32</v>
      </c>
      <c r="J591" s="36">
        <v>0</v>
      </c>
      <c r="K591" s="36" t="s">
        <v>32</v>
      </c>
      <c r="L591" s="36">
        <v>1</v>
      </c>
      <c r="M591" s="36" t="s">
        <v>205</v>
      </c>
      <c r="N591" s="36">
        <v>0</v>
      </c>
      <c r="O591" s="54">
        <v>0</v>
      </c>
      <c r="P591" s="54">
        <v>0</v>
      </c>
      <c r="R591" s="36" t="str">
        <f t="shared" si="48"/>
        <v> SG_ AECD12_TIME2 m137 : 135|32@0+ (1,0) [0|0] "sec" TOOL</v>
      </c>
      <c r="S591" s="36" t="str">
        <f t="shared" si="49"/>
        <v>SG_MUL_VAL_ 2024 AECD12_TIME2 S01_PID 137-137;</v>
      </c>
    </row>
    <row r="592" spans="1:19">
      <c r="A592" s="36">
        <v>1</v>
      </c>
      <c r="B592" s="53">
        <f t="shared" si="46"/>
        <v>137</v>
      </c>
      <c r="C592" s="38" t="str">
        <f t="shared" si="47"/>
        <v>S01_PID</v>
      </c>
      <c r="D592" s="76" t="s">
        <v>1166</v>
      </c>
      <c r="E592" s="16" t="s">
        <v>1190</v>
      </c>
      <c r="F592" s="10" t="s">
        <v>1191</v>
      </c>
      <c r="G592" s="9" t="s">
        <v>1192</v>
      </c>
      <c r="H592" s="36">
        <v>167</v>
      </c>
      <c r="I592" s="36">
        <v>32</v>
      </c>
      <c r="J592" s="36">
        <v>0</v>
      </c>
      <c r="K592" s="36" t="s">
        <v>32</v>
      </c>
      <c r="L592" s="36">
        <v>1</v>
      </c>
      <c r="M592" s="36" t="s">
        <v>205</v>
      </c>
      <c r="N592" s="36">
        <v>0</v>
      </c>
      <c r="O592" s="54">
        <v>0</v>
      </c>
      <c r="P592" s="54">
        <v>0</v>
      </c>
      <c r="R592" s="36" t="str">
        <f t="shared" si="48"/>
        <v> SG_ AECD13_TIME1 m137 : 167|32@0+ (1,0) [0|0] "sec" TOOL</v>
      </c>
      <c r="S592" s="36" t="str">
        <f t="shared" si="49"/>
        <v>SG_MUL_VAL_ 2024 AECD13_TIME1 S01_PID 137-137;</v>
      </c>
    </row>
    <row r="593" spans="1:19">
      <c r="A593" s="36">
        <v>1</v>
      </c>
      <c r="B593" s="53">
        <f t="shared" si="46"/>
        <v>137</v>
      </c>
      <c r="C593" s="38" t="str">
        <f t="shared" si="47"/>
        <v>S01_PID</v>
      </c>
      <c r="D593" s="76" t="s">
        <v>1166</v>
      </c>
      <c r="E593" s="16" t="s">
        <v>1193</v>
      </c>
      <c r="F593" s="10" t="s">
        <v>1194</v>
      </c>
      <c r="G593" s="9" t="s">
        <v>1195</v>
      </c>
      <c r="H593" s="36">
        <v>199</v>
      </c>
      <c r="I593" s="36">
        <v>32</v>
      </c>
      <c r="J593" s="36">
        <v>0</v>
      </c>
      <c r="K593" s="36" t="s">
        <v>32</v>
      </c>
      <c r="L593" s="36">
        <v>1</v>
      </c>
      <c r="M593" s="36" t="s">
        <v>205</v>
      </c>
      <c r="N593" s="36">
        <v>0</v>
      </c>
      <c r="O593" s="54">
        <v>0</v>
      </c>
      <c r="P593" s="54">
        <v>0</v>
      </c>
      <c r="R593" s="36" t="str">
        <f t="shared" si="48"/>
        <v> SG_ AECD13_TIME2 m137 : 199|32@0+ (1,0) [0|0] "sec" TOOL</v>
      </c>
      <c r="S593" s="36" t="str">
        <f t="shared" si="49"/>
        <v>SG_MUL_VAL_ 2024 AECD13_TIME2 S01_PID 137-137;</v>
      </c>
    </row>
    <row r="594" ht="22.5" spans="1:19">
      <c r="A594" s="36">
        <v>1</v>
      </c>
      <c r="B594" s="53">
        <f t="shared" si="46"/>
        <v>137</v>
      </c>
      <c r="C594" s="38" t="str">
        <f t="shared" si="47"/>
        <v>S01_PID</v>
      </c>
      <c r="D594" s="76" t="s">
        <v>1166</v>
      </c>
      <c r="E594" s="16" t="s">
        <v>1196</v>
      </c>
      <c r="F594" s="10" t="s">
        <v>1197</v>
      </c>
      <c r="G594" s="9" t="s">
        <v>1198</v>
      </c>
      <c r="H594" s="36">
        <v>231</v>
      </c>
      <c r="I594" s="36">
        <v>32</v>
      </c>
      <c r="J594" s="36">
        <v>0</v>
      </c>
      <c r="K594" s="36" t="s">
        <v>32</v>
      </c>
      <c r="L594" s="36">
        <v>1</v>
      </c>
      <c r="M594" s="36" t="s">
        <v>205</v>
      </c>
      <c r="N594" s="36">
        <v>0</v>
      </c>
      <c r="O594" s="54">
        <v>0</v>
      </c>
      <c r="P594" s="54">
        <v>0</v>
      </c>
      <c r="R594" s="36" t="str">
        <f t="shared" si="48"/>
        <v> SG_ AECD14_TIME1 m137 : 231|32@0+ (1,0) [0|0] "sec" TOOL</v>
      </c>
      <c r="S594" s="36" t="str">
        <f t="shared" si="49"/>
        <v>SG_MUL_VAL_ 2024 AECD14_TIME1 S01_PID 137-137;</v>
      </c>
    </row>
    <row r="595" ht="22.5" spans="1:19">
      <c r="A595" s="36">
        <v>1</v>
      </c>
      <c r="B595" s="53">
        <f t="shared" si="46"/>
        <v>137</v>
      </c>
      <c r="C595" s="38" t="str">
        <f t="shared" si="47"/>
        <v>S01_PID</v>
      </c>
      <c r="D595" s="76" t="s">
        <v>1166</v>
      </c>
      <c r="E595" s="16" t="s">
        <v>1199</v>
      </c>
      <c r="F595" s="10" t="s">
        <v>1200</v>
      </c>
      <c r="G595" s="9" t="s">
        <v>1201</v>
      </c>
      <c r="H595" s="36">
        <v>263</v>
      </c>
      <c r="I595" s="36">
        <v>32</v>
      </c>
      <c r="J595" s="36">
        <v>0</v>
      </c>
      <c r="K595" s="36" t="s">
        <v>32</v>
      </c>
      <c r="L595" s="36">
        <v>1</v>
      </c>
      <c r="M595" s="36" t="s">
        <v>205</v>
      </c>
      <c r="N595" s="36">
        <v>0</v>
      </c>
      <c r="O595" s="54">
        <v>0</v>
      </c>
      <c r="P595" s="54">
        <v>0</v>
      </c>
      <c r="R595" s="36" t="str">
        <f t="shared" si="48"/>
        <v> SG_ AECD14_TIME2 m137 : 263|32@0+ (1,0) [0|0] "sec" TOOL</v>
      </c>
      <c r="S595" s="36" t="str">
        <f t="shared" si="49"/>
        <v>SG_MUL_VAL_ 2024 AECD14_TIME2 S01_PID 137-137;</v>
      </c>
    </row>
    <row r="596" ht="22.5" spans="1:19">
      <c r="A596" s="36">
        <v>1</v>
      </c>
      <c r="B596" s="53">
        <f t="shared" si="46"/>
        <v>137</v>
      </c>
      <c r="C596" s="38" t="str">
        <f t="shared" si="47"/>
        <v>S01_PID</v>
      </c>
      <c r="D596" s="76" t="s">
        <v>1166</v>
      </c>
      <c r="E596" s="16" t="s">
        <v>1202</v>
      </c>
      <c r="F596" s="10" t="s">
        <v>1203</v>
      </c>
      <c r="G596" s="9" t="s">
        <v>1204</v>
      </c>
      <c r="H596" s="36">
        <v>295</v>
      </c>
      <c r="I596" s="36">
        <v>32</v>
      </c>
      <c r="J596" s="36">
        <v>0</v>
      </c>
      <c r="K596" s="36" t="s">
        <v>32</v>
      </c>
      <c r="L596" s="36">
        <v>1</v>
      </c>
      <c r="M596" s="36" t="s">
        <v>205</v>
      </c>
      <c r="N596" s="36">
        <v>0</v>
      </c>
      <c r="O596" s="54">
        <v>0</v>
      </c>
      <c r="P596" s="54">
        <v>0</v>
      </c>
      <c r="R596" s="36" t="str">
        <f t="shared" si="48"/>
        <v> SG_ AECD15_TIME1 m137 : 295|32@0+ (1,0) [0|0] "sec" TOOL</v>
      </c>
      <c r="S596" s="36" t="str">
        <f t="shared" si="49"/>
        <v>SG_MUL_VAL_ 2024 AECD15_TIME1 S01_PID 137-137;</v>
      </c>
    </row>
    <row r="597" ht="22.5" spans="1:19">
      <c r="A597" s="36">
        <v>1</v>
      </c>
      <c r="B597" s="53">
        <f t="shared" si="46"/>
        <v>137</v>
      </c>
      <c r="C597" s="38" t="str">
        <f t="shared" si="47"/>
        <v>S01_PID</v>
      </c>
      <c r="D597" s="76" t="s">
        <v>1166</v>
      </c>
      <c r="E597" s="16" t="s">
        <v>1205</v>
      </c>
      <c r="F597" s="10" t="s">
        <v>1206</v>
      </c>
      <c r="G597" s="9" t="s">
        <v>1207</v>
      </c>
      <c r="H597" s="36">
        <v>327</v>
      </c>
      <c r="I597" s="36">
        <v>32</v>
      </c>
      <c r="J597" s="36">
        <v>0</v>
      </c>
      <c r="K597" s="36" t="s">
        <v>32</v>
      </c>
      <c r="L597" s="36">
        <v>1</v>
      </c>
      <c r="M597" s="36" t="s">
        <v>205</v>
      </c>
      <c r="N597" s="36">
        <v>0</v>
      </c>
      <c r="O597" s="54">
        <v>0</v>
      </c>
      <c r="P597" s="54">
        <v>0</v>
      </c>
      <c r="R597" s="36" t="str">
        <f t="shared" si="48"/>
        <v> SG_ AECD15_TIME2 m137 : 327|32@0+ (1,0) [0|0] "sec" TOOL</v>
      </c>
      <c r="S597" s="36" t="str">
        <f t="shared" si="49"/>
        <v>SG_MUL_VAL_ 2024 AECD15_TIME2 S01_PID 137-137;</v>
      </c>
    </row>
    <row r="598" spans="1:19">
      <c r="A598" s="36">
        <v>1</v>
      </c>
      <c r="B598" s="53">
        <f t="shared" si="46"/>
        <v>138</v>
      </c>
      <c r="C598" s="38" t="str">
        <f t="shared" si="47"/>
        <v>S01_PID</v>
      </c>
      <c r="D598" s="76" t="s">
        <v>1208</v>
      </c>
      <c r="E598" s="16" t="s">
        <v>1209</v>
      </c>
      <c r="F598" s="77" t="s">
        <v>1210</v>
      </c>
      <c r="G598" s="9" t="s">
        <v>1027</v>
      </c>
      <c r="H598" s="36">
        <v>24</v>
      </c>
      <c r="I598" s="36">
        <v>1</v>
      </c>
      <c r="J598" s="36">
        <v>1</v>
      </c>
      <c r="K598" s="36" t="s">
        <v>32</v>
      </c>
      <c r="L598" s="36">
        <v>1</v>
      </c>
      <c r="N598" s="36">
        <v>0</v>
      </c>
      <c r="O598" s="54">
        <v>0</v>
      </c>
      <c r="P598" s="54">
        <v>0</v>
      </c>
      <c r="R598" s="36" t="str">
        <f t="shared" si="48"/>
        <v> SG_ AECD16_TIME_SUP m138 : 24|1@1+ (1,0) [0|0] "" TOOL</v>
      </c>
      <c r="S598" s="36" t="str">
        <f t="shared" si="49"/>
        <v>SG_MUL_VAL_ 2024 AECD16_TIME_SUP S01_PID 138-138;</v>
      </c>
    </row>
    <row r="599" spans="1:19">
      <c r="A599" s="36">
        <v>1</v>
      </c>
      <c r="B599" s="53">
        <f t="shared" si="46"/>
        <v>138</v>
      </c>
      <c r="C599" s="38" t="str">
        <f t="shared" si="47"/>
        <v>S01_PID</v>
      </c>
      <c r="D599" s="76" t="s">
        <v>1208</v>
      </c>
      <c r="E599" s="16" t="s">
        <v>1211</v>
      </c>
      <c r="F599" s="77" t="s">
        <v>1212</v>
      </c>
      <c r="G599" s="9" t="s">
        <v>1030</v>
      </c>
      <c r="H599" s="36">
        <v>25</v>
      </c>
      <c r="I599" s="36">
        <v>1</v>
      </c>
      <c r="J599" s="36">
        <v>1</v>
      </c>
      <c r="K599" s="36" t="s">
        <v>32</v>
      </c>
      <c r="L599" s="36">
        <v>1</v>
      </c>
      <c r="N599" s="36">
        <v>0</v>
      </c>
      <c r="O599" s="54">
        <v>0</v>
      </c>
      <c r="P599" s="54">
        <v>0</v>
      </c>
      <c r="R599" s="36" t="str">
        <f t="shared" si="48"/>
        <v> SG_ AECD17_TIME_SUP m138 : 25|1@1+ (1,0) [0|0] "" TOOL</v>
      </c>
      <c r="S599" s="36" t="str">
        <f t="shared" si="49"/>
        <v>SG_MUL_VAL_ 2024 AECD17_TIME_SUP S01_PID 138-138;</v>
      </c>
    </row>
    <row r="600" spans="1:19">
      <c r="A600" s="36">
        <v>1</v>
      </c>
      <c r="B600" s="53">
        <f t="shared" si="46"/>
        <v>138</v>
      </c>
      <c r="C600" s="38" t="str">
        <f t="shared" si="47"/>
        <v>S01_PID</v>
      </c>
      <c r="D600" s="76" t="s">
        <v>1208</v>
      </c>
      <c r="E600" s="16" t="s">
        <v>1213</v>
      </c>
      <c r="F600" s="77" t="s">
        <v>1214</v>
      </c>
      <c r="G600" s="9" t="s">
        <v>1033</v>
      </c>
      <c r="H600" s="36">
        <v>26</v>
      </c>
      <c r="I600" s="36">
        <v>1</v>
      </c>
      <c r="J600" s="36">
        <v>1</v>
      </c>
      <c r="K600" s="36" t="s">
        <v>32</v>
      </c>
      <c r="L600" s="36">
        <v>1</v>
      </c>
      <c r="N600" s="36">
        <v>0</v>
      </c>
      <c r="O600" s="54">
        <v>0</v>
      </c>
      <c r="P600" s="54">
        <v>0</v>
      </c>
      <c r="R600" s="36" t="str">
        <f t="shared" si="48"/>
        <v> SG_ AECD18_TIME_SUP m138 : 26|1@1+ (1,0) [0|0] "" TOOL</v>
      </c>
      <c r="S600" s="36" t="str">
        <f t="shared" si="49"/>
        <v>SG_MUL_VAL_ 2024 AECD18_TIME_SUP S01_PID 138-138;</v>
      </c>
    </row>
    <row r="601" spans="1:19">
      <c r="A601" s="36">
        <v>1</v>
      </c>
      <c r="B601" s="53">
        <f t="shared" si="46"/>
        <v>138</v>
      </c>
      <c r="C601" s="38" t="str">
        <f t="shared" si="47"/>
        <v>S01_PID</v>
      </c>
      <c r="D601" s="76" t="s">
        <v>1208</v>
      </c>
      <c r="E601" s="16" t="s">
        <v>1215</v>
      </c>
      <c r="F601" s="77" t="s">
        <v>1216</v>
      </c>
      <c r="G601" s="9" t="s">
        <v>1036</v>
      </c>
      <c r="H601" s="36">
        <v>27</v>
      </c>
      <c r="I601" s="36">
        <v>1</v>
      </c>
      <c r="J601" s="36">
        <v>1</v>
      </c>
      <c r="K601" s="36" t="s">
        <v>32</v>
      </c>
      <c r="L601" s="36">
        <v>1</v>
      </c>
      <c r="N601" s="36">
        <v>0</v>
      </c>
      <c r="O601" s="54">
        <v>0</v>
      </c>
      <c r="P601" s="54">
        <v>0</v>
      </c>
      <c r="R601" s="36" t="str">
        <f t="shared" si="48"/>
        <v> SG_ AECD19_TIME_SUP m138 : 27|1@1+ (1,0) [0|0] "" TOOL</v>
      </c>
      <c r="S601" s="36" t="str">
        <f t="shared" si="49"/>
        <v>SG_MUL_VAL_ 2024 AECD19_TIME_SUP S01_PID 138-138;</v>
      </c>
    </row>
    <row r="602" spans="1:19">
      <c r="A602" s="36">
        <v>1</v>
      </c>
      <c r="B602" s="53">
        <f t="shared" si="46"/>
        <v>138</v>
      </c>
      <c r="C602" s="38" t="str">
        <f t="shared" si="47"/>
        <v>S01_PID</v>
      </c>
      <c r="D602" s="76" t="s">
        <v>1208</v>
      </c>
      <c r="E602" s="16" t="s">
        <v>1217</v>
      </c>
      <c r="F602" s="77" t="s">
        <v>1218</v>
      </c>
      <c r="G602" s="9" t="s">
        <v>1039</v>
      </c>
      <c r="H602" s="36">
        <v>28</v>
      </c>
      <c r="I602" s="36">
        <v>1</v>
      </c>
      <c r="J602" s="36">
        <v>1</v>
      </c>
      <c r="K602" s="36" t="s">
        <v>32</v>
      </c>
      <c r="L602" s="36">
        <v>1</v>
      </c>
      <c r="N602" s="36">
        <v>0</v>
      </c>
      <c r="O602" s="54">
        <v>0</v>
      </c>
      <c r="P602" s="54">
        <v>0</v>
      </c>
      <c r="R602" s="36" t="str">
        <f t="shared" si="48"/>
        <v> SG_ AECD20_TIME_SUP m138 : 28|1@1+ (1,0) [0|0] "" TOOL</v>
      </c>
      <c r="S602" s="36" t="str">
        <f t="shared" si="49"/>
        <v>SG_MUL_VAL_ 2024 AECD20_TIME_SUP S01_PID 138-138;</v>
      </c>
    </row>
    <row r="603" ht="22.5" spans="1:19">
      <c r="A603" s="36">
        <v>1</v>
      </c>
      <c r="B603" s="53">
        <f t="shared" si="46"/>
        <v>138</v>
      </c>
      <c r="C603" s="38" t="str">
        <f t="shared" si="47"/>
        <v>S01_PID</v>
      </c>
      <c r="D603" s="76" t="s">
        <v>1208</v>
      </c>
      <c r="E603" s="16" t="s">
        <v>536</v>
      </c>
      <c r="F603" s="10"/>
      <c r="G603" s="9" t="s">
        <v>1177</v>
      </c>
      <c r="H603" s="36">
        <v>29</v>
      </c>
      <c r="I603" s="36">
        <v>3</v>
      </c>
      <c r="J603" s="36">
        <v>1</v>
      </c>
      <c r="K603" s="36" t="s">
        <v>32</v>
      </c>
      <c r="L603" s="36">
        <v>1</v>
      </c>
      <c r="N603" s="36">
        <v>0</v>
      </c>
      <c r="O603" s="54">
        <v>0</v>
      </c>
      <c r="P603" s="54">
        <v>0</v>
      </c>
      <c r="R603" s="36" t="str">
        <f t="shared" si="48"/>
        <v/>
      </c>
      <c r="S603" s="36" t="str">
        <f t="shared" si="49"/>
        <v/>
      </c>
    </row>
    <row r="604" spans="1:19">
      <c r="A604" s="36">
        <v>1</v>
      </c>
      <c r="B604" s="53">
        <f t="shared" si="46"/>
        <v>138</v>
      </c>
      <c r="C604" s="38" t="str">
        <f t="shared" si="47"/>
        <v>S01_PID</v>
      </c>
      <c r="D604" s="76" t="s">
        <v>1208</v>
      </c>
      <c r="E604" s="16" t="s">
        <v>1219</v>
      </c>
      <c r="F604" s="10" t="s">
        <v>1220</v>
      </c>
      <c r="G604" s="9" t="s">
        <v>1180</v>
      </c>
      <c r="H604" s="36">
        <v>39</v>
      </c>
      <c r="I604" s="36">
        <v>32</v>
      </c>
      <c r="J604" s="36">
        <v>0</v>
      </c>
      <c r="K604" s="36" t="s">
        <v>32</v>
      </c>
      <c r="L604" s="36">
        <v>1</v>
      </c>
      <c r="M604" s="36" t="s">
        <v>205</v>
      </c>
      <c r="N604" s="36">
        <v>0</v>
      </c>
      <c r="O604" s="54">
        <v>0</v>
      </c>
      <c r="P604" s="54">
        <v>0</v>
      </c>
      <c r="R604" s="36" t="str">
        <f t="shared" si="48"/>
        <v> SG_ AECD16_TIME1 m138 : 39|32@0+ (1,0) [0|0] "sec" TOOL</v>
      </c>
      <c r="S604" s="36" t="str">
        <f t="shared" si="49"/>
        <v>SG_MUL_VAL_ 2024 AECD16_TIME1 S01_PID 138-138;</v>
      </c>
    </row>
    <row r="605" spans="1:19">
      <c r="A605" s="36">
        <v>1</v>
      </c>
      <c r="B605" s="53">
        <f t="shared" si="46"/>
        <v>138</v>
      </c>
      <c r="C605" s="38" t="str">
        <f t="shared" si="47"/>
        <v>S01_PID</v>
      </c>
      <c r="D605" s="76" t="s">
        <v>1208</v>
      </c>
      <c r="E605" s="16" t="s">
        <v>1221</v>
      </c>
      <c r="F605" s="10" t="s">
        <v>1222</v>
      </c>
      <c r="G605" s="9" t="s">
        <v>1183</v>
      </c>
      <c r="H605" s="36">
        <v>71</v>
      </c>
      <c r="I605" s="36">
        <v>32</v>
      </c>
      <c r="J605" s="36">
        <v>0</v>
      </c>
      <c r="K605" s="36" t="s">
        <v>32</v>
      </c>
      <c r="L605" s="36">
        <v>1</v>
      </c>
      <c r="M605" s="36" t="s">
        <v>205</v>
      </c>
      <c r="N605" s="36">
        <v>0</v>
      </c>
      <c r="O605" s="54">
        <v>0</v>
      </c>
      <c r="P605" s="54">
        <v>0</v>
      </c>
      <c r="R605" s="36" t="str">
        <f t="shared" si="48"/>
        <v> SG_ AECD16_TIME2 m138 : 71|32@0+ (1,0) [0|0] "sec" TOOL</v>
      </c>
      <c r="S605" s="36" t="str">
        <f t="shared" si="49"/>
        <v>SG_MUL_VAL_ 2024 AECD16_TIME2 S01_PID 138-138;</v>
      </c>
    </row>
    <row r="606" spans="1:19">
      <c r="A606" s="36">
        <v>1</v>
      </c>
      <c r="B606" s="53">
        <f>HEX2DEC(SUBSTITUTE(D606,"0x",""))</f>
        <v>138</v>
      </c>
      <c r="C606" s="38" t="str">
        <f>"S"&amp;DEC2HEX(A606,2)&amp;"_PID"</f>
        <v>S01_PID</v>
      </c>
      <c r="D606" s="76" t="s">
        <v>1208</v>
      </c>
      <c r="E606" s="16" t="s">
        <v>1223</v>
      </c>
      <c r="F606" s="10" t="s">
        <v>1224</v>
      </c>
      <c r="G606" s="9" t="s">
        <v>1186</v>
      </c>
      <c r="H606" s="36">
        <v>103</v>
      </c>
      <c r="I606" s="36">
        <v>32</v>
      </c>
      <c r="J606" s="36">
        <v>0</v>
      </c>
      <c r="K606" s="36" t="s">
        <v>32</v>
      </c>
      <c r="L606" s="36">
        <v>1</v>
      </c>
      <c r="M606" s="36" t="s">
        <v>205</v>
      </c>
      <c r="N606" s="36">
        <v>0</v>
      </c>
      <c r="O606" s="54">
        <v>0</v>
      </c>
      <c r="P606" s="54">
        <v>0</v>
      </c>
      <c r="R606" s="36" t="str">
        <f>IF(F606="",""," SG_ "&amp;F606&amp;" m"&amp;B606&amp;" : "&amp;H606&amp;"|"&amp;I606&amp;"@"&amp;J606&amp;K606&amp;" ("&amp;L606&amp;","&amp;N606&amp;") ["&amp;O606&amp;"|"&amp;P606&amp;"] """&amp;M606&amp;""" TOOL")</f>
        <v> SG_ AECD17_TIME1 m138 : 103|32@0+ (1,0) [0|0] "sec" TOOL</v>
      </c>
      <c r="S606" s="36" t="str">
        <f>IF(F606="","","SG_MUL_VAL_ 2024 "&amp;F606&amp;" "&amp;C606&amp;" "&amp;SUBSTITUTE(B606,"M","")&amp;"-"&amp;SUBSTITUTE(B606,"M","")&amp;";")</f>
        <v>SG_MUL_VAL_ 2024 AECD17_TIME1 S01_PID 138-138;</v>
      </c>
    </row>
    <row r="607" spans="1:19">
      <c r="A607" s="36">
        <v>1</v>
      </c>
      <c r="B607" s="53">
        <f>HEX2DEC(SUBSTITUTE(D607,"0x",""))</f>
        <v>138</v>
      </c>
      <c r="C607" s="38" t="str">
        <f>"S"&amp;DEC2HEX(A607,2)&amp;"_PID"</f>
        <v>S01_PID</v>
      </c>
      <c r="D607" s="76" t="s">
        <v>1208</v>
      </c>
      <c r="E607" s="16" t="s">
        <v>1225</v>
      </c>
      <c r="F607" s="10" t="s">
        <v>1226</v>
      </c>
      <c r="G607" s="9" t="s">
        <v>1189</v>
      </c>
      <c r="H607" s="36">
        <v>135</v>
      </c>
      <c r="I607" s="36">
        <v>32</v>
      </c>
      <c r="J607" s="36">
        <v>0</v>
      </c>
      <c r="K607" s="36" t="s">
        <v>32</v>
      </c>
      <c r="L607" s="36">
        <v>1</v>
      </c>
      <c r="M607" s="36" t="s">
        <v>205</v>
      </c>
      <c r="N607" s="36">
        <v>0</v>
      </c>
      <c r="O607" s="54">
        <v>0</v>
      </c>
      <c r="P607" s="54">
        <v>0</v>
      </c>
      <c r="R607" s="36" t="str">
        <f>IF(F607="",""," SG_ "&amp;F607&amp;" m"&amp;B607&amp;" : "&amp;H607&amp;"|"&amp;I607&amp;"@"&amp;J607&amp;K607&amp;" ("&amp;L607&amp;","&amp;N607&amp;") ["&amp;O607&amp;"|"&amp;P607&amp;"] """&amp;M607&amp;""" TOOL")</f>
        <v> SG_ AECD17_TIME2 m138 : 135|32@0+ (1,0) [0|0] "sec" TOOL</v>
      </c>
      <c r="S607" s="36" t="str">
        <f>IF(F607="","","SG_MUL_VAL_ 2024 "&amp;F607&amp;" "&amp;C607&amp;" "&amp;SUBSTITUTE(B607,"M","")&amp;"-"&amp;SUBSTITUTE(B607,"M","")&amp;";")</f>
        <v>SG_MUL_VAL_ 2024 AECD17_TIME2 S01_PID 138-138;</v>
      </c>
    </row>
    <row r="608" spans="1:19">
      <c r="A608" s="36">
        <v>1</v>
      </c>
      <c r="B608" s="53">
        <f>HEX2DEC(SUBSTITUTE(D608,"0x",""))</f>
        <v>138</v>
      </c>
      <c r="C608" s="38" t="str">
        <f>"S"&amp;DEC2HEX(A608,2)&amp;"_PID"</f>
        <v>S01_PID</v>
      </c>
      <c r="D608" s="76" t="s">
        <v>1208</v>
      </c>
      <c r="E608" s="16" t="s">
        <v>1227</v>
      </c>
      <c r="F608" s="10" t="s">
        <v>1228</v>
      </c>
      <c r="G608" s="9" t="s">
        <v>1192</v>
      </c>
      <c r="H608" s="36">
        <v>167</v>
      </c>
      <c r="I608" s="36">
        <v>32</v>
      </c>
      <c r="J608" s="36">
        <v>0</v>
      </c>
      <c r="K608" s="36" t="s">
        <v>32</v>
      </c>
      <c r="L608" s="36">
        <v>1</v>
      </c>
      <c r="M608" s="36" t="s">
        <v>205</v>
      </c>
      <c r="N608" s="36">
        <v>0</v>
      </c>
      <c r="O608" s="54">
        <v>0</v>
      </c>
      <c r="P608" s="54">
        <v>0</v>
      </c>
      <c r="R608" s="36" t="str">
        <f>IF(F608="",""," SG_ "&amp;F608&amp;" m"&amp;B608&amp;" : "&amp;H608&amp;"|"&amp;I608&amp;"@"&amp;J608&amp;K608&amp;" ("&amp;L608&amp;","&amp;N608&amp;") ["&amp;O608&amp;"|"&amp;P608&amp;"] """&amp;M608&amp;""" TOOL")</f>
        <v> SG_ AECD18_TIME1 m138 : 167|32@0+ (1,0) [0|0] "sec" TOOL</v>
      </c>
      <c r="S608" s="36" t="str">
        <f>IF(F608="","","SG_MUL_VAL_ 2024 "&amp;F608&amp;" "&amp;C608&amp;" "&amp;SUBSTITUTE(B608,"M","")&amp;"-"&amp;SUBSTITUTE(B608,"M","")&amp;";")</f>
        <v>SG_MUL_VAL_ 2024 AECD18_TIME1 S01_PID 138-138;</v>
      </c>
    </row>
    <row r="609" spans="1:19">
      <c r="A609" s="36">
        <v>1</v>
      </c>
      <c r="B609" s="53">
        <f>HEX2DEC(SUBSTITUTE(D609,"0x",""))</f>
        <v>138</v>
      </c>
      <c r="C609" s="38" t="str">
        <f>"S"&amp;DEC2HEX(A609,2)&amp;"_PID"</f>
        <v>S01_PID</v>
      </c>
      <c r="D609" s="76" t="s">
        <v>1208</v>
      </c>
      <c r="E609" s="16" t="s">
        <v>1229</v>
      </c>
      <c r="F609" s="10" t="s">
        <v>1230</v>
      </c>
      <c r="G609" s="9" t="s">
        <v>1195</v>
      </c>
      <c r="H609" s="36">
        <v>199</v>
      </c>
      <c r="I609" s="36">
        <v>32</v>
      </c>
      <c r="J609" s="36">
        <v>0</v>
      </c>
      <c r="K609" s="36" t="s">
        <v>32</v>
      </c>
      <c r="L609" s="36">
        <v>1</v>
      </c>
      <c r="M609" s="36" t="s">
        <v>205</v>
      </c>
      <c r="N609" s="36">
        <v>0</v>
      </c>
      <c r="O609" s="54">
        <v>0</v>
      </c>
      <c r="P609" s="54">
        <v>0</v>
      </c>
      <c r="R609" s="36" t="str">
        <f>IF(F609="",""," SG_ "&amp;F609&amp;" m"&amp;B609&amp;" : "&amp;H609&amp;"|"&amp;I609&amp;"@"&amp;J609&amp;K609&amp;" ("&amp;L609&amp;","&amp;N609&amp;") ["&amp;O609&amp;"|"&amp;P609&amp;"] """&amp;M609&amp;""" TOOL")</f>
        <v> SG_ AECD18_TIME2 m138 : 199|32@0+ (1,0) [0|0] "sec" TOOL</v>
      </c>
      <c r="S609" s="36" t="str">
        <f>IF(F609="","","SG_MUL_VAL_ 2024 "&amp;F609&amp;" "&amp;C609&amp;" "&amp;SUBSTITUTE(B609,"M","")&amp;"-"&amp;SUBSTITUTE(B609,"M","")&amp;";")</f>
        <v>SG_MUL_VAL_ 2024 AECD18_TIME2 S01_PID 138-138;</v>
      </c>
    </row>
    <row r="610" ht="22.5" spans="1:19">
      <c r="A610" s="36">
        <v>1</v>
      </c>
      <c r="B610" s="53">
        <f>HEX2DEC(SUBSTITUTE(D610,"0x",""))</f>
        <v>138</v>
      </c>
      <c r="C610" s="38" t="str">
        <f>"S"&amp;DEC2HEX(A610,2)&amp;"_PID"</f>
        <v>S01_PID</v>
      </c>
      <c r="D610" s="76" t="s">
        <v>1208</v>
      </c>
      <c r="E610" s="16" t="s">
        <v>1231</v>
      </c>
      <c r="F610" s="10" t="s">
        <v>1232</v>
      </c>
      <c r="G610" s="9" t="s">
        <v>1198</v>
      </c>
      <c r="H610" s="36">
        <v>231</v>
      </c>
      <c r="I610" s="36">
        <v>32</v>
      </c>
      <c r="J610" s="36">
        <v>0</v>
      </c>
      <c r="K610" s="36" t="s">
        <v>32</v>
      </c>
      <c r="L610" s="36">
        <v>1</v>
      </c>
      <c r="M610" s="36" t="s">
        <v>205</v>
      </c>
      <c r="N610" s="36">
        <v>0</v>
      </c>
      <c r="O610" s="54">
        <v>0</v>
      </c>
      <c r="P610" s="54">
        <v>0</v>
      </c>
      <c r="R610" s="36" t="str">
        <f>IF(F610="",""," SG_ "&amp;F610&amp;" m"&amp;B610&amp;" : "&amp;H610&amp;"|"&amp;I610&amp;"@"&amp;J610&amp;K610&amp;" ("&amp;L610&amp;","&amp;N610&amp;") ["&amp;O610&amp;"|"&amp;P610&amp;"] """&amp;M610&amp;""" TOOL")</f>
        <v> SG_ AECD19_TIME1 m138 : 231|32@0+ (1,0) [0|0] "sec" TOOL</v>
      </c>
      <c r="S610" s="36" t="str">
        <f>IF(F610="","","SG_MUL_VAL_ 2024 "&amp;F610&amp;" "&amp;C610&amp;" "&amp;SUBSTITUTE(B610,"M","")&amp;"-"&amp;SUBSTITUTE(B610,"M","")&amp;";")</f>
        <v>SG_MUL_VAL_ 2024 AECD19_TIME1 S01_PID 138-138;</v>
      </c>
    </row>
    <row r="611" ht="22.5" spans="1:19">
      <c r="A611" s="36">
        <v>1</v>
      </c>
      <c r="B611" s="53">
        <f>HEX2DEC(SUBSTITUTE(D611,"0x",""))</f>
        <v>138</v>
      </c>
      <c r="C611" s="38" t="str">
        <f>"S"&amp;DEC2HEX(A611,2)&amp;"_PID"</f>
        <v>S01_PID</v>
      </c>
      <c r="D611" s="76" t="s">
        <v>1208</v>
      </c>
      <c r="E611" s="16" t="s">
        <v>1233</v>
      </c>
      <c r="F611" s="10" t="s">
        <v>1234</v>
      </c>
      <c r="G611" s="9" t="s">
        <v>1201</v>
      </c>
      <c r="H611" s="36">
        <v>263</v>
      </c>
      <c r="I611" s="36">
        <v>32</v>
      </c>
      <c r="J611" s="36">
        <v>0</v>
      </c>
      <c r="K611" s="36" t="s">
        <v>32</v>
      </c>
      <c r="L611" s="36">
        <v>1</v>
      </c>
      <c r="M611" s="36" t="s">
        <v>205</v>
      </c>
      <c r="N611" s="36">
        <v>0</v>
      </c>
      <c r="O611" s="54">
        <v>0</v>
      </c>
      <c r="P611" s="54">
        <v>0</v>
      </c>
      <c r="R611" s="36" t="str">
        <f>IF(F611="",""," SG_ "&amp;F611&amp;" m"&amp;B611&amp;" : "&amp;H611&amp;"|"&amp;I611&amp;"@"&amp;J611&amp;K611&amp;" ("&amp;L611&amp;","&amp;N611&amp;") ["&amp;O611&amp;"|"&amp;P611&amp;"] """&amp;M611&amp;""" TOOL")</f>
        <v> SG_ AECD19_TIME2 m138 : 263|32@0+ (1,0) [0|0] "sec" TOOL</v>
      </c>
      <c r="S611" s="36" t="str">
        <f>IF(F611="","","SG_MUL_VAL_ 2024 "&amp;F611&amp;" "&amp;C611&amp;" "&amp;SUBSTITUTE(B611,"M","")&amp;"-"&amp;SUBSTITUTE(B611,"M","")&amp;";")</f>
        <v>SG_MUL_VAL_ 2024 AECD19_TIME2 S01_PID 138-138;</v>
      </c>
    </row>
    <row r="612" ht="22.5" spans="1:19">
      <c r="A612" s="36">
        <v>1</v>
      </c>
      <c r="B612" s="53">
        <f>HEX2DEC(SUBSTITUTE(D612,"0x",""))</f>
        <v>138</v>
      </c>
      <c r="C612" s="38" t="str">
        <f>"S"&amp;DEC2HEX(A612,2)&amp;"_PID"</f>
        <v>S01_PID</v>
      </c>
      <c r="D612" s="76" t="s">
        <v>1208</v>
      </c>
      <c r="E612" s="16" t="s">
        <v>1235</v>
      </c>
      <c r="F612" s="10" t="s">
        <v>1236</v>
      </c>
      <c r="G612" s="9" t="s">
        <v>1204</v>
      </c>
      <c r="H612" s="36">
        <v>295</v>
      </c>
      <c r="I612" s="36">
        <v>32</v>
      </c>
      <c r="J612" s="36">
        <v>0</v>
      </c>
      <c r="K612" s="36" t="s">
        <v>32</v>
      </c>
      <c r="L612" s="36">
        <v>1</v>
      </c>
      <c r="M612" s="36" t="s">
        <v>205</v>
      </c>
      <c r="N612" s="36">
        <v>0</v>
      </c>
      <c r="O612" s="54">
        <v>0</v>
      </c>
      <c r="P612" s="54">
        <v>0</v>
      </c>
      <c r="R612" s="36" t="str">
        <f>IF(F612="",""," SG_ "&amp;F612&amp;" m"&amp;B612&amp;" : "&amp;H612&amp;"|"&amp;I612&amp;"@"&amp;J612&amp;K612&amp;" ("&amp;L612&amp;","&amp;N612&amp;") ["&amp;O612&amp;"|"&amp;P612&amp;"] """&amp;M612&amp;""" TOOL")</f>
        <v> SG_ AECD20_TIME1 m138 : 295|32@0+ (1,0) [0|0] "sec" TOOL</v>
      </c>
      <c r="S612" s="36" t="str">
        <f>IF(F612="","","SG_MUL_VAL_ 2024 "&amp;F612&amp;" "&amp;C612&amp;" "&amp;SUBSTITUTE(B612,"M","")&amp;"-"&amp;SUBSTITUTE(B612,"M","")&amp;";")</f>
        <v>SG_MUL_VAL_ 2024 AECD20_TIME1 S01_PID 138-138;</v>
      </c>
    </row>
    <row r="613" ht="22.5" spans="1:19">
      <c r="A613" s="36">
        <v>1</v>
      </c>
      <c r="B613" s="53">
        <f>HEX2DEC(SUBSTITUTE(D613,"0x",""))</f>
        <v>138</v>
      </c>
      <c r="C613" s="38" t="str">
        <f>"S"&amp;DEC2HEX(A613,2)&amp;"_PID"</f>
        <v>S01_PID</v>
      </c>
      <c r="D613" s="76" t="s">
        <v>1208</v>
      </c>
      <c r="E613" s="16" t="s">
        <v>1237</v>
      </c>
      <c r="F613" s="10" t="s">
        <v>1238</v>
      </c>
      <c r="G613" s="9" t="s">
        <v>1207</v>
      </c>
      <c r="H613" s="36">
        <v>327</v>
      </c>
      <c r="I613" s="36">
        <v>32</v>
      </c>
      <c r="J613" s="36">
        <v>0</v>
      </c>
      <c r="K613" s="36" t="s">
        <v>32</v>
      </c>
      <c r="L613" s="36">
        <v>1</v>
      </c>
      <c r="M613" s="36" t="s">
        <v>205</v>
      </c>
      <c r="N613" s="36">
        <v>0</v>
      </c>
      <c r="O613" s="54">
        <v>0</v>
      </c>
      <c r="P613" s="54">
        <v>0</v>
      </c>
      <c r="R613" s="36" t="str">
        <f>IF(F613="",""," SG_ "&amp;F613&amp;" m"&amp;B613&amp;" : "&amp;H613&amp;"|"&amp;I613&amp;"@"&amp;J613&amp;K613&amp;" ("&amp;L613&amp;","&amp;N613&amp;") ["&amp;O613&amp;"|"&amp;P613&amp;"] """&amp;M613&amp;""" TOOL")</f>
        <v> SG_ AECD20_TIME2 m138 : 327|32@0+ (1,0) [0|0] "sec" TOOL</v>
      </c>
      <c r="S613" s="36" t="str">
        <f>IF(F613="","","SG_MUL_VAL_ 2024 "&amp;F613&amp;" "&amp;C613&amp;" "&amp;SUBSTITUTE(B613,"M","")&amp;"-"&amp;SUBSTITUTE(B613,"M","")&amp;";")</f>
        <v>SG_MUL_VAL_ 2024 AECD20_TIME2 S01_PID 138-138;</v>
      </c>
    </row>
    <row r="614" spans="1:19">
      <c r="A614" s="36">
        <v>1</v>
      </c>
      <c r="B614" s="53">
        <f>HEX2DEC(SUBSTITUTE(D614,"0x",""))</f>
        <v>139</v>
      </c>
      <c r="C614" s="38" t="str">
        <f>"S"&amp;DEC2HEX(A614,2)&amp;"_PID"</f>
        <v>S01_PID</v>
      </c>
      <c r="D614" s="76" t="s">
        <v>1239</v>
      </c>
      <c r="E614" s="16" t="s">
        <v>1240</v>
      </c>
      <c r="F614" s="77" t="s">
        <v>1241</v>
      </c>
      <c r="G614" s="9" t="s">
        <v>1027</v>
      </c>
      <c r="H614" s="36">
        <v>24</v>
      </c>
      <c r="I614" s="36">
        <v>1</v>
      </c>
      <c r="J614" s="36">
        <v>1</v>
      </c>
      <c r="K614" s="36" t="s">
        <v>32</v>
      </c>
      <c r="L614" s="36">
        <v>1</v>
      </c>
      <c r="N614" s="36">
        <v>0</v>
      </c>
      <c r="O614" s="54">
        <v>0</v>
      </c>
      <c r="P614" s="54">
        <v>0</v>
      </c>
      <c r="R614" s="36" t="str">
        <f>IF(F614="",""," SG_ "&amp;F614&amp;" m"&amp;B614&amp;" : "&amp;H614&amp;"|"&amp;I614&amp;"@"&amp;J614&amp;K614&amp;" ("&amp;L614&amp;","&amp;N614&amp;") ["&amp;O614&amp;"|"&amp;P614&amp;"] """&amp;M614&amp;""" TOOL")</f>
        <v> SG_ PF_REGEN_STAT_SUP m139 : 24|1@1+ (1,0) [0|0] "" TOOL</v>
      </c>
      <c r="S614" s="36" t="str">
        <f>IF(F614="","","SG_MUL_VAL_ 2024 "&amp;F614&amp;" "&amp;C614&amp;" "&amp;SUBSTITUTE(B614,"M","")&amp;"-"&amp;SUBSTITUTE(B614,"M","")&amp;";")</f>
        <v>SG_MUL_VAL_ 2024 PF_REGEN_STAT_SUP S01_PID 139-139;</v>
      </c>
    </row>
    <row r="615" spans="1:19">
      <c r="A615" s="36">
        <v>1</v>
      </c>
      <c r="B615" s="53">
        <f>HEX2DEC(SUBSTITUTE(D615,"0x",""))</f>
        <v>139</v>
      </c>
      <c r="C615" s="38" t="str">
        <f>"S"&amp;DEC2HEX(A615,2)&amp;"_PID"</f>
        <v>S01_PID</v>
      </c>
      <c r="D615" s="76" t="s">
        <v>1239</v>
      </c>
      <c r="E615" s="16" t="s">
        <v>1242</v>
      </c>
      <c r="F615" s="77" t="s">
        <v>1243</v>
      </c>
      <c r="G615" s="9" t="s">
        <v>1030</v>
      </c>
      <c r="H615" s="36">
        <v>25</v>
      </c>
      <c r="I615" s="36">
        <v>1</v>
      </c>
      <c r="J615" s="36">
        <v>1</v>
      </c>
      <c r="K615" s="36" t="s">
        <v>32</v>
      </c>
      <c r="L615" s="36">
        <v>1</v>
      </c>
      <c r="N615" s="36">
        <v>0</v>
      </c>
      <c r="O615" s="54">
        <v>0</v>
      </c>
      <c r="P615" s="54">
        <v>0</v>
      </c>
      <c r="R615" s="36" t="str">
        <f>IF(F615="",""," SG_ "&amp;F615&amp;" m"&amp;B615&amp;" : "&amp;H615&amp;"|"&amp;I615&amp;"@"&amp;J615&amp;K615&amp;" ("&amp;L615&amp;","&amp;N615&amp;") ["&amp;O615&amp;"|"&amp;P615&amp;"] """&amp;M615&amp;""" TOOL")</f>
        <v> SG_ PF_REGEN_TYPE_SUP m139 : 25|1@1+ (1,0) [0|0] "" TOOL</v>
      </c>
      <c r="S615" s="36" t="str">
        <f>IF(F615="","","SG_MUL_VAL_ 2024 "&amp;F615&amp;" "&amp;C615&amp;" "&amp;SUBSTITUTE(B615,"M","")&amp;"-"&amp;SUBSTITUTE(B615,"M","")&amp;";")</f>
        <v>SG_MUL_VAL_ 2024 PF_REGEN_TYPE_SUP S01_PID 139-139;</v>
      </c>
    </row>
    <row r="616" spans="1:19">
      <c r="A616" s="36">
        <v>1</v>
      </c>
      <c r="B616" s="53">
        <f>HEX2DEC(SUBSTITUTE(D616,"0x",""))</f>
        <v>139</v>
      </c>
      <c r="C616" s="38" t="str">
        <f>"S"&amp;DEC2HEX(A616,2)&amp;"_PID"</f>
        <v>S01_PID</v>
      </c>
      <c r="D616" s="76" t="s">
        <v>1239</v>
      </c>
      <c r="E616" s="16" t="s">
        <v>1244</v>
      </c>
      <c r="F616" s="77" t="s">
        <v>1245</v>
      </c>
      <c r="G616" s="9" t="s">
        <v>1033</v>
      </c>
      <c r="H616" s="36">
        <v>26</v>
      </c>
      <c r="I616" s="36">
        <v>1</v>
      </c>
      <c r="J616" s="36">
        <v>1</v>
      </c>
      <c r="K616" s="36" t="s">
        <v>32</v>
      </c>
      <c r="L616" s="36">
        <v>1</v>
      </c>
      <c r="N616" s="36">
        <v>0</v>
      </c>
      <c r="O616" s="54">
        <v>0</v>
      </c>
      <c r="P616" s="54">
        <v>0</v>
      </c>
      <c r="R616" s="36" t="str">
        <f>IF(F616="",""," SG_ "&amp;F616&amp;" m"&amp;B616&amp;" : "&amp;H616&amp;"|"&amp;I616&amp;"@"&amp;J616&amp;K616&amp;" ("&amp;L616&amp;","&amp;N616&amp;") ["&amp;O616&amp;"|"&amp;P616&amp;"] """&amp;M616&amp;""" TOOL")</f>
        <v> SG_ NOX_ADS_REGEN_SUP m139 : 26|1@1+ (1,0) [0|0] "" TOOL</v>
      </c>
      <c r="S616" s="36" t="str">
        <f>IF(F616="","","SG_MUL_VAL_ 2024 "&amp;F616&amp;" "&amp;C616&amp;" "&amp;SUBSTITUTE(B616,"M","")&amp;"-"&amp;SUBSTITUTE(B616,"M","")&amp;";")</f>
        <v>SG_MUL_VAL_ 2024 NOX_ADS_REGEN_SUP S01_PID 139-139;</v>
      </c>
    </row>
    <row r="617" spans="1:19">
      <c r="A617" s="36">
        <v>1</v>
      </c>
      <c r="B617" s="53">
        <f>HEX2DEC(SUBSTITUTE(D617,"0x",""))</f>
        <v>139</v>
      </c>
      <c r="C617" s="38" t="str">
        <f>"S"&amp;DEC2HEX(A617,2)&amp;"_PID"</f>
        <v>S01_PID</v>
      </c>
      <c r="D617" s="76" t="s">
        <v>1239</v>
      </c>
      <c r="E617" s="16" t="s">
        <v>1246</v>
      </c>
      <c r="F617" s="77" t="s">
        <v>1247</v>
      </c>
      <c r="G617" s="9" t="s">
        <v>1036</v>
      </c>
      <c r="H617" s="36">
        <v>27</v>
      </c>
      <c r="I617" s="36">
        <v>1</v>
      </c>
      <c r="J617" s="36">
        <v>1</v>
      </c>
      <c r="K617" s="36" t="s">
        <v>32</v>
      </c>
      <c r="L617" s="36">
        <v>1</v>
      </c>
      <c r="N617" s="36">
        <v>0</v>
      </c>
      <c r="O617" s="54">
        <v>0</v>
      </c>
      <c r="P617" s="54">
        <v>0</v>
      </c>
      <c r="R617" s="36" t="str">
        <f>IF(F617="",""," SG_ "&amp;F617&amp;" m"&amp;B617&amp;" : "&amp;H617&amp;"|"&amp;I617&amp;"@"&amp;J617&amp;K617&amp;" ("&amp;L617&amp;","&amp;N617&amp;") ["&amp;O617&amp;"|"&amp;P617&amp;"] """&amp;M617&amp;""" TOOL")</f>
        <v> SG_ NOX_ADS_DESULF_SUP m139 : 27|1@1+ (1,0) [0|0] "" TOOL</v>
      </c>
      <c r="S617" s="36" t="str">
        <f>IF(F617="","","SG_MUL_VAL_ 2024 "&amp;F617&amp;" "&amp;C617&amp;" "&amp;SUBSTITUTE(B617,"M","")&amp;"-"&amp;SUBSTITUTE(B617,"M","")&amp;";")</f>
        <v>SG_MUL_VAL_ 2024 NOX_ADS_DESULF_SUP S01_PID 139-139;</v>
      </c>
    </row>
    <row r="618" spans="1:19">
      <c r="A618" s="36">
        <v>1</v>
      </c>
      <c r="B618" s="53">
        <f>HEX2DEC(SUBSTITUTE(D618,"0x",""))</f>
        <v>139</v>
      </c>
      <c r="C618" s="38" t="str">
        <f>"S"&amp;DEC2HEX(A618,2)&amp;"_PID"</f>
        <v>S01_PID</v>
      </c>
      <c r="D618" s="76" t="s">
        <v>1239</v>
      </c>
      <c r="E618" s="16" t="s">
        <v>1248</v>
      </c>
      <c r="F618" s="77" t="s">
        <v>1249</v>
      </c>
      <c r="G618" s="9" t="s">
        <v>1039</v>
      </c>
      <c r="H618" s="36">
        <v>28</v>
      </c>
      <c r="I618" s="36">
        <v>1</v>
      </c>
      <c r="J618" s="36">
        <v>1</v>
      </c>
      <c r="K618" s="36" t="s">
        <v>32</v>
      </c>
      <c r="L618" s="36">
        <v>1</v>
      </c>
      <c r="N618" s="36">
        <v>0</v>
      </c>
      <c r="O618" s="54">
        <v>0</v>
      </c>
      <c r="P618" s="54">
        <v>0</v>
      </c>
      <c r="R618" s="36" t="str">
        <f>IF(F618="",""," SG_ "&amp;F618&amp;" m"&amp;B618&amp;" : "&amp;H618&amp;"|"&amp;I618&amp;"@"&amp;J618&amp;K618&amp;" ("&amp;L618&amp;","&amp;N618&amp;") ["&amp;O618&amp;"|"&amp;P618&amp;"] """&amp;M618&amp;""" TOOL")</f>
        <v> SG_ PF_REGEN_PCT_SUP m139 : 28|1@1+ (1,0) [0|0] "" TOOL</v>
      </c>
      <c r="S618" s="36" t="str">
        <f>IF(F618="","","SG_MUL_VAL_ 2024 "&amp;F618&amp;" "&amp;C618&amp;" "&amp;SUBSTITUTE(B618,"M","")&amp;"-"&amp;SUBSTITUTE(B618,"M","")&amp;";")</f>
        <v>SG_MUL_VAL_ 2024 PF_REGEN_PCT_SUP S01_PID 139-139;</v>
      </c>
    </row>
    <row r="619" spans="1:19">
      <c r="A619" s="36">
        <v>1</v>
      </c>
      <c r="B619" s="53">
        <f>HEX2DEC(SUBSTITUTE(D619,"0x",""))</f>
        <v>139</v>
      </c>
      <c r="C619" s="38" t="str">
        <f>"S"&amp;DEC2HEX(A619,2)&amp;"_PID"</f>
        <v>S01_PID</v>
      </c>
      <c r="D619" s="76" t="s">
        <v>1239</v>
      </c>
      <c r="E619" s="16" t="s">
        <v>1250</v>
      </c>
      <c r="F619" s="77" t="s">
        <v>1251</v>
      </c>
      <c r="G619" s="9" t="s">
        <v>1042</v>
      </c>
      <c r="H619" s="36">
        <v>29</v>
      </c>
      <c r="I619" s="36">
        <v>1</v>
      </c>
      <c r="J619" s="36">
        <v>1</v>
      </c>
      <c r="K619" s="36" t="s">
        <v>32</v>
      </c>
      <c r="L619" s="36">
        <v>1</v>
      </c>
      <c r="N619" s="36">
        <v>0</v>
      </c>
      <c r="O619" s="54">
        <v>0</v>
      </c>
      <c r="P619" s="54">
        <v>0</v>
      </c>
      <c r="R619" s="36" t="str">
        <f>IF(F619="",""," SG_ "&amp;F619&amp;" m"&amp;B619&amp;" : "&amp;H619&amp;"|"&amp;I619&amp;"@"&amp;J619&amp;K619&amp;" ("&amp;L619&amp;","&amp;N619&amp;") ["&amp;O619&amp;"|"&amp;P619&amp;"] """&amp;M619&amp;""" TOOL")</f>
        <v> SG_ PF_REGEN_AVGT_SUP m139 : 29|1@1+ (1,0) [0|0] "" TOOL</v>
      </c>
      <c r="S619" s="36" t="str">
        <f>IF(F619="","","SG_MUL_VAL_ 2024 "&amp;F619&amp;" "&amp;C619&amp;" "&amp;SUBSTITUTE(B619,"M","")&amp;"-"&amp;SUBSTITUTE(B619,"M","")&amp;";")</f>
        <v>SG_MUL_VAL_ 2024 PF_REGEN_AVGT_SUP S01_PID 139-139;</v>
      </c>
    </row>
    <row r="620" spans="1:19">
      <c r="A620" s="36">
        <v>1</v>
      </c>
      <c r="B620" s="53">
        <f>HEX2DEC(SUBSTITUTE(D620,"0x",""))</f>
        <v>139</v>
      </c>
      <c r="C620" s="38" t="str">
        <f>"S"&amp;DEC2HEX(A620,2)&amp;"_PID"</f>
        <v>S01_PID</v>
      </c>
      <c r="D620" s="76" t="s">
        <v>1239</v>
      </c>
      <c r="E620" s="16" t="s">
        <v>1252</v>
      </c>
      <c r="F620" s="77" t="s">
        <v>1253</v>
      </c>
      <c r="G620" s="9" t="s">
        <v>1045</v>
      </c>
      <c r="H620" s="36">
        <v>30</v>
      </c>
      <c r="I620" s="36">
        <v>1</v>
      </c>
      <c r="J620" s="36">
        <v>1</v>
      </c>
      <c r="K620" s="36" t="s">
        <v>32</v>
      </c>
      <c r="L620" s="36">
        <v>1</v>
      </c>
      <c r="N620" s="36">
        <v>0</v>
      </c>
      <c r="O620" s="54">
        <v>0</v>
      </c>
      <c r="P620" s="54">
        <v>0</v>
      </c>
      <c r="R620" s="36" t="str">
        <f>IF(F620="",""," SG_ "&amp;F620&amp;" m"&amp;B620&amp;" : "&amp;H620&amp;"|"&amp;I620&amp;"@"&amp;J620&amp;K620&amp;" ("&amp;L620&amp;","&amp;N620&amp;") ["&amp;O620&amp;"|"&amp;P620&amp;"] """&amp;M620&amp;""" TOOL")</f>
        <v> SG_ PF_REGEN_AVGD_SUP m139 : 30|1@1+ (1,0) [0|0] "" TOOL</v>
      </c>
      <c r="S620" s="36" t="str">
        <f>IF(F620="","","SG_MUL_VAL_ 2024 "&amp;F620&amp;" "&amp;C620&amp;" "&amp;SUBSTITUTE(B620,"M","")&amp;"-"&amp;SUBSTITUTE(B620,"M","")&amp;";")</f>
        <v>SG_MUL_VAL_ 2024 PF_REGEN_AVGD_SUP S01_PID 139-139;</v>
      </c>
    </row>
    <row r="621" spans="1:19">
      <c r="A621" s="36">
        <v>1</v>
      </c>
      <c r="B621" s="53">
        <f>HEX2DEC(SUBSTITUTE(D621,"0x",""))</f>
        <v>139</v>
      </c>
      <c r="C621" s="38" t="str">
        <f>"S"&amp;DEC2HEX(A621,2)&amp;"_PID"</f>
        <v>S01_PID</v>
      </c>
      <c r="D621" s="76" t="s">
        <v>1239</v>
      </c>
      <c r="E621" s="16" t="s">
        <v>1254</v>
      </c>
      <c r="F621" s="18"/>
      <c r="G621" s="9" t="s">
        <v>1048</v>
      </c>
      <c r="H621" s="36">
        <v>31</v>
      </c>
      <c r="I621" s="36">
        <v>1</v>
      </c>
      <c r="J621" s="36">
        <v>1</v>
      </c>
      <c r="K621" s="36" t="s">
        <v>32</v>
      </c>
      <c r="L621" s="36">
        <v>1</v>
      </c>
      <c r="N621" s="36">
        <v>0</v>
      </c>
      <c r="O621" s="54">
        <v>0</v>
      </c>
      <c r="P621" s="54">
        <v>0</v>
      </c>
      <c r="R621" s="36" t="str">
        <f>IF(F621="",""," SG_ "&amp;F621&amp;" m"&amp;B621&amp;" : "&amp;H621&amp;"|"&amp;I621&amp;"@"&amp;J621&amp;K621&amp;" ("&amp;L621&amp;","&amp;N621&amp;") ["&amp;O621&amp;"|"&amp;P621&amp;"] """&amp;M621&amp;""" TOOL")</f>
        <v/>
      </c>
      <c r="S621" s="36" t="str">
        <f>IF(F621="","","SG_MUL_VAL_ 2024 "&amp;F621&amp;" "&amp;C621&amp;" "&amp;SUBSTITUTE(B621,"M","")&amp;"-"&amp;SUBSTITUTE(B621,"M","")&amp;";")</f>
        <v/>
      </c>
    </row>
    <row r="622" spans="1:19">
      <c r="A622" s="36">
        <v>1</v>
      </c>
      <c r="B622" s="53">
        <f t="shared" ref="B622:B644" si="50">HEX2DEC(SUBSTITUTE(D622,"0x",""))</f>
        <v>139</v>
      </c>
      <c r="C622" s="38" t="str">
        <f t="shared" ref="C622:C644" si="51">"S"&amp;DEC2HEX(A622,2)&amp;"_PID"</f>
        <v>S01_PID</v>
      </c>
      <c r="D622" s="76" t="s">
        <v>1239</v>
      </c>
      <c r="E622" s="16" t="s">
        <v>1255</v>
      </c>
      <c r="F622" s="18" t="s">
        <v>1256</v>
      </c>
      <c r="G622" s="9" t="s">
        <v>1120</v>
      </c>
      <c r="H622" s="36">
        <v>32</v>
      </c>
      <c r="I622" s="36">
        <v>1</v>
      </c>
      <c r="J622" s="36">
        <v>1</v>
      </c>
      <c r="K622" s="36" t="s">
        <v>32</v>
      </c>
      <c r="L622" s="36">
        <v>1</v>
      </c>
      <c r="N622" s="36">
        <v>0</v>
      </c>
      <c r="O622" s="54">
        <v>0</v>
      </c>
      <c r="P622" s="54">
        <v>0</v>
      </c>
      <c r="R622" s="36" t="str">
        <f t="shared" ref="R622:R644" si="52">IF(F622="",""," SG_ "&amp;F622&amp;" m"&amp;B622&amp;" : "&amp;H622&amp;"|"&amp;I622&amp;"@"&amp;J622&amp;K622&amp;" ("&amp;L622&amp;","&amp;N622&amp;") ["&amp;O622&amp;"|"&amp;P622&amp;"] """&amp;M622&amp;""" TOOL")</f>
        <v> SG_ PF_REGEN_STAT m139 : 32|1@1+ (1,0) [0|0] "" TOOL</v>
      </c>
      <c r="S622" s="36" t="str">
        <f t="shared" ref="S622:S644" si="53">IF(F622="","","SG_MUL_VAL_ 2024 "&amp;F622&amp;" "&amp;C622&amp;" "&amp;SUBSTITUTE(B622,"M","")&amp;"-"&amp;SUBSTITUTE(B622,"M","")&amp;";")</f>
        <v>SG_MUL_VAL_ 2024 PF_REGEN_STAT S01_PID 139-139;</v>
      </c>
    </row>
    <row r="623" spans="1:19">
      <c r="A623" s="36">
        <v>1</v>
      </c>
      <c r="B623" s="53">
        <f t="shared" si="50"/>
        <v>139</v>
      </c>
      <c r="C623" s="38" t="str">
        <f t="shared" si="51"/>
        <v>S01_PID</v>
      </c>
      <c r="D623" s="76" t="s">
        <v>1239</v>
      </c>
      <c r="E623" s="16" t="s">
        <v>1257</v>
      </c>
      <c r="F623" s="18" t="s">
        <v>1258</v>
      </c>
      <c r="G623" s="9" t="s">
        <v>1122</v>
      </c>
      <c r="H623" s="36">
        <v>33</v>
      </c>
      <c r="I623" s="36">
        <v>1</v>
      </c>
      <c r="J623" s="36">
        <v>1</v>
      </c>
      <c r="K623" s="36" t="s">
        <v>32</v>
      </c>
      <c r="L623" s="36">
        <v>1</v>
      </c>
      <c r="N623" s="36">
        <v>0</v>
      </c>
      <c r="O623" s="54">
        <v>0</v>
      </c>
      <c r="P623" s="54">
        <v>0</v>
      </c>
      <c r="R623" s="36" t="str">
        <f t="shared" si="52"/>
        <v> SG_ PF_REGEN_TYPE m139 : 33|1@1+ (1,0) [0|0] "" TOOL</v>
      </c>
      <c r="S623" s="36" t="str">
        <f t="shared" si="53"/>
        <v>SG_MUL_VAL_ 2024 PF_REGEN_TYPE S01_PID 139-139;</v>
      </c>
    </row>
    <row r="624" spans="1:19">
      <c r="A624" s="36">
        <v>1</v>
      </c>
      <c r="B624" s="53">
        <f t="shared" si="50"/>
        <v>139</v>
      </c>
      <c r="C624" s="38" t="str">
        <f t="shared" si="51"/>
        <v>S01_PID</v>
      </c>
      <c r="D624" s="76" t="s">
        <v>1239</v>
      </c>
      <c r="E624" s="16" t="s">
        <v>1259</v>
      </c>
      <c r="F624" s="18" t="s">
        <v>1260</v>
      </c>
      <c r="G624" s="9" t="s">
        <v>1124</v>
      </c>
      <c r="H624" s="36">
        <v>34</v>
      </c>
      <c r="I624" s="36">
        <v>1</v>
      </c>
      <c r="J624" s="36">
        <v>1</v>
      </c>
      <c r="K624" s="36" t="s">
        <v>32</v>
      </c>
      <c r="L624" s="36">
        <v>1</v>
      </c>
      <c r="N624" s="36">
        <v>0</v>
      </c>
      <c r="O624" s="54">
        <v>0</v>
      </c>
      <c r="P624" s="54">
        <v>0</v>
      </c>
      <c r="R624" s="36" t="str">
        <f t="shared" si="52"/>
        <v> SG_ NOX_ADS_REGEN m139 : 34|1@1+ (1,0) [0|0] "" TOOL</v>
      </c>
      <c r="S624" s="36" t="str">
        <f t="shared" si="53"/>
        <v>SG_MUL_VAL_ 2024 NOX_ADS_REGEN S01_PID 139-139;</v>
      </c>
    </row>
    <row r="625" spans="1:19">
      <c r="A625" s="36">
        <v>1</v>
      </c>
      <c r="B625" s="53">
        <f t="shared" si="50"/>
        <v>139</v>
      </c>
      <c r="C625" s="38" t="str">
        <f t="shared" si="51"/>
        <v>S01_PID</v>
      </c>
      <c r="D625" s="76" t="s">
        <v>1239</v>
      </c>
      <c r="E625" s="16" t="s">
        <v>1261</v>
      </c>
      <c r="F625" s="18" t="s">
        <v>1262</v>
      </c>
      <c r="G625" s="9" t="s">
        <v>1126</v>
      </c>
      <c r="H625" s="36">
        <v>35</v>
      </c>
      <c r="I625" s="36">
        <v>1</v>
      </c>
      <c r="J625" s="36">
        <v>1</v>
      </c>
      <c r="K625" s="36" t="s">
        <v>32</v>
      </c>
      <c r="L625" s="36">
        <v>1</v>
      </c>
      <c r="N625" s="36">
        <v>0</v>
      </c>
      <c r="O625" s="54">
        <v>0</v>
      </c>
      <c r="P625" s="54">
        <v>0</v>
      </c>
      <c r="R625" s="36" t="str">
        <f t="shared" si="52"/>
        <v> SG_ NOX_ADS_DESULF m139 : 35|1@1+ (1,0) [0|0] "" TOOL</v>
      </c>
      <c r="S625" s="36" t="str">
        <f t="shared" si="53"/>
        <v>SG_MUL_VAL_ 2024 NOX_ADS_DESULF S01_PID 139-139;</v>
      </c>
    </row>
    <row r="626" spans="1:19">
      <c r="A626" s="36">
        <v>1</v>
      </c>
      <c r="B626" s="53">
        <f t="shared" si="50"/>
        <v>139</v>
      </c>
      <c r="C626" s="38" t="str">
        <f t="shared" si="51"/>
        <v>S01_PID</v>
      </c>
      <c r="D626" s="76" t="s">
        <v>1239</v>
      </c>
      <c r="E626" s="16" t="s">
        <v>1114</v>
      </c>
      <c r="F626" s="18"/>
      <c r="G626" s="9" t="s">
        <v>1263</v>
      </c>
      <c r="J626" s="36">
        <v>1</v>
      </c>
      <c r="K626" s="36" t="s">
        <v>32</v>
      </c>
      <c r="L626" s="36">
        <v>1</v>
      </c>
      <c r="N626" s="36">
        <v>0</v>
      </c>
      <c r="O626" s="54">
        <v>0</v>
      </c>
      <c r="P626" s="54">
        <v>0</v>
      </c>
      <c r="R626" s="36" t="str">
        <f t="shared" si="52"/>
        <v/>
      </c>
      <c r="S626" s="36" t="str">
        <f t="shared" si="53"/>
        <v/>
      </c>
    </row>
    <row r="627" spans="1:19">
      <c r="A627" s="36">
        <v>1</v>
      </c>
      <c r="B627" s="53">
        <f t="shared" si="50"/>
        <v>139</v>
      </c>
      <c r="C627" s="38" t="str">
        <f t="shared" si="51"/>
        <v>S01_PID</v>
      </c>
      <c r="D627" s="76" t="s">
        <v>1239</v>
      </c>
      <c r="E627" s="16" t="s">
        <v>1264</v>
      </c>
      <c r="F627" s="18" t="s">
        <v>1265</v>
      </c>
      <c r="G627" s="9" t="s">
        <v>3</v>
      </c>
      <c r="H627" s="36">
        <v>40</v>
      </c>
      <c r="I627" s="36">
        <v>8</v>
      </c>
      <c r="J627" s="36">
        <v>1</v>
      </c>
      <c r="K627" s="36" t="s">
        <v>32</v>
      </c>
      <c r="L627" s="36">
        <f>100/255</f>
        <v>0.392156862745098</v>
      </c>
      <c r="M627" s="36" t="s">
        <v>88</v>
      </c>
      <c r="N627" s="36">
        <v>0</v>
      </c>
      <c r="O627" s="54">
        <v>0</v>
      </c>
      <c r="P627" s="54">
        <v>0</v>
      </c>
      <c r="R627" s="36" t="str">
        <f t="shared" si="52"/>
        <v> SG_ PF_REGEN_PCT m139 : 40|8@1+ (0.392156862745098,0) [0|0] "%" TOOL</v>
      </c>
      <c r="S627" s="36" t="str">
        <f t="shared" si="53"/>
        <v>SG_MUL_VAL_ 2024 PF_REGEN_PCT S01_PID 139-139;</v>
      </c>
    </row>
    <row r="628" spans="1:19">
      <c r="A628" s="36">
        <v>1</v>
      </c>
      <c r="B628" s="53">
        <f t="shared" si="50"/>
        <v>139</v>
      </c>
      <c r="C628" s="38" t="str">
        <f t="shared" si="51"/>
        <v>S01_PID</v>
      </c>
      <c r="D628" s="76" t="s">
        <v>1239</v>
      </c>
      <c r="E628" s="16" t="s">
        <v>1266</v>
      </c>
      <c r="F628" s="18" t="s">
        <v>1267</v>
      </c>
      <c r="G628" s="9" t="s">
        <v>1055</v>
      </c>
      <c r="H628" s="36">
        <v>55</v>
      </c>
      <c r="I628" s="36">
        <v>16</v>
      </c>
      <c r="J628" s="36">
        <v>0</v>
      </c>
      <c r="K628" s="36" t="s">
        <v>32</v>
      </c>
      <c r="L628" s="36">
        <v>1</v>
      </c>
      <c r="M628" s="36" t="s">
        <v>28</v>
      </c>
      <c r="N628" s="36">
        <v>0</v>
      </c>
      <c r="O628" s="54">
        <v>0</v>
      </c>
      <c r="P628" s="54">
        <v>0</v>
      </c>
      <c r="R628" s="36" t="str">
        <f t="shared" si="52"/>
        <v> SG_ PF_REGEN_AVGT m139 : 55|16@0+ (1,0) [0|0] "min" TOOL</v>
      </c>
      <c r="S628" s="36" t="str">
        <f t="shared" si="53"/>
        <v>SG_MUL_VAL_ 2024 PF_REGEN_AVGT S01_PID 139-139;</v>
      </c>
    </row>
    <row r="629" spans="1:19">
      <c r="A629" s="36">
        <v>1</v>
      </c>
      <c r="B629" s="53">
        <f t="shared" si="50"/>
        <v>139</v>
      </c>
      <c r="C629" s="38" t="str">
        <f t="shared" si="51"/>
        <v>S01_PID</v>
      </c>
      <c r="D629" s="76" t="s">
        <v>1239</v>
      </c>
      <c r="E629" s="16" t="s">
        <v>1268</v>
      </c>
      <c r="F629" s="18" t="s">
        <v>1269</v>
      </c>
      <c r="G629" s="9" t="s">
        <v>1058</v>
      </c>
      <c r="H629" s="36">
        <v>71</v>
      </c>
      <c r="I629" s="36">
        <v>16</v>
      </c>
      <c r="J629" s="36">
        <v>0</v>
      </c>
      <c r="K629" s="36" t="s">
        <v>32</v>
      </c>
      <c r="L629" s="36">
        <v>1</v>
      </c>
      <c r="M629" s="36" t="s">
        <v>209</v>
      </c>
      <c r="N629" s="36">
        <v>0</v>
      </c>
      <c r="O629" s="54">
        <v>0</v>
      </c>
      <c r="P629" s="54">
        <v>0</v>
      </c>
      <c r="R629" s="36" t="str">
        <f t="shared" si="52"/>
        <v> SG_ PF_REGEN_AVGD m139 : 71|16@0+ (1,0) [0|0] "km" TOOL</v>
      </c>
      <c r="S629" s="36" t="str">
        <f t="shared" si="53"/>
        <v>SG_MUL_VAL_ 2024 PF_REGEN_AVGD S01_PID 139-139;</v>
      </c>
    </row>
    <row r="630" spans="1:19">
      <c r="A630" s="36">
        <v>1</v>
      </c>
      <c r="B630" s="53">
        <f t="shared" si="50"/>
        <v>140</v>
      </c>
      <c r="C630" s="38" t="str">
        <f t="shared" si="51"/>
        <v>S01_PID</v>
      </c>
      <c r="D630" s="76" t="s">
        <v>1270</v>
      </c>
      <c r="E630" s="16" t="s">
        <v>1271</v>
      </c>
      <c r="F630" s="77" t="s">
        <v>1272</v>
      </c>
      <c r="G630" s="9" t="s">
        <v>1027</v>
      </c>
      <c r="H630" s="36">
        <v>24</v>
      </c>
      <c r="I630" s="36">
        <v>1</v>
      </c>
      <c r="J630" s="36">
        <v>1</v>
      </c>
      <c r="K630" s="36" t="s">
        <v>32</v>
      </c>
      <c r="L630" s="36">
        <v>1</v>
      </c>
      <c r="N630" s="36">
        <v>0</v>
      </c>
      <c r="O630" s="54">
        <v>0</v>
      </c>
      <c r="P630" s="54">
        <v>0</v>
      </c>
      <c r="R630" s="36" t="str">
        <f t="shared" si="52"/>
        <v> SG_ O2S11_PCT_SUP m140 : 24|1@1+ (1,0) [0|0] "" TOOL</v>
      </c>
      <c r="S630" s="36" t="str">
        <f t="shared" si="53"/>
        <v>SG_MUL_VAL_ 2024 O2S11_PCT_SUP S01_PID 140-140;</v>
      </c>
    </row>
    <row r="631" spans="1:19">
      <c r="A631" s="36">
        <v>1</v>
      </c>
      <c r="B631" s="53">
        <f t="shared" si="50"/>
        <v>140</v>
      </c>
      <c r="C631" s="38" t="str">
        <f t="shared" si="51"/>
        <v>S01_PID</v>
      </c>
      <c r="D631" s="76" t="s">
        <v>1270</v>
      </c>
      <c r="E631" s="16" t="s">
        <v>1273</v>
      </c>
      <c r="F631" s="77" t="s">
        <v>1274</v>
      </c>
      <c r="G631" s="9" t="s">
        <v>1030</v>
      </c>
      <c r="H631" s="36">
        <v>25</v>
      </c>
      <c r="I631" s="36">
        <v>1</v>
      </c>
      <c r="J631" s="36">
        <v>1</v>
      </c>
      <c r="K631" s="36" t="s">
        <v>32</v>
      </c>
      <c r="L631" s="36">
        <v>1</v>
      </c>
      <c r="N631" s="36">
        <v>0</v>
      </c>
      <c r="O631" s="54">
        <v>0</v>
      </c>
      <c r="P631" s="54">
        <v>0</v>
      </c>
      <c r="R631" s="36" t="str">
        <f t="shared" si="52"/>
        <v> SG_ O2S12_PCT_SUP m140 : 25|1@1+ (1,0) [0|0] "" TOOL</v>
      </c>
      <c r="S631" s="36" t="str">
        <f t="shared" si="53"/>
        <v>SG_MUL_VAL_ 2024 O2S12_PCT_SUP S01_PID 140-140;</v>
      </c>
    </row>
    <row r="632" spans="1:19">
      <c r="A632" s="36">
        <v>1</v>
      </c>
      <c r="B632" s="53">
        <f t="shared" si="50"/>
        <v>140</v>
      </c>
      <c r="C632" s="38" t="str">
        <f t="shared" si="51"/>
        <v>S01_PID</v>
      </c>
      <c r="D632" s="76" t="s">
        <v>1270</v>
      </c>
      <c r="E632" s="16" t="s">
        <v>1275</v>
      </c>
      <c r="F632" s="77" t="s">
        <v>1276</v>
      </c>
      <c r="G632" s="9" t="s">
        <v>1033</v>
      </c>
      <c r="H632" s="36">
        <v>26</v>
      </c>
      <c r="I632" s="36">
        <v>1</v>
      </c>
      <c r="J632" s="36">
        <v>1</v>
      </c>
      <c r="K632" s="36" t="s">
        <v>32</v>
      </c>
      <c r="L632" s="36">
        <v>1</v>
      </c>
      <c r="N632" s="36">
        <v>0</v>
      </c>
      <c r="O632" s="54">
        <v>0</v>
      </c>
      <c r="P632" s="54">
        <v>0</v>
      </c>
      <c r="R632" s="36" t="str">
        <f t="shared" si="52"/>
        <v> SG_ O2S21_PCT_SUP m140 : 26|1@1+ (1,0) [0|0] "" TOOL</v>
      </c>
      <c r="S632" s="36" t="str">
        <f t="shared" si="53"/>
        <v>SG_MUL_VAL_ 2024 O2S21_PCT_SUP S01_PID 140-140;</v>
      </c>
    </row>
    <row r="633" spans="1:19">
      <c r="A633" s="36">
        <v>1</v>
      </c>
      <c r="B633" s="53">
        <f t="shared" si="50"/>
        <v>140</v>
      </c>
      <c r="C633" s="38" t="str">
        <f t="shared" si="51"/>
        <v>S01_PID</v>
      </c>
      <c r="D633" s="76" t="s">
        <v>1270</v>
      </c>
      <c r="E633" s="16" t="s">
        <v>1277</v>
      </c>
      <c r="F633" s="77" t="s">
        <v>1278</v>
      </c>
      <c r="G633" s="9" t="s">
        <v>1036</v>
      </c>
      <c r="H633" s="36">
        <v>27</v>
      </c>
      <c r="I633" s="36">
        <v>1</v>
      </c>
      <c r="J633" s="36">
        <v>1</v>
      </c>
      <c r="K633" s="36" t="s">
        <v>32</v>
      </c>
      <c r="L633" s="36">
        <v>1</v>
      </c>
      <c r="N633" s="36">
        <v>0</v>
      </c>
      <c r="O633" s="54">
        <v>0</v>
      </c>
      <c r="P633" s="54">
        <v>0</v>
      </c>
      <c r="R633" s="36" t="str">
        <f t="shared" si="52"/>
        <v> SG_ O2S22_PCT_SUP m140 : 27|1@1+ (1,0) [0|0] "" TOOL</v>
      </c>
      <c r="S633" s="36" t="str">
        <f t="shared" si="53"/>
        <v>SG_MUL_VAL_ 2024 O2S22_PCT_SUP S01_PID 140-140;</v>
      </c>
    </row>
    <row r="634" spans="1:19">
      <c r="A634" s="36">
        <v>1</v>
      </c>
      <c r="B634" s="53">
        <f t="shared" si="50"/>
        <v>140</v>
      </c>
      <c r="C634" s="38" t="str">
        <f t="shared" si="51"/>
        <v>S01_PID</v>
      </c>
      <c r="D634" s="76" t="s">
        <v>1270</v>
      </c>
      <c r="E634" s="16" t="s">
        <v>1279</v>
      </c>
      <c r="F634" s="77" t="s">
        <v>1280</v>
      </c>
      <c r="G634" s="9" t="s">
        <v>1039</v>
      </c>
      <c r="H634" s="36">
        <v>28</v>
      </c>
      <c r="I634" s="36">
        <v>1</v>
      </c>
      <c r="J634" s="36">
        <v>1</v>
      </c>
      <c r="K634" s="36" t="s">
        <v>32</v>
      </c>
      <c r="L634" s="36">
        <v>1</v>
      </c>
      <c r="N634" s="36">
        <v>0</v>
      </c>
      <c r="O634" s="54">
        <v>0</v>
      </c>
      <c r="P634" s="54">
        <v>0</v>
      </c>
      <c r="R634" s="36" t="str">
        <f t="shared" si="52"/>
        <v> SG_ O2S11_PCT_LAMBDA_SUP m140 : 28|1@1+ (1,0) [0|0] "" TOOL</v>
      </c>
      <c r="S634" s="36" t="str">
        <f t="shared" si="53"/>
        <v>SG_MUL_VAL_ 2024 O2S11_PCT_LAMBDA_SUP S01_PID 140-140;</v>
      </c>
    </row>
    <row r="635" spans="1:19">
      <c r="A635" s="36">
        <v>1</v>
      </c>
      <c r="B635" s="53">
        <f t="shared" si="50"/>
        <v>140</v>
      </c>
      <c r="C635" s="38" t="str">
        <f t="shared" si="51"/>
        <v>S01_PID</v>
      </c>
      <c r="D635" s="76" t="s">
        <v>1270</v>
      </c>
      <c r="E635" s="16" t="s">
        <v>1281</v>
      </c>
      <c r="F635" s="77" t="s">
        <v>1282</v>
      </c>
      <c r="G635" s="9" t="s">
        <v>1042</v>
      </c>
      <c r="H635" s="36">
        <v>29</v>
      </c>
      <c r="I635" s="36">
        <v>1</v>
      </c>
      <c r="J635" s="36">
        <v>1</v>
      </c>
      <c r="K635" s="36" t="s">
        <v>32</v>
      </c>
      <c r="L635" s="36">
        <v>1</v>
      </c>
      <c r="N635" s="36">
        <v>0</v>
      </c>
      <c r="O635" s="54">
        <v>0</v>
      </c>
      <c r="P635" s="54">
        <v>0</v>
      </c>
      <c r="R635" s="36" t="str">
        <f t="shared" si="52"/>
        <v> SG_ O2S12_PCT_LAMBDA_SUP m140 : 29|1@1+ (1,0) [0|0] "" TOOL</v>
      </c>
      <c r="S635" s="36" t="str">
        <f t="shared" si="53"/>
        <v>SG_MUL_VAL_ 2024 O2S12_PCT_LAMBDA_SUP S01_PID 140-140;</v>
      </c>
    </row>
    <row r="636" spans="1:19">
      <c r="A636" s="36">
        <v>1</v>
      </c>
      <c r="B636" s="53">
        <f t="shared" si="50"/>
        <v>140</v>
      </c>
      <c r="C636" s="38" t="str">
        <f t="shared" si="51"/>
        <v>S01_PID</v>
      </c>
      <c r="D636" s="76" t="s">
        <v>1270</v>
      </c>
      <c r="E636" s="16" t="s">
        <v>1283</v>
      </c>
      <c r="F636" s="77" t="s">
        <v>1284</v>
      </c>
      <c r="G636" s="9" t="s">
        <v>1045</v>
      </c>
      <c r="H636" s="36">
        <v>30</v>
      </c>
      <c r="I636" s="36">
        <v>1</v>
      </c>
      <c r="J636" s="36">
        <v>1</v>
      </c>
      <c r="K636" s="36" t="s">
        <v>32</v>
      </c>
      <c r="L636" s="36">
        <v>1</v>
      </c>
      <c r="N636" s="36">
        <v>0</v>
      </c>
      <c r="O636" s="54">
        <v>0</v>
      </c>
      <c r="P636" s="54">
        <v>0</v>
      </c>
      <c r="R636" s="36" t="str">
        <f t="shared" si="52"/>
        <v> SG_ O2S21_PCT_LAMBDA_SUP m140 : 30|1@1+ (1,0) [0|0] "" TOOL</v>
      </c>
      <c r="S636" s="36" t="str">
        <f t="shared" si="53"/>
        <v>SG_MUL_VAL_ 2024 O2S21_PCT_LAMBDA_SUP S01_PID 140-140;</v>
      </c>
    </row>
    <row r="637" spans="1:19">
      <c r="A637" s="36">
        <v>1</v>
      </c>
      <c r="B637" s="53">
        <f t="shared" si="50"/>
        <v>140</v>
      </c>
      <c r="C637" s="38" t="str">
        <f t="shared" si="51"/>
        <v>S01_PID</v>
      </c>
      <c r="D637" s="76" t="s">
        <v>1270</v>
      </c>
      <c r="E637" s="16" t="s">
        <v>1285</v>
      </c>
      <c r="F637" s="77" t="s">
        <v>1286</v>
      </c>
      <c r="G637" s="9" t="s">
        <v>1048</v>
      </c>
      <c r="H637" s="36">
        <v>31</v>
      </c>
      <c r="I637" s="36">
        <v>1</v>
      </c>
      <c r="J637" s="36">
        <v>1</v>
      </c>
      <c r="K637" s="36" t="s">
        <v>32</v>
      </c>
      <c r="L637" s="36">
        <v>1</v>
      </c>
      <c r="N637" s="36">
        <v>0</v>
      </c>
      <c r="O637" s="54">
        <v>0</v>
      </c>
      <c r="P637" s="54">
        <v>0</v>
      </c>
      <c r="R637" s="36" t="str">
        <f t="shared" si="52"/>
        <v> SG_ O2S22_PCT_LAMBDA_SUP m140 : 31|1@1+ (1,0) [0|0] "" TOOL</v>
      </c>
      <c r="S637" s="36" t="str">
        <f t="shared" si="53"/>
        <v>SG_MUL_VAL_ 2024 O2S22_PCT_LAMBDA_SUP S01_PID 140-140;</v>
      </c>
    </row>
    <row r="638" spans="1:19">
      <c r="A638" s="36">
        <v>1</v>
      </c>
      <c r="B638" s="53">
        <f t="shared" si="50"/>
        <v>140</v>
      </c>
      <c r="C638" s="38" t="str">
        <f t="shared" si="51"/>
        <v>S01_PID</v>
      </c>
      <c r="D638" s="76" t="s">
        <v>1270</v>
      </c>
      <c r="E638" s="16" t="s">
        <v>1287</v>
      </c>
      <c r="F638" s="10" t="s">
        <v>1288</v>
      </c>
      <c r="G638" s="9" t="s">
        <v>1051</v>
      </c>
      <c r="H638" s="36">
        <v>39</v>
      </c>
      <c r="I638" s="36">
        <v>16</v>
      </c>
      <c r="J638" s="36">
        <v>0</v>
      </c>
      <c r="K638" s="36" t="s">
        <v>32</v>
      </c>
      <c r="L638" s="78">
        <v>0.001526</v>
      </c>
      <c r="M638" s="36" t="s">
        <v>88</v>
      </c>
      <c r="N638" s="36">
        <v>0</v>
      </c>
      <c r="O638" s="54">
        <v>0</v>
      </c>
      <c r="P638" s="54">
        <v>0</v>
      </c>
      <c r="R638" s="36" t="str">
        <f t="shared" si="52"/>
        <v> SG_ O2S11_PCT m140 : 39|16@0+ (0.001526,0) [0|0] "%" TOOL</v>
      </c>
      <c r="S638" s="36" t="str">
        <f t="shared" si="53"/>
        <v>SG_MUL_VAL_ 2024 O2S11_PCT S01_PID 140-140;</v>
      </c>
    </row>
    <row r="639" spans="1:19">
      <c r="A639" s="36">
        <v>1</v>
      </c>
      <c r="B639" s="53">
        <f t="shared" si="50"/>
        <v>140</v>
      </c>
      <c r="C639" s="38" t="str">
        <f t="shared" si="51"/>
        <v>S01_PID</v>
      </c>
      <c r="D639" s="76" t="s">
        <v>1270</v>
      </c>
      <c r="E639" s="16" t="s">
        <v>1289</v>
      </c>
      <c r="F639" s="10" t="s">
        <v>1290</v>
      </c>
      <c r="G639" s="9" t="s">
        <v>1055</v>
      </c>
      <c r="H639" s="36">
        <v>55</v>
      </c>
      <c r="I639" s="36">
        <v>16</v>
      </c>
      <c r="J639" s="36">
        <v>0</v>
      </c>
      <c r="K639" s="36" t="s">
        <v>32</v>
      </c>
      <c r="L639" s="78">
        <v>0.001526</v>
      </c>
      <c r="M639" s="36" t="s">
        <v>88</v>
      </c>
      <c r="N639" s="36">
        <v>0</v>
      </c>
      <c r="O639" s="54">
        <v>0</v>
      </c>
      <c r="P639" s="54">
        <v>0</v>
      </c>
      <c r="R639" s="36" t="str">
        <f t="shared" si="52"/>
        <v> SG_ O2S12_PCT m140 : 55|16@0+ (0.001526,0) [0|0] "%" TOOL</v>
      </c>
      <c r="S639" s="36" t="str">
        <f t="shared" si="53"/>
        <v>SG_MUL_VAL_ 2024 O2S12_PCT S01_PID 140-140;</v>
      </c>
    </row>
    <row r="640" spans="1:19">
      <c r="A640" s="36">
        <v>1</v>
      </c>
      <c r="B640" s="53">
        <f t="shared" si="50"/>
        <v>140</v>
      </c>
      <c r="C640" s="38" t="str">
        <f t="shared" si="51"/>
        <v>S01_PID</v>
      </c>
      <c r="D640" s="76" t="s">
        <v>1270</v>
      </c>
      <c r="E640" s="16" t="s">
        <v>1291</v>
      </c>
      <c r="F640" s="10" t="s">
        <v>1292</v>
      </c>
      <c r="G640" s="9" t="s">
        <v>1058</v>
      </c>
      <c r="H640" s="36">
        <v>71</v>
      </c>
      <c r="I640" s="36">
        <v>16</v>
      </c>
      <c r="J640" s="36">
        <v>0</v>
      </c>
      <c r="K640" s="36" t="s">
        <v>32</v>
      </c>
      <c r="L640" s="78">
        <v>0.001526</v>
      </c>
      <c r="M640" s="36" t="s">
        <v>88</v>
      </c>
      <c r="N640" s="36">
        <v>0</v>
      </c>
      <c r="O640" s="54">
        <v>0</v>
      </c>
      <c r="P640" s="54">
        <v>0</v>
      </c>
      <c r="R640" s="36" t="str">
        <f t="shared" si="52"/>
        <v> SG_ O2S21_PCT m140 : 71|16@0+ (0.001526,0) [0|0] "%" TOOL</v>
      </c>
      <c r="S640" s="36" t="str">
        <f t="shared" si="53"/>
        <v>SG_MUL_VAL_ 2024 O2S21_PCT S01_PID 140-140;</v>
      </c>
    </row>
    <row r="641" spans="1:19">
      <c r="A641" s="36">
        <v>1</v>
      </c>
      <c r="B641" s="53">
        <f t="shared" si="50"/>
        <v>140</v>
      </c>
      <c r="C641" s="38" t="str">
        <f t="shared" si="51"/>
        <v>S01_PID</v>
      </c>
      <c r="D641" s="76" t="s">
        <v>1270</v>
      </c>
      <c r="E641" s="16" t="s">
        <v>1293</v>
      </c>
      <c r="F641" s="10" t="s">
        <v>1294</v>
      </c>
      <c r="G641" s="9" t="s">
        <v>1061</v>
      </c>
      <c r="H641" s="36">
        <v>87</v>
      </c>
      <c r="I641" s="36">
        <v>16</v>
      </c>
      <c r="J641" s="36">
        <v>0</v>
      </c>
      <c r="K641" s="36" t="s">
        <v>32</v>
      </c>
      <c r="L641" s="78">
        <v>0.001526</v>
      </c>
      <c r="M641" s="36" t="s">
        <v>88</v>
      </c>
      <c r="N641" s="36">
        <v>0</v>
      </c>
      <c r="O641" s="54">
        <v>0</v>
      </c>
      <c r="P641" s="54">
        <v>0</v>
      </c>
      <c r="R641" s="36" t="str">
        <f t="shared" si="52"/>
        <v> SG_ O2S22_PCT m140 : 87|16@0+ (0.001526,0) [0|0] "%" TOOL</v>
      </c>
      <c r="S641" s="36" t="str">
        <f t="shared" si="53"/>
        <v>SG_MUL_VAL_ 2024 O2S22_PCT S01_PID 140-140;</v>
      </c>
    </row>
    <row r="642" spans="1:19">
      <c r="A642" s="36">
        <v>1</v>
      </c>
      <c r="B642" s="53">
        <f t="shared" si="50"/>
        <v>140</v>
      </c>
      <c r="C642" s="38" t="str">
        <f t="shared" si="51"/>
        <v>S01_PID</v>
      </c>
      <c r="D642" s="76" t="s">
        <v>1270</v>
      </c>
      <c r="E642" s="16" t="s">
        <v>1295</v>
      </c>
      <c r="F642" s="5" t="s">
        <v>1296</v>
      </c>
      <c r="G642" s="80" t="s">
        <v>1162</v>
      </c>
      <c r="H642" s="36">
        <v>103</v>
      </c>
      <c r="I642" s="36">
        <v>16</v>
      </c>
      <c r="J642" s="36">
        <v>0</v>
      </c>
      <c r="K642" s="36" t="s">
        <v>32</v>
      </c>
      <c r="L642" s="36">
        <v>0.000122</v>
      </c>
      <c r="M642" s="36" t="s">
        <v>1297</v>
      </c>
      <c r="N642" s="36">
        <v>0</v>
      </c>
      <c r="O642" s="54">
        <v>0</v>
      </c>
      <c r="P642" s="54">
        <v>0</v>
      </c>
      <c r="R642" s="36" t="str">
        <f t="shared" si="52"/>
        <v> SG_ O2S11_PCT_LAMBDA m140 : 103|16@0+ (0.000122,0) [0|0] "lambda" TOOL</v>
      </c>
      <c r="S642" s="36" t="str">
        <f t="shared" si="53"/>
        <v>SG_MUL_VAL_ 2024 O2S11_PCT_LAMBDA S01_PID 140-140;</v>
      </c>
    </row>
    <row r="643" spans="1:19">
      <c r="A643" s="36">
        <v>1</v>
      </c>
      <c r="B643" s="53">
        <f t="shared" si="50"/>
        <v>140</v>
      </c>
      <c r="C643" s="38" t="str">
        <f t="shared" si="51"/>
        <v>S01_PID</v>
      </c>
      <c r="D643" s="76" t="s">
        <v>1270</v>
      </c>
      <c r="E643" s="16" t="s">
        <v>1298</v>
      </c>
      <c r="F643" s="5" t="s">
        <v>1299</v>
      </c>
      <c r="G643" s="80" t="s">
        <v>1165</v>
      </c>
      <c r="H643" s="36">
        <v>119</v>
      </c>
      <c r="I643" s="36">
        <v>16</v>
      </c>
      <c r="J643" s="36">
        <v>0</v>
      </c>
      <c r="K643" s="36" t="s">
        <v>32</v>
      </c>
      <c r="L643" s="36">
        <v>0.000122</v>
      </c>
      <c r="M643" s="36" t="s">
        <v>1297</v>
      </c>
      <c r="N643" s="36">
        <v>0</v>
      </c>
      <c r="O643" s="54">
        <v>0</v>
      </c>
      <c r="P643" s="54">
        <v>0</v>
      </c>
      <c r="R643" s="36" t="str">
        <f t="shared" si="52"/>
        <v> SG_ O2S12_PCT_LAMBDA m140 : 119|16@0+ (0.000122,0) [0|0] "lambda" TOOL</v>
      </c>
      <c r="S643" s="36" t="str">
        <f t="shared" si="53"/>
        <v>SG_MUL_VAL_ 2024 O2S12_PCT_LAMBDA S01_PID 140-140;</v>
      </c>
    </row>
    <row r="644" spans="1:19">
      <c r="A644" s="36">
        <v>1</v>
      </c>
      <c r="B644" s="53">
        <f t="shared" si="50"/>
        <v>140</v>
      </c>
      <c r="C644" s="38" t="str">
        <f t="shared" si="51"/>
        <v>S01_PID</v>
      </c>
      <c r="D644" s="76" t="s">
        <v>1270</v>
      </c>
      <c r="E644" s="16" t="s">
        <v>1300</v>
      </c>
      <c r="F644" s="5" t="s">
        <v>1301</v>
      </c>
      <c r="G644" s="80" t="s">
        <v>1302</v>
      </c>
      <c r="H644" s="36">
        <v>135</v>
      </c>
      <c r="I644" s="36">
        <v>16</v>
      </c>
      <c r="J644" s="36">
        <v>0</v>
      </c>
      <c r="K644" s="36" t="s">
        <v>32</v>
      </c>
      <c r="L644" s="36">
        <v>0.000122</v>
      </c>
      <c r="M644" s="36" t="s">
        <v>1297</v>
      </c>
      <c r="N644" s="36">
        <v>0</v>
      </c>
      <c r="O644" s="54">
        <v>0</v>
      </c>
      <c r="P644" s="54">
        <v>0</v>
      </c>
      <c r="R644" s="36" t="str">
        <f t="shared" si="52"/>
        <v> SG_ O2S21_PCT_LAMBDA m140 : 135|16@0+ (0.000122,0) [0|0] "lambda" TOOL</v>
      </c>
      <c r="S644" s="36" t="str">
        <f t="shared" si="53"/>
        <v>SG_MUL_VAL_ 2024 O2S21_PCT_LAMBDA S01_PID 140-140;</v>
      </c>
    </row>
    <row r="645" spans="1:19">
      <c r="A645" s="36">
        <v>1</v>
      </c>
      <c r="B645" s="53">
        <f t="shared" ref="B645:B660" si="54">HEX2DEC(SUBSTITUTE(D645,"0x",""))</f>
        <v>140</v>
      </c>
      <c r="C645" s="38" t="str">
        <f t="shared" ref="C645:C660" si="55">"S"&amp;DEC2HEX(A645,2)&amp;"_PID"</f>
        <v>S01_PID</v>
      </c>
      <c r="D645" s="76" t="s">
        <v>1270</v>
      </c>
      <c r="E645" s="16" t="s">
        <v>1303</v>
      </c>
      <c r="F645" s="5" t="s">
        <v>1304</v>
      </c>
      <c r="G645" s="80" t="s">
        <v>1305</v>
      </c>
      <c r="H645" s="36">
        <v>151</v>
      </c>
      <c r="I645" s="36">
        <v>16</v>
      </c>
      <c r="J645" s="36">
        <v>0</v>
      </c>
      <c r="K645" s="36" t="s">
        <v>32</v>
      </c>
      <c r="L645" s="36">
        <v>0.000122</v>
      </c>
      <c r="M645" s="36" t="s">
        <v>1297</v>
      </c>
      <c r="N645" s="36">
        <v>0</v>
      </c>
      <c r="O645" s="54">
        <v>0</v>
      </c>
      <c r="P645" s="54">
        <v>0</v>
      </c>
      <c r="R645" s="36" t="str">
        <f t="shared" ref="R645:R660" si="56">IF(F645="",""," SG_ "&amp;F645&amp;" m"&amp;B645&amp;" : "&amp;H645&amp;"|"&amp;I645&amp;"@"&amp;J645&amp;K645&amp;" ("&amp;L645&amp;","&amp;N645&amp;") ["&amp;O645&amp;"|"&amp;P645&amp;"] """&amp;M645&amp;""" TOOL")</f>
        <v> SG_ O2S22_PCT_LAMBDA m140 : 151|16@0+ (0.000122,0) [0|0] "lambda" TOOL</v>
      </c>
      <c r="S645" s="36" t="str">
        <f t="shared" ref="S645:S660" si="57">IF(F645="","","SG_MUL_VAL_ 2024 "&amp;F645&amp;" "&amp;C645&amp;" "&amp;SUBSTITUTE(B645,"M","")&amp;"-"&amp;SUBSTITUTE(B645,"M","")&amp;";")</f>
        <v>SG_MUL_VAL_ 2024 O2S22_PCT_LAMBDA S01_PID 140-140;</v>
      </c>
    </row>
    <row r="646" spans="1:19">
      <c r="A646" s="36">
        <v>1</v>
      </c>
      <c r="B646" s="53">
        <f t="shared" si="54"/>
        <v>141</v>
      </c>
      <c r="C646" s="38" t="str">
        <f t="shared" si="55"/>
        <v>S01_PID</v>
      </c>
      <c r="D646" s="76" t="s">
        <v>1306</v>
      </c>
      <c r="E646" s="16" t="s">
        <v>1307</v>
      </c>
      <c r="F646" s="10" t="s">
        <v>1308</v>
      </c>
      <c r="G646" s="81" t="s">
        <v>5</v>
      </c>
      <c r="H646" s="36">
        <v>24</v>
      </c>
      <c r="I646" s="36">
        <v>8</v>
      </c>
      <c r="J646" s="36">
        <v>1</v>
      </c>
      <c r="K646" s="36" t="s">
        <v>32</v>
      </c>
      <c r="L646" s="36">
        <f>100/255</f>
        <v>0.392156862745098</v>
      </c>
      <c r="M646" s="36" t="s">
        <v>88</v>
      </c>
      <c r="N646" s="36">
        <v>0</v>
      </c>
      <c r="O646" s="54">
        <v>0</v>
      </c>
      <c r="P646" s="54">
        <v>0</v>
      </c>
      <c r="R646" s="36" t="str">
        <f t="shared" si="56"/>
        <v> SG_ TP_G m141 : 24|8@1+ (0.392156862745098,0) [0|0] "%" TOOL</v>
      </c>
      <c r="S646" s="36" t="str">
        <f t="shared" si="57"/>
        <v>SG_MUL_VAL_ 2024 TP_G S01_PID 141-141;</v>
      </c>
    </row>
    <row r="647" spans="1:19">
      <c r="A647" s="36">
        <v>1</v>
      </c>
      <c r="B647" s="53">
        <f t="shared" si="54"/>
        <v>142</v>
      </c>
      <c r="C647" s="38" t="str">
        <f t="shared" si="55"/>
        <v>S01_PID</v>
      </c>
      <c r="D647" s="76" t="s">
        <v>1309</v>
      </c>
      <c r="E647" s="16" t="s">
        <v>1310</v>
      </c>
      <c r="F647" s="10" t="s">
        <v>1311</v>
      </c>
      <c r="G647" s="9" t="s">
        <v>5</v>
      </c>
      <c r="H647" s="36">
        <v>24</v>
      </c>
      <c r="I647" s="36">
        <v>8</v>
      </c>
      <c r="J647" s="36">
        <v>1</v>
      </c>
      <c r="K647" s="36" t="s">
        <v>32</v>
      </c>
      <c r="L647" s="36">
        <v>0.1</v>
      </c>
      <c r="M647" s="36" t="s">
        <v>88</v>
      </c>
      <c r="N647" s="36">
        <v>-125</v>
      </c>
      <c r="O647" s="54">
        <v>0</v>
      </c>
      <c r="P647" s="54">
        <v>0</v>
      </c>
      <c r="R647" s="36" t="str">
        <f t="shared" si="56"/>
        <v> SG_ TQ_FR m142 : 24|8@1+ (0.1,-125) [0|0] "%" TOOL</v>
      </c>
      <c r="S647" s="36" t="str">
        <f t="shared" si="57"/>
        <v>SG_MUL_VAL_ 2024 TQ_FR S01_PID 142-142;</v>
      </c>
    </row>
    <row r="648" spans="1:19">
      <c r="A648" s="36">
        <v>1</v>
      </c>
      <c r="B648" s="53">
        <f t="shared" si="54"/>
        <v>143</v>
      </c>
      <c r="C648" s="38" t="str">
        <f t="shared" si="55"/>
        <v>S01_PID</v>
      </c>
      <c r="D648" s="76" t="s">
        <v>1312</v>
      </c>
      <c r="E648" s="16" t="s">
        <v>1313</v>
      </c>
      <c r="F648" s="18" t="s">
        <v>1314</v>
      </c>
      <c r="G648" s="9" t="s">
        <v>1027</v>
      </c>
      <c r="H648" s="36">
        <v>24</v>
      </c>
      <c r="I648" s="36">
        <v>1</v>
      </c>
      <c r="J648" s="36">
        <v>1</v>
      </c>
      <c r="K648" s="36" t="s">
        <v>32</v>
      </c>
      <c r="L648" s="36">
        <v>1</v>
      </c>
      <c r="N648" s="36">
        <v>0</v>
      </c>
      <c r="O648" s="54">
        <v>0</v>
      </c>
      <c r="P648" s="54">
        <v>0</v>
      </c>
      <c r="R648" s="36" t="str">
        <f t="shared" si="56"/>
        <v> SG_ PM11_STA_SUP m143 : 24|1@1+ (1,0) [0|0] "" TOOL</v>
      </c>
      <c r="S648" s="36" t="str">
        <f t="shared" si="57"/>
        <v>SG_MUL_VAL_ 2024 PM11_STA_SUP S01_PID 143-143;</v>
      </c>
    </row>
    <row r="649" spans="1:19">
      <c r="A649" s="36">
        <v>1</v>
      </c>
      <c r="B649" s="53">
        <f t="shared" si="54"/>
        <v>143</v>
      </c>
      <c r="C649" s="38" t="str">
        <f t="shared" si="55"/>
        <v>S01_PID</v>
      </c>
      <c r="D649" s="76" t="s">
        <v>1312</v>
      </c>
      <c r="E649" s="16" t="s">
        <v>1315</v>
      </c>
      <c r="F649" s="18" t="s">
        <v>1316</v>
      </c>
      <c r="G649" s="9" t="s">
        <v>1030</v>
      </c>
      <c r="H649" s="36">
        <v>25</v>
      </c>
      <c r="I649" s="36">
        <v>1</v>
      </c>
      <c r="J649" s="36">
        <v>1</v>
      </c>
      <c r="K649" s="36" t="s">
        <v>32</v>
      </c>
      <c r="L649" s="36">
        <v>1</v>
      </c>
      <c r="N649" s="36">
        <v>0</v>
      </c>
      <c r="O649" s="54">
        <v>0</v>
      </c>
      <c r="P649" s="54">
        <v>0</v>
      </c>
      <c r="R649" s="36" t="str">
        <f t="shared" si="56"/>
        <v> SG_ PM11_SIGNAL_SUP m143 : 25|1@1+ (1,0) [0|0] "" TOOL</v>
      </c>
      <c r="S649" s="36" t="str">
        <f t="shared" si="57"/>
        <v>SG_MUL_VAL_ 2024 PM11_SIGNAL_SUP S01_PID 143-143;</v>
      </c>
    </row>
    <row r="650" spans="1:19">
      <c r="A650" s="36">
        <v>1</v>
      </c>
      <c r="B650" s="53">
        <f t="shared" si="54"/>
        <v>143</v>
      </c>
      <c r="C650" s="38" t="str">
        <f t="shared" si="55"/>
        <v>S01_PID</v>
      </c>
      <c r="D650" s="76" t="s">
        <v>1312</v>
      </c>
      <c r="E650" s="16" t="s">
        <v>1317</v>
      </c>
      <c r="F650" s="18" t="s">
        <v>1318</v>
      </c>
      <c r="G650" s="9" t="s">
        <v>1033</v>
      </c>
      <c r="H650" s="36">
        <v>26</v>
      </c>
      <c r="I650" s="36">
        <v>1</v>
      </c>
      <c r="J650" s="36">
        <v>1</v>
      </c>
      <c r="K650" s="36" t="s">
        <v>32</v>
      </c>
      <c r="L650" s="36">
        <v>1</v>
      </c>
      <c r="N650" s="36">
        <v>0</v>
      </c>
      <c r="O650" s="54">
        <v>0</v>
      </c>
      <c r="P650" s="54">
        <v>0</v>
      </c>
      <c r="R650" s="36" t="str">
        <f t="shared" si="56"/>
        <v> SG_ PM21_STA_SUP m143 : 26|1@1+ (1,0) [0|0] "" TOOL</v>
      </c>
      <c r="S650" s="36" t="str">
        <f t="shared" si="57"/>
        <v>SG_MUL_VAL_ 2024 PM21_STA_SUP S01_PID 143-143;</v>
      </c>
    </row>
    <row r="651" spans="1:19">
      <c r="A651" s="36">
        <v>1</v>
      </c>
      <c r="B651" s="53">
        <f t="shared" si="54"/>
        <v>143</v>
      </c>
      <c r="C651" s="38" t="str">
        <f t="shared" si="55"/>
        <v>S01_PID</v>
      </c>
      <c r="D651" s="76" t="s">
        <v>1312</v>
      </c>
      <c r="E651" s="16" t="s">
        <v>1319</v>
      </c>
      <c r="F651" s="18" t="s">
        <v>1320</v>
      </c>
      <c r="G651" s="9" t="s">
        <v>1036</v>
      </c>
      <c r="H651" s="36">
        <v>27</v>
      </c>
      <c r="I651" s="36">
        <v>1</v>
      </c>
      <c r="J651" s="36">
        <v>1</v>
      </c>
      <c r="K651" s="36" t="s">
        <v>32</v>
      </c>
      <c r="L651" s="36">
        <v>1</v>
      </c>
      <c r="N651" s="36">
        <v>0</v>
      </c>
      <c r="O651" s="54">
        <v>0</v>
      </c>
      <c r="P651" s="54">
        <v>0</v>
      </c>
      <c r="R651" s="36" t="str">
        <f t="shared" si="56"/>
        <v> SG_ PM21_SIGNAL_SUP m143 : 27|1@1+ (1,0) [0|0] "" TOOL</v>
      </c>
      <c r="S651" s="36" t="str">
        <f t="shared" si="57"/>
        <v>SG_MUL_VAL_ 2024 PM21_SIGNAL_SUP S01_PID 143-143;</v>
      </c>
    </row>
    <row r="652" spans="1:19">
      <c r="A652" s="36">
        <v>1</v>
      </c>
      <c r="B652" s="53">
        <f t="shared" si="54"/>
        <v>143</v>
      </c>
      <c r="C652" s="38" t="str">
        <f t="shared" si="55"/>
        <v>S01_PID</v>
      </c>
      <c r="D652" s="76" t="s">
        <v>1312</v>
      </c>
      <c r="E652" s="16" t="s">
        <v>536</v>
      </c>
      <c r="F652" s="18"/>
      <c r="G652" s="9" t="s">
        <v>1321</v>
      </c>
      <c r="J652" s="36">
        <v>1</v>
      </c>
      <c r="K652" s="36" t="s">
        <v>32</v>
      </c>
      <c r="L652" s="36">
        <v>1</v>
      </c>
      <c r="N652" s="36">
        <v>0</v>
      </c>
      <c r="O652" s="54">
        <v>0</v>
      </c>
      <c r="P652" s="54">
        <v>0</v>
      </c>
      <c r="R652" s="36" t="str">
        <f t="shared" si="56"/>
        <v/>
      </c>
      <c r="S652" s="36" t="str">
        <f t="shared" si="57"/>
        <v/>
      </c>
    </row>
    <row r="653" spans="1:19">
      <c r="A653" s="36">
        <v>1</v>
      </c>
      <c r="B653" s="53">
        <f>HEX2DEC(SUBSTITUTE(D653,"0x",""))</f>
        <v>143</v>
      </c>
      <c r="C653" s="38" t="str">
        <f>"S"&amp;DEC2HEX(A653,2)&amp;"_PID"</f>
        <v>S01_PID</v>
      </c>
      <c r="D653" s="76" t="s">
        <v>1312</v>
      </c>
      <c r="E653" s="16" t="s">
        <v>1322</v>
      </c>
      <c r="F653" s="18" t="s">
        <v>1323</v>
      </c>
      <c r="G653" s="9" t="s">
        <v>1120</v>
      </c>
      <c r="H653" s="36">
        <v>32</v>
      </c>
      <c r="I653" s="36">
        <v>1</v>
      </c>
      <c r="J653" s="36">
        <v>1</v>
      </c>
      <c r="K653" s="36" t="s">
        <v>32</v>
      </c>
      <c r="L653" s="36">
        <v>1</v>
      </c>
      <c r="N653" s="36">
        <v>0</v>
      </c>
      <c r="O653" s="54">
        <v>0</v>
      </c>
      <c r="P653" s="54">
        <v>0</v>
      </c>
      <c r="R653" s="36" t="str">
        <f>IF(F653="",""," SG_ "&amp;F653&amp;" m"&amp;B653&amp;" : "&amp;H653&amp;"|"&amp;I653&amp;"@"&amp;J653&amp;K653&amp;" ("&amp;L653&amp;","&amp;N653&amp;") ["&amp;O653&amp;"|"&amp;P653&amp;"] """&amp;M653&amp;""" TOOL")</f>
        <v> SG_ PM11_ACTIVE m143 : 32|1@1+ (1,0) [0|0] "" TOOL</v>
      </c>
      <c r="S653" s="36" t="str">
        <f>IF(F653="","","SG_MUL_VAL_ 2024 "&amp;F653&amp;" "&amp;C653&amp;" "&amp;SUBSTITUTE(B653,"M","")&amp;"-"&amp;SUBSTITUTE(B653,"M","")&amp;";")</f>
        <v>SG_MUL_VAL_ 2024 PM11_ACTIVE S01_PID 143-143;</v>
      </c>
    </row>
    <row r="654" spans="1:19">
      <c r="A654" s="36">
        <v>1</v>
      </c>
      <c r="B654" s="53">
        <f>HEX2DEC(SUBSTITUTE(D654,"0x",""))</f>
        <v>143</v>
      </c>
      <c r="C654" s="38" t="str">
        <f>"S"&amp;DEC2HEX(A654,2)&amp;"_PID"</f>
        <v>S01_PID</v>
      </c>
      <c r="D654" s="76" t="s">
        <v>1312</v>
      </c>
      <c r="E654" s="16" t="s">
        <v>1324</v>
      </c>
      <c r="F654" s="18" t="s">
        <v>1325</v>
      </c>
      <c r="G654" s="9" t="s">
        <v>1122</v>
      </c>
      <c r="H654" s="36">
        <v>33</v>
      </c>
      <c r="I654" s="36">
        <v>1</v>
      </c>
      <c r="J654" s="36">
        <v>1</v>
      </c>
      <c r="K654" s="36" t="s">
        <v>32</v>
      </c>
      <c r="L654" s="36">
        <v>1</v>
      </c>
      <c r="N654" s="36">
        <v>0</v>
      </c>
      <c r="O654" s="54">
        <v>0</v>
      </c>
      <c r="P654" s="54">
        <v>0</v>
      </c>
      <c r="R654" s="36" t="str">
        <f>IF(F654="",""," SG_ "&amp;F654&amp;" m"&amp;B654&amp;" : "&amp;H654&amp;"|"&amp;I654&amp;"@"&amp;J654&amp;K654&amp;" ("&amp;L654&amp;","&amp;N654&amp;") ["&amp;O654&amp;"|"&amp;P654&amp;"] """&amp;M654&amp;""" TOOL")</f>
        <v> SG_ PM11_REGEN m143 : 33|1@1+ (1,0) [0|0] "" TOOL</v>
      </c>
      <c r="S654" s="36" t="str">
        <f>IF(F654="","","SG_MUL_VAL_ 2024 "&amp;F654&amp;" "&amp;C654&amp;" "&amp;SUBSTITUTE(B654,"M","")&amp;"-"&amp;SUBSTITUTE(B654,"M","")&amp;";")</f>
        <v>SG_MUL_VAL_ 2024 PM11_REGEN S01_PID 143-143;</v>
      </c>
    </row>
    <row r="655" spans="1:19">
      <c r="A655" s="36">
        <v>1</v>
      </c>
      <c r="B655" s="53">
        <f>HEX2DEC(SUBSTITUTE(D655,"0x",""))</f>
        <v>143</v>
      </c>
      <c r="C655" s="38" t="str">
        <f>"S"&amp;DEC2HEX(A655,2)&amp;"_PID"</f>
        <v>S01_PID</v>
      </c>
      <c r="D655" s="76" t="s">
        <v>1312</v>
      </c>
      <c r="E655" s="16" t="s">
        <v>1114</v>
      </c>
      <c r="F655" s="18"/>
      <c r="G655" s="9" t="s">
        <v>1326</v>
      </c>
      <c r="J655" s="36">
        <v>1</v>
      </c>
      <c r="K655" s="36" t="s">
        <v>32</v>
      </c>
      <c r="L655" s="36">
        <v>1</v>
      </c>
      <c r="N655" s="36">
        <v>0</v>
      </c>
      <c r="O655" s="54">
        <v>0</v>
      </c>
      <c r="P655" s="54">
        <v>0</v>
      </c>
      <c r="R655" s="36" t="str">
        <f>IF(F655="",""," SG_ "&amp;F655&amp;" m"&amp;B655&amp;" : "&amp;H655&amp;"|"&amp;I655&amp;"@"&amp;J655&amp;K655&amp;" ("&amp;L655&amp;","&amp;N655&amp;") ["&amp;O655&amp;"|"&amp;P655&amp;"] """&amp;M655&amp;""" TOOL")</f>
        <v/>
      </c>
      <c r="S655" s="36" t="str">
        <f>IF(F655="","","SG_MUL_VAL_ 2024 "&amp;F655&amp;" "&amp;C655&amp;" "&amp;SUBSTITUTE(B655,"M","")&amp;"-"&amp;SUBSTITUTE(B655,"M","")&amp;";")</f>
        <v/>
      </c>
    </row>
    <row r="656" spans="1:19">
      <c r="A656" s="36">
        <v>1</v>
      </c>
      <c r="B656" s="53">
        <f>HEX2DEC(SUBSTITUTE(D656,"0x",""))</f>
        <v>143</v>
      </c>
      <c r="C656" s="38" t="str">
        <f>"S"&amp;DEC2HEX(A656,2)&amp;"_PID"</f>
        <v>S01_PID</v>
      </c>
      <c r="D656" s="76" t="s">
        <v>1312</v>
      </c>
      <c r="E656" s="16" t="s">
        <v>1327</v>
      </c>
      <c r="F656" s="18" t="s">
        <v>1328</v>
      </c>
      <c r="G656" s="9" t="s">
        <v>1329</v>
      </c>
      <c r="H656" s="36">
        <v>47</v>
      </c>
      <c r="I656" s="36">
        <v>16</v>
      </c>
      <c r="J656" s="36">
        <v>0</v>
      </c>
      <c r="K656" s="36" t="s">
        <v>277</v>
      </c>
      <c r="L656" s="36">
        <v>0.01</v>
      </c>
      <c r="M656" s="36" t="s">
        <v>88</v>
      </c>
      <c r="N656" s="36">
        <v>0</v>
      </c>
      <c r="O656" s="54">
        <v>0</v>
      </c>
      <c r="P656" s="54">
        <v>0</v>
      </c>
      <c r="R656" s="36" t="str">
        <f>IF(F656="",""," SG_ "&amp;F656&amp;" m"&amp;B656&amp;" : "&amp;H656&amp;"|"&amp;I656&amp;"@"&amp;J656&amp;K656&amp;" ("&amp;L656&amp;","&amp;N656&amp;") ["&amp;O656&amp;"|"&amp;P656&amp;"] """&amp;M656&amp;""" TOOL")</f>
        <v> SG_ PM11_NOV m143 : 47|16@0- (0.01,0) [0|0] "%" TOOL</v>
      </c>
      <c r="S656" s="36" t="str">
        <f>IF(F656="","","SG_MUL_VAL_ 2024 "&amp;F656&amp;" "&amp;C656&amp;" "&amp;SUBSTITUTE(B656,"M","")&amp;"-"&amp;SUBSTITUTE(B656,"M","")&amp;";")</f>
        <v>SG_MUL_VAL_ 2024 PM11_NOV S01_PID 143-143;</v>
      </c>
    </row>
    <row r="657" spans="1:19">
      <c r="A657" s="36">
        <v>1</v>
      </c>
      <c r="B657" s="53">
        <f>HEX2DEC(SUBSTITUTE(D657,"0x",""))</f>
        <v>143</v>
      </c>
      <c r="C657" s="38" t="str">
        <f>"S"&amp;DEC2HEX(A657,2)&amp;"_PID"</f>
        <v>S01_PID</v>
      </c>
      <c r="D657" s="76" t="s">
        <v>1312</v>
      </c>
      <c r="E657" s="16" t="s">
        <v>1330</v>
      </c>
      <c r="F657" s="18" t="s">
        <v>1331</v>
      </c>
      <c r="G657" s="9" t="s">
        <v>1332</v>
      </c>
      <c r="H657" s="36">
        <f>32+8+16</f>
        <v>56</v>
      </c>
      <c r="I657" s="36">
        <v>1</v>
      </c>
      <c r="J657" s="36">
        <v>1</v>
      </c>
      <c r="K657" s="36" t="s">
        <v>32</v>
      </c>
      <c r="L657" s="36">
        <v>1</v>
      </c>
      <c r="N657" s="36">
        <v>0</v>
      </c>
      <c r="O657" s="54">
        <v>0</v>
      </c>
      <c r="P657" s="54">
        <v>0</v>
      </c>
      <c r="R657" s="36" t="str">
        <f>IF(F657="",""," SG_ "&amp;F657&amp;" m"&amp;B657&amp;" : "&amp;H657&amp;"|"&amp;I657&amp;"@"&amp;J657&amp;K657&amp;" ("&amp;L657&amp;","&amp;N657&amp;") ["&amp;O657&amp;"|"&amp;P657&amp;"] """&amp;M657&amp;""" TOOL")</f>
        <v> SG_ PM21_ACTIVE m143 : 56|1@1+ (1,0) [0|0] "" TOOL</v>
      </c>
      <c r="S657" s="36" t="str">
        <f>IF(F657="","","SG_MUL_VAL_ 2024 "&amp;F657&amp;" "&amp;C657&amp;" "&amp;SUBSTITUTE(B657,"M","")&amp;"-"&amp;SUBSTITUTE(B657,"M","")&amp;";")</f>
        <v>SG_MUL_VAL_ 2024 PM21_ACTIVE S01_PID 143-143;</v>
      </c>
    </row>
    <row r="658" spans="1:19">
      <c r="A658" s="36">
        <v>1</v>
      </c>
      <c r="B658" s="53">
        <f>HEX2DEC(SUBSTITUTE(D658,"0x",""))</f>
        <v>143</v>
      </c>
      <c r="C658" s="38" t="str">
        <f>"S"&amp;DEC2HEX(A658,2)&amp;"_PID"</f>
        <v>S01_PID</v>
      </c>
      <c r="D658" s="76" t="s">
        <v>1312</v>
      </c>
      <c r="E658" s="16" t="s">
        <v>1333</v>
      </c>
      <c r="F658" s="18" t="s">
        <v>1334</v>
      </c>
      <c r="G658" s="9" t="s">
        <v>1335</v>
      </c>
      <c r="H658" s="36">
        <v>57</v>
      </c>
      <c r="I658" s="36">
        <v>1</v>
      </c>
      <c r="J658" s="36">
        <v>1</v>
      </c>
      <c r="K658" s="36" t="s">
        <v>32</v>
      </c>
      <c r="L658" s="36">
        <v>1</v>
      </c>
      <c r="N658" s="36">
        <v>0</v>
      </c>
      <c r="O658" s="54">
        <v>0</v>
      </c>
      <c r="P658" s="54">
        <v>0</v>
      </c>
      <c r="R658" s="36" t="str">
        <f>IF(F658="",""," SG_ "&amp;F658&amp;" m"&amp;B658&amp;" : "&amp;H658&amp;"|"&amp;I658&amp;"@"&amp;J658&amp;K658&amp;" ("&amp;L658&amp;","&amp;N658&amp;") ["&amp;O658&amp;"|"&amp;P658&amp;"] """&amp;M658&amp;""" TOOL")</f>
        <v> SG_ PM21_REGEN m143 : 57|1@1+ (1,0) [0|0] "" TOOL</v>
      </c>
      <c r="S658" s="36" t="str">
        <f>IF(F658="","","SG_MUL_VAL_ 2024 "&amp;F658&amp;" "&amp;C658&amp;" "&amp;SUBSTITUTE(B658,"M","")&amp;"-"&amp;SUBSTITUTE(B658,"M","")&amp;";")</f>
        <v>SG_MUL_VAL_ 2024 PM21_REGEN S01_PID 143-143;</v>
      </c>
    </row>
    <row r="659" spans="1:19">
      <c r="A659" s="36">
        <v>1</v>
      </c>
      <c r="B659" s="53">
        <f>HEX2DEC(SUBSTITUTE(D659,"0x",""))</f>
        <v>143</v>
      </c>
      <c r="C659" s="38" t="str">
        <f>"S"&amp;DEC2HEX(A659,2)&amp;"_PID"</f>
        <v>S01_PID</v>
      </c>
      <c r="D659" s="76" t="s">
        <v>1312</v>
      </c>
      <c r="E659" s="16" t="s">
        <v>1114</v>
      </c>
      <c r="F659" s="18"/>
      <c r="G659" s="9" t="s">
        <v>1336</v>
      </c>
      <c r="J659" s="36">
        <v>1</v>
      </c>
      <c r="K659" s="36" t="s">
        <v>32</v>
      </c>
      <c r="L659" s="36">
        <v>1</v>
      </c>
      <c r="N659" s="36">
        <v>0</v>
      </c>
      <c r="O659" s="54">
        <v>0</v>
      </c>
      <c r="P659" s="54">
        <v>0</v>
      </c>
      <c r="R659" s="36" t="str">
        <f>IF(F659="",""," SG_ "&amp;F659&amp;" m"&amp;B659&amp;" : "&amp;H659&amp;"|"&amp;I659&amp;"@"&amp;J659&amp;K659&amp;" ("&amp;L659&amp;","&amp;N659&amp;") ["&amp;O659&amp;"|"&amp;P659&amp;"] """&amp;M659&amp;""" TOOL")</f>
        <v/>
      </c>
      <c r="S659" s="36" t="str">
        <f>IF(F659="","","SG_MUL_VAL_ 2024 "&amp;F659&amp;" "&amp;C659&amp;" "&amp;SUBSTITUTE(B659,"M","")&amp;"-"&amp;SUBSTITUTE(B659,"M","")&amp;";")</f>
        <v/>
      </c>
    </row>
    <row r="660" spans="1:19">
      <c r="A660" s="36">
        <v>1</v>
      </c>
      <c r="B660" s="53">
        <f>HEX2DEC(SUBSTITUTE(D660,"0x",""))</f>
        <v>143</v>
      </c>
      <c r="C660" s="38" t="str">
        <f>"S"&amp;DEC2HEX(A660,2)&amp;"_PID"</f>
        <v>S01_PID</v>
      </c>
      <c r="D660" s="76" t="s">
        <v>1312</v>
      </c>
      <c r="E660" s="16" t="s">
        <v>1337</v>
      </c>
      <c r="F660" s="18" t="s">
        <v>1338</v>
      </c>
      <c r="G660" s="9" t="s">
        <v>1058</v>
      </c>
      <c r="H660" s="36">
        <f>47+16+8</f>
        <v>71</v>
      </c>
      <c r="I660" s="36">
        <v>16</v>
      </c>
      <c r="J660" s="36">
        <v>0</v>
      </c>
      <c r="K660" s="36" t="s">
        <v>277</v>
      </c>
      <c r="L660" s="36">
        <v>0.01</v>
      </c>
      <c r="M660" s="36" t="s">
        <v>88</v>
      </c>
      <c r="N660" s="36">
        <v>0</v>
      </c>
      <c r="O660" s="54">
        <v>0</v>
      </c>
      <c r="P660" s="54">
        <v>0</v>
      </c>
      <c r="R660" s="36" t="str">
        <f>IF(F660="",""," SG_ "&amp;F660&amp;" m"&amp;B660&amp;" : "&amp;H660&amp;"|"&amp;I660&amp;"@"&amp;J660&amp;K660&amp;" ("&amp;L660&amp;","&amp;N660&amp;") ["&amp;O660&amp;"|"&amp;P660&amp;"] """&amp;M660&amp;""" TOOL")</f>
        <v> SG_ PM21_NOV m143 : 71|16@0- (0.01,0) [0|0] "%" TOOL</v>
      </c>
      <c r="S660" s="36" t="str">
        <f>IF(F660="","","SG_MUL_VAL_ 2024 "&amp;F660&amp;" "&amp;C660&amp;" "&amp;SUBSTITUTE(B660,"M","")&amp;"-"&amp;SUBSTITUTE(B660,"M","")&amp;";")</f>
        <v>SG_MUL_VAL_ 2024 PM21_NOV S01_PID 143-143;</v>
      </c>
    </row>
    <row r="661" ht="22.5" spans="1:19">
      <c r="A661" s="36">
        <v>1</v>
      </c>
      <c r="B661" s="53">
        <f>HEX2DEC(SUBSTITUTE(D661,"0x",""))</f>
        <v>144</v>
      </c>
      <c r="C661" s="38" t="str">
        <f>"S"&amp;DEC2HEX(A661,2)&amp;"_PID"</f>
        <v>S01_PID</v>
      </c>
      <c r="D661" s="79" t="s">
        <v>1339</v>
      </c>
      <c r="E661" s="16" t="s">
        <v>1340</v>
      </c>
      <c r="F661" s="5" t="s">
        <v>1341</v>
      </c>
      <c r="G661" s="9" t="s">
        <v>1342</v>
      </c>
      <c r="H661" s="36">
        <v>24</v>
      </c>
      <c r="I661" s="36">
        <v>2</v>
      </c>
      <c r="J661" s="36">
        <v>1</v>
      </c>
      <c r="K661" s="36" t="s">
        <v>32</v>
      </c>
      <c r="L661" s="36">
        <v>1</v>
      </c>
      <c r="N661" s="36">
        <v>0</v>
      </c>
      <c r="O661" s="54">
        <v>0</v>
      </c>
      <c r="P661" s="54">
        <v>0</v>
      </c>
      <c r="R661" s="36" t="str">
        <f>IF(F661="",""," SG_ "&amp;F661&amp;" m"&amp;B661&amp;" : "&amp;H661&amp;"|"&amp;I661&amp;"@"&amp;J661&amp;K661&amp;" ("&amp;L661&amp;","&amp;N661&amp;") ["&amp;O661&amp;"|"&amp;P661&amp;"] """&amp;M661&amp;""" TOOL")</f>
        <v> SG_ MI_DISP_VOBD m144 : 24|2@1+ (1,0) [0|0] "" TOOL</v>
      </c>
      <c r="S661" s="36" t="str">
        <f>IF(F661="","","SG_MUL_VAL_ 2024 "&amp;F661&amp;" "&amp;C661&amp;" "&amp;SUBSTITUTE(B661,"M","")&amp;"-"&amp;SUBSTITUTE(B661,"M","")&amp;";")</f>
        <v>SG_MUL_VAL_ 2024 MI_DISP_VOBD S01_PID 144-144;</v>
      </c>
    </row>
    <row r="662" ht="22.5" spans="1:19">
      <c r="A662" s="36">
        <v>1</v>
      </c>
      <c r="B662" s="53">
        <f>HEX2DEC(SUBSTITUTE(D662,"0x",""))</f>
        <v>144</v>
      </c>
      <c r="C662" s="38" t="str">
        <f>"S"&amp;DEC2HEX(A662,2)&amp;"_PID"</f>
        <v>S01_PID</v>
      </c>
      <c r="D662" s="79" t="s">
        <v>1339</v>
      </c>
      <c r="E662" s="16" t="s">
        <v>1343</v>
      </c>
      <c r="F662" s="5" t="s">
        <v>1344</v>
      </c>
      <c r="G662" s="9" t="s">
        <v>1345</v>
      </c>
      <c r="H662" s="36">
        <v>26</v>
      </c>
      <c r="I662" s="36">
        <v>4</v>
      </c>
      <c r="J662" s="36">
        <v>1</v>
      </c>
      <c r="K662" s="36" t="s">
        <v>32</v>
      </c>
      <c r="L662" s="36">
        <v>1</v>
      </c>
      <c r="N662" s="36">
        <v>0</v>
      </c>
      <c r="O662" s="54">
        <v>0</v>
      </c>
      <c r="P662" s="54">
        <v>0</v>
      </c>
      <c r="R662" s="36" t="str">
        <f>IF(F662="",""," SG_ "&amp;F662&amp;" m"&amp;B662&amp;" : "&amp;H662&amp;"|"&amp;I662&amp;"@"&amp;J662&amp;K662&amp;" ("&amp;L662&amp;","&amp;N662&amp;") ["&amp;O662&amp;"|"&amp;P662&amp;"] """&amp;M662&amp;""" TOOL")</f>
        <v> SG_ MI_MODE_VOBD m144 : 26|4@1+ (1,0) [0|0] "" TOOL</v>
      </c>
      <c r="S662" s="36" t="str">
        <f>IF(F662="","","SG_MUL_VAL_ 2024 "&amp;F662&amp;" "&amp;C662&amp;" "&amp;SUBSTITUTE(B662,"M","")&amp;"-"&amp;SUBSTITUTE(B662,"M","")&amp;";")</f>
        <v>SG_MUL_VAL_ 2024 MI_MODE_VOBD S01_PID 144-144;</v>
      </c>
    </row>
    <row r="663" spans="1:19">
      <c r="A663" s="36">
        <v>1</v>
      </c>
      <c r="B663" s="53">
        <f>HEX2DEC(SUBSTITUTE(D663,"0x",""))</f>
        <v>144</v>
      </c>
      <c r="C663" s="38" t="str">
        <f>"S"&amp;DEC2HEX(A663,2)&amp;"_PID"</f>
        <v>S01_PID</v>
      </c>
      <c r="D663" s="79" t="s">
        <v>1339</v>
      </c>
      <c r="E663" s="16" t="s">
        <v>1346</v>
      </c>
      <c r="F663" s="5" t="s">
        <v>1347</v>
      </c>
      <c r="G663" s="9" t="s">
        <v>1045</v>
      </c>
      <c r="H663" s="36">
        <v>30</v>
      </c>
      <c r="I663" s="36">
        <v>1</v>
      </c>
      <c r="J663" s="36">
        <v>1</v>
      </c>
      <c r="K663" s="36" t="s">
        <v>32</v>
      </c>
      <c r="L663" s="36">
        <v>1</v>
      </c>
      <c r="N663" s="36">
        <v>0</v>
      </c>
      <c r="O663" s="54">
        <v>0</v>
      </c>
      <c r="P663" s="54">
        <v>0</v>
      </c>
      <c r="R663" s="36" t="str">
        <f>IF(F663="",""," SG_ "&amp;F663&amp;" m"&amp;B663&amp;" : "&amp;H663&amp;"|"&amp;I663&amp;"@"&amp;J663&amp;K663&amp;" ("&amp;L663&amp;","&amp;N663&amp;") ["&amp;O663&amp;"|"&amp;P663&amp;"] """&amp;M663&amp;""" TOOL")</f>
        <v> SG_ VOBD_RDY m144 : 30|1@1+ (1,0) [0|0] "" TOOL</v>
      </c>
      <c r="S663" s="36" t="str">
        <f>IF(F663="","","SG_MUL_VAL_ 2024 "&amp;F663&amp;" "&amp;C663&amp;" "&amp;SUBSTITUTE(B663,"M","")&amp;"-"&amp;SUBSTITUTE(B663,"M","")&amp;";")</f>
        <v>SG_MUL_VAL_ 2024 VOBD_RDY S01_PID 144-144;</v>
      </c>
    </row>
    <row r="664" spans="1:19">
      <c r="A664" s="36">
        <v>1</v>
      </c>
      <c r="B664" s="53">
        <f>HEX2DEC(SUBSTITUTE(D664,"0x",""))</f>
        <v>144</v>
      </c>
      <c r="C664" s="38" t="str">
        <f>"S"&amp;DEC2HEX(A664,2)&amp;"_PID"</f>
        <v>S01_PID</v>
      </c>
      <c r="D664" s="79" t="s">
        <v>1339</v>
      </c>
      <c r="E664" s="16" t="s">
        <v>342</v>
      </c>
      <c r="F664" s="5"/>
      <c r="G664" s="9" t="s">
        <v>1048</v>
      </c>
      <c r="H664" s="36">
        <v>31</v>
      </c>
      <c r="I664" s="36">
        <v>1</v>
      </c>
      <c r="J664" s="36">
        <v>1</v>
      </c>
      <c r="K664" s="36" t="s">
        <v>32</v>
      </c>
      <c r="L664" s="36">
        <v>1</v>
      </c>
      <c r="N664" s="36">
        <v>0</v>
      </c>
      <c r="O664" s="54">
        <v>0</v>
      </c>
      <c r="P664" s="54">
        <v>0</v>
      </c>
      <c r="R664" s="36" t="str">
        <f>IF(F664="",""," SG_ "&amp;F664&amp;" m"&amp;B664&amp;" : "&amp;H664&amp;"|"&amp;I664&amp;"@"&amp;J664&amp;K664&amp;" ("&amp;L664&amp;","&amp;N664&amp;") ["&amp;O664&amp;"|"&amp;P664&amp;"] """&amp;M664&amp;""" TOOL")</f>
        <v/>
      </c>
      <c r="S664" s="36" t="str">
        <f>IF(F664="","","SG_MUL_VAL_ 2024 "&amp;F664&amp;" "&amp;C664&amp;" "&amp;SUBSTITUTE(B664,"M","")&amp;"-"&amp;SUBSTITUTE(B664,"M","")&amp;";")</f>
        <v/>
      </c>
    </row>
    <row r="665" ht="22.5" spans="1:19">
      <c r="A665" s="36">
        <v>1</v>
      </c>
      <c r="B665" s="53">
        <f>HEX2DEC(SUBSTITUTE(D665,"0x",""))</f>
        <v>144</v>
      </c>
      <c r="C665" s="38" t="str">
        <f>"S"&amp;DEC2HEX(A665,2)&amp;"_PID"</f>
        <v>S01_PID</v>
      </c>
      <c r="D665" s="79" t="s">
        <v>1339</v>
      </c>
      <c r="E665" s="16" t="s">
        <v>1348</v>
      </c>
      <c r="F665" s="5" t="s">
        <v>1349</v>
      </c>
      <c r="G665" s="9" t="s">
        <v>1051</v>
      </c>
      <c r="H665" s="36">
        <v>39</v>
      </c>
      <c r="I665" s="36">
        <v>16</v>
      </c>
      <c r="J665" s="36">
        <v>0</v>
      </c>
      <c r="K665" s="36" t="s">
        <v>32</v>
      </c>
      <c r="L665" s="36">
        <v>1</v>
      </c>
      <c r="M665" s="36" t="s">
        <v>1350</v>
      </c>
      <c r="N665" s="36">
        <v>0</v>
      </c>
      <c r="O665" s="54">
        <v>0</v>
      </c>
      <c r="P665" s="54">
        <v>0</v>
      </c>
      <c r="R665" s="36" t="str">
        <f>IF(F665="",""," SG_ "&amp;F665&amp;" m"&amp;B665&amp;" : "&amp;H665&amp;"|"&amp;I665&amp;"@"&amp;J665&amp;K665&amp;" ("&amp;L665&amp;","&amp;N665&amp;") ["&amp;O665&amp;"|"&amp;P665&amp;"] """&amp;M665&amp;""" TOOL")</f>
        <v> SG_ VOBD_MI_TIME m144 : 39|16@0+ (1,0) [0|0] "h" TOOL</v>
      </c>
      <c r="S665" s="36" t="str">
        <f>IF(F665="","","SG_MUL_VAL_ 2024 "&amp;F665&amp;" "&amp;C665&amp;" "&amp;SUBSTITUTE(B665,"M","")&amp;"-"&amp;SUBSTITUTE(B665,"M","")&amp;";")</f>
        <v>SG_MUL_VAL_ 2024 VOBD_MI_TIME S01_PID 144-144;</v>
      </c>
    </row>
    <row r="666" ht="22.5" spans="1:19">
      <c r="A666" s="36">
        <v>1</v>
      </c>
      <c r="B666" s="53">
        <f>HEX2DEC(SUBSTITUTE(D666,"0x",""))</f>
        <v>145</v>
      </c>
      <c r="C666" s="38" t="str">
        <f>"S"&amp;DEC2HEX(A666,2)&amp;"_PID"</f>
        <v>S01_PID</v>
      </c>
      <c r="D666" s="79" t="s">
        <v>1351</v>
      </c>
      <c r="E666" s="16" t="s">
        <v>1352</v>
      </c>
      <c r="F666" s="5" t="s">
        <v>1353</v>
      </c>
      <c r="G666" s="9" t="s">
        <v>1354</v>
      </c>
      <c r="H666" s="36">
        <v>24</v>
      </c>
      <c r="I666" s="36">
        <v>4</v>
      </c>
      <c r="J666" s="36">
        <v>1</v>
      </c>
      <c r="K666" s="36" t="s">
        <v>32</v>
      </c>
      <c r="L666" s="36">
        <v>1</v>
      </c>
      <c r="N666" s="36">
        <v>0</v>
      </c>
      <c r="O666" s="54">
        <v>0</v>
      </c>
      <c r="P666" s="54">
        <v>0</v>
      </c>
      <c r="R666" s="36" t="str">
        <f>IF(F666="",""," SG_ "&amp;F666&amp;" m"&amp;B666&amp;" : "&amp;H666&amp;"|"&amp;I666&amp;"@"&amp;J666&amp;K666&amp;" ("&amp;L666&amp;","&amp;N666&amp;") ["&amp;O666&amp;"|"&amp;P666&amp;"] """&amp;M666&amp;""" TOOL")</f>
        <v> SG_ MI_MODE_ECU m145 : 24|4@1+ (1,0) [0|0] "" TOOL</v>
      </c>
      <c r="S666" s="36" t="str">
        <f>IF(F666="","","SG_MUL_VAL_ 2024 "&amp;F666&amp;" "&amp;C666&amp;" "&amp;SUBSTITUTE(B666,"M","")&amp;"-"&amp;SUBSTITUTE(B666,"M","")&amp;";")</f>
        <v>SG_MUL_VAL_ 2024 MI_MODE_ECU S01_PID 145-145;</v>
      </c>
    </row>
    <row r="667" ht="22.5" spans="1:19">
      <c r="A667" s="36">
        <v>1</v>
      </c>
      <c r="B667" s="53">
        <f>HEX2DEC(SUBSTITUTE(D667,"0x",""))</f>
        <v>145</v>
      </c>
      <c r="C667" s="38" t="str">
        <f>"S"&amp;DEC2HEX(A667,2)&amp;"_PID"</f>
        <v>S01_PID</v>
      </c>
      <c r="D667" s="79" t="s">
        <v>1351</v>
      </c>
      <c r="E667" s="16" t="s">
        <v>342</v>
      </c>
      <c r="F667" s="5"/>
      <c r="G667" s="9" t="s">
        <v>1074</v>
      </c>
      <c r="H667" s="36">
        <v>28</v>
      </c>
      <c r="I667" s="36">
        <v>4</v>
      </c>
      <c r="J667" s="36">
        <v>1</v>
      </c>
      <c r="K667" s="36" t="s">
        <v>32</v>
      </c>
      <c r="L667" s="36">
        <v>1</v>
      </c>
      <c r="N667" s="36">
        <v>0</v>
      </c>
      <c r="O667" s="54">
        <v>0</v>
      </c>
      <c r="P667" s="54">
        <v>0</v>
      </c>
      <c r="R667" s="36" t="str">
        <f>IF(F667="",""," SG_ "&amp;F667&amp;" m"&amp;B667&amp;" : "&amp;H667&amp;"|"&amp;I667&amp;"@"&amp;J667&amp;K667&amp;" ("&amp;L667&amp;","&amp;N667&amp;") ["&amp;O667&amp;"|"&amp;P667&amp;"] """&amp;M667&amp;""" TOOL")</f>
        <v/>
      </c>
      <c r="S667" s="36" t="str">
        <f>IF(F667="","","SG_MUL_VAL_ 2024 "&amp;F667&amp;" "&amp;C667&amp;" "&amp;SUBSTITUTE(B667,"M","")&amp;"-"&amp;SUBSTITUTE(B667,"M","")&amp;";")</f>
        <v/>
      </c>
    </row>
    <row r="668" ht="22.5" spans="1:19">
      <c r="A668" s="36">
        <v>1</v>
      </c>
      <c r="B668" s="53">
        <f>HEX2DEC(SUBSTITUTE(D668,"0x",""))</f>
        <v>145</v>
      </c>
      <c r="C668" s="38" t="str">
        <f>"S"&amp;DEC2HEX(A668,2)&amp;"_PID"</f>
        <v>S01_PID</v>
      </c>
      <c r="D668" s="79" t="s">
        <v>1351</v>
      </c>
      <c r="E668" s="16" t="s">
        <v>1348</v>
      </c>
      <c r="F668" s="5" t="s">
        <v>1355</v>
      </c>
      <c r="G668" s="9" t="s">
        <v>1051</v>
      </c>
      <c r="H668" s="36">
        <v>39</v>
      </c>
      <c r="I668" s="36">
        <v>16</v>
      </c>
      <c r="J668" s="36">
        <v>0</v>
      </c>
      <c r="K668" s="36" t="s">
        <v>32</v>
      </c>
      <c r="L668" s="36">
        <v>1</v>
      </c>
      <c r="M668" s="36" t="s">
        <v>1350</v>
      </c>
      <c r="N668" s="36">
        <v>0</v>
      </c>
      <c r="O668" s="54">
        <v>0</v>
      </c>
      <c r="P668" s="54">
        <v>0</v>
      </c>
      <c r="R668" s="36" t="str">
        <f>IF(F668="",""," SG_ "&amp;F668&amp;" m"&amp;B668&amp;" : "&amp;H668&amp;"|"&amp;I668&amp;"@"&amp;J668&amp;K668&amp;" ("&amp;L668&amp;","&amp;N668&amp;") ["&amp;O668&amp;"|"&amp;P668&amp;"] """&amp;M668&amp;""" TOOL")</f>
        <v> SG_ OBD_MI_TIME m145 : 39|16@0+ (1,0) [0|0] "h" TOOL</v>
      </c>
      <c r="S668" s="36" t="str">
        <f>IF(F668="","","SG_MUL_VAL_ 2024 "&amp;F668&amp;" "&amp;C668&amp;" "&amp;SUBSTITUTE(B668,"M","")&amp;"-"&amp;SUBSTITUTE(B668,"M","")&amp;";")</f>
        <v>SG_MUL_VAL_ 2024 OBD_MI_TIME S01_PID 145-145;</v>
      </c>
    </row>
    <row r="669" spans="1:19">
      <c r="A669" s="36">
        <v>1</v>
      </c>
      <c r="B669" s="53">
        <f>HEX2DEC(SUBSTITUTE(D669,"0x",""))</f>
        <v>145</v>
      </c>
      <c r="C669" s="38" t="str">
        <f>"S"&amp;DEC2HEX(A669,2)&amp;"_PID"</f>
        <v>S01_PID</v>
      </c>
      <c r="D669" s="79" t="s">
        <v>1351</v>
      </c>
      <c r="E669" s="16" t="s">
        <v>1356</v>
      </c>
      <c r="F669" s="5" t="s">
        <v>1357</v>
      </c>
      <c r="G669" s="9" t="s">
        <v>1055</v>
      </c>
      <c r="H669" s="36">
        <f>55</f>
        <v>55</v>
      </c>
      <c r="I669" s="36">
        <v>16</v>
      </c>
      <c r="J669" s="36">
        <v>0</v>
      </c>
      <c r="K669" s="36" t="s">
        <v>32</v>
      </c>
      <c r="L669" s="36">
        <v>1</v>
      </c>
      <c r="M669" s="36" t="s">
        <v>1350</v>
      </c>
      <c r="N669" s="36">
        <v>0</v>
      </c>
      <c r="O669" s="54">
        <v>0</v>
      </c>
      <c r="P669" s="54">
        <v>0</v>
      </c>
      <c r="R669" s="36" t="str">
        <f>IF(F669="",""," SG_ "&amp;F669&amp;" m"&amp;B669&amp;" : "&amp;H669&amp;"|"&amp;I669&amp;"@"&amp;J669&amp;K669&amp;" ("&amp;L669&amp;","&amp;N669&amp;") ["&amp;O669&amp;"|"&amp;P669&amp;"] """&amp;M669&amp;""" TOOL")</f>
        <v> SG_ OBD_B1_TIME m145 : 55|16@0+ (1,0) [0|0] "h" TOOL</v>
      </c>
      <c r="S669" s="36" t="str">
        <f>IF(F669="","","SG_MUL_VAL_ 2024 "&amp;F669&amp;" "&amp;C669&amp;" "&amp;SUBSTITUTE(B669,"M","")&amp;"-"&amp;SUBSTITUTE(B669,"M","")&amp;";")</f>
        <v>SG_MUL_VAL_ 2024 OBD_B1_TIME S01_PID 145-145;</v>
      </c>
    </row>
    <row r="670" spans="1:19">
      <c r="A670" s="36">
        <v>1</v>
      </c>
      <c r="B670" s="53">
        <f>HEX2DEC(SUBSTITUTE(D670,"0x",""))</f>
        <v>146</v>
      </c>
      <c r="C670" s="38" t="str">
        <f>"S"&amp;DEC2HEX(A670,2)&amp;"_PID"</f>
        <v>S01_PID</v>
      </c>
      <c r="D670" s="79" t="s">
        <v>1358</v>
      </c>
      <c r="E670" s="16" t="s">
        <v>1359</v>
      </c>
      <c r="F670" s="77" t="s">
        <v>1360</v>
      </c>
      <c r="G670" s="9" t="s">
        <v>1027</v>
      </c>
      <c r="H670" s="36">
        <v>24</v>
      </c>
      <c r="I670" s="36">
        <v>1</v>
      </c>
      <c r="J670" s="36">
        <v>1</v>
      </c>
      <c r="K670" s="36" t="s">
        <v>32</v>
      </c>
      <c r="L670" s="36">
        <v>1</v>
      </c>
      <c r="N670" s="36">
        <v>0</v>
      </c>
      <c r="O670" s="54">
        <v>0</v>
      </c>
      <c r="P670" s="54">
        <v>0</v>
      </c>
      <c r="R670" s="36" t="str">
        <f>IF(F670="",""," SG_ "&amp;F670&amp;" m"&amp;B670&amp;" : "&amp;H670&amp;"|"&amp;I670&amp;"@"&amp;J670&amp;K670&amp;" ("&amp;L670&amp;","&amp;N670&amp;") ["&amp;O670&amp;"|"&amp;P670&amp;"] """&amp;M670&amp;""" TOOL")</f>
        <v> SG_ FP1_CL_SUP m146 : 24|1@1+ (1,0) [0|0] "" TOOL</v>
      </c>
      <c r="S670" s="36" t="str">
        <f>IF(F670="","","SG_MUL_VAL_ 2024 "&amp;F670&amp;" "&amp;C670&amp;" "&amp;SUBSTITUTE(B670,"M","")&amp;"-"&amp;SUBSTITUTE(B670,"M","")&amp;";")</f>
        <v>SG_MUL_VAL_ 2024 FP1_CL_SUP S01_PID 146-146;</v>
      </c>
    </row>
    <row r="671" spans="1:19">
      <c r="A671" s="36">
        <v>1</v>
      </c>
      <c r="B671" s="53">
        <f>HEX2DEC(SUBSTITUTE(D671,"0x",""))</f>
        <v>146</v>
      </c>
      <c r="C671" s="38" t="str">
        <f>"S"&amp;DEC2HEX(A671,2)&amp;"_PID"</f>
        <v>S01_PID</v>
      </c>
      <c r="D671" s="79" t="s">
        <v>1358</v>
      </c>
      <c r="E671" s="16" t="s">
        <v>1361</v>
      </c>
      <c r="F671" s="77" t="s">
        <v>1362</v>
      </c>
      <c r="G671" s="9" t="s">
        <v>1030</v>
      </c>
      <c r="H671" s="36">
        <v>25</v>
      </c>
      <c r="I671" s="36">
        <v>1</v>
      </c>
      <c r="J671" s="36">
        <v>1</v>
      </c>
      <c r="K671" s="36" t="s">
        <v>32</v>
      </c>
      <c r="L671" s="36">
        <v>1</v>
      </c>
      <c r="N671" s="36">
        <v>0</v>
      </c>
      <c r="O671" s="54">
        <v>0</v>
      </c>
      <c r="P671" s="54">
        <v>0</v>
      </c>
      <c r="R671" s="36" t="str">
        <f>IF(F671="",""," SG_ "&amp;F671&amp;" m"&amp;B671&amp;" : "&amp;H671&amp;"|"&amp;I671&amp;"@"&amp;J671&amp;K671&amp;" ("&amp;L671&amp;","&amp;N671&amp;") ["&amp;O671&amp;"|"&amp;P671&amp;"] """&amp;M671&amp;""" TOOL")</f>
        <v> SG_ FIQ1_CL_SUP m146 : 25|1@1+ (1,0) [0|0] "" TOOL</v>
      </c>
      <c r="S671" s="36" t="str">
        <f>IF(F671="","","SG_MUL_VAL_ 2024 "&amp;F671&amp;" "&amp;C671&amp;" "&amp;SUBSTITUTE(B671,"M","")&amp;"-"&amp;SUBSTITUTE(B671,"M","")&amp;";")</f>
        <v>SG_MUL_VAL_ 2024 FIQ1_CL_SUP S01_PID 146-146;</v>
      </c>
    </row>
    <row r="672" spans="1:19">
      <c r="A672" s="36">
        <v>1</v>
      </c>
      <c r="B672" s="53">
        <f>HEX2DEC(SUBSTITUTE(D672,"0x",""))</f>
        <v>146</v>
      </c>
      <c r="C672" s="38" t="str">
        <f>"S"&amp;DEC2HEX(A672,2)&amp;"_PID"</f>
        <v>S01_PID</v>
      </c>
      <c r="D672" s="79" t="s">
        <v>1358</v>
      </c>
      <c r="E672" s="16" t="s">
        <v>1363</v>
      </c>
      <c r="F672" s="77" t="s">
        <v>1364</v>
      </c>
      <c r="G672" s="9" t="s">
        <v>1033</v>
      </c>
      <c r="H672" s="36">
        <v>26</v>
      </c>
      <c r="I672" s="36">
        <v>1</v>
      </c>
      <c r="J672" s="36">
        <v>1</v>
      </c>
      <c r="K672" s="36" t="s">
        <v>32</v>
      </c>
      <c r="L672" s="36">
        <v>1</v>
      </c>
      <c r="N672" s="36">
        <v>0</v>
      </c>
      <c r="O672" s="54">
        <v>0</v>
      </c>
      <c r="P672" s="54">
        <v>0</v>
      </c>
      <c r="R672" s="36" t="str">
        <f>IF(F672="",""," SG_ "&amp;F672&amp;" m"&amp;B672&amp;" : "&amp;H672&amp;"|"&amp;I672&amp;"@"&amp;J672&amp;K672&amp;" ("&amp;L672&amp;","&amp;N672&amp;") ["&amp;O672&amp;"|"&amp;P672&amp;"] """&amp;M672&amp;""" TOOL")</f>
        <v> SG_ FIT1_CL_SUP m146 : 26|1@1+ (1,0) [0|0] "" TOOL</v>
      </c>
      <c r="S672" s="36" t="str">
        <f>IF(F672="","","SG_MUL_VAL_ 2024 "&amp;F672&amp;" "&amp;C672&amp;" "&amp;SUBSTITUTE(B672,"M","")&amp;"-"&amp;SUBSTITUTE(B672,"M","")&amp;";")</f>
        <v>SG_MUL_VAL_ 2024 FIT1_CL_SUP S01_PID 146-146;</v>
      </c>
    </row>
    <row r="673" spans="1:19">
      <c r="A673" s="36">
        <v>1</v>
      </c>
      <c r="B673" s="53">
        <f>HEX2DEC(SUBSTITUTE(D673,"0x",""))</f>
        <v>146</v>
      </c>
      <c r="C673" s="38" t="str">
        <f>"S"&amp;DEC2HEX(A673,2)&amp;"_PID"</f>
        <v>S01_PID</v>
      </c>
      <c r="D673" s="79" t="s">
        <v>1358</v>
      </c>
      <c r="E673" s="16" t="s">
        <v>1365</v>
      </c>
      <c r="F673" s="77" t="s">
        <v>1366</v>
      </c>
      <c r="G673" s="9" t="s">
        <v>1036</v>
      </c>
      <c r="H673" s="36">
        <v>27</v>
      </c>
      <c r="I673" s="36">
        <v>1</v>
      </c>
      <c r="J673" s="36">
        <v>1</v>
      </c>
      <c r="K673" s="36" t="s">
        <v>32</v>
      </c>
      <c r="L673" s="36">
        <v>1</v>
      </c>
      <c r="N673" s="36">
        <v>0</v>
      </c>
      <c r="O673" s="54">
        <v>0</v>
      </c>
      <c r="P673" s="54">
        <v>0</v>
      </c>
      <c r="R673" s="36" t="str">
        <f>IF(F673="",""," SG_ "&amp;F673&amp;" m"&amp;B673&amp;" : "&amp;H673&amp;"|"&amp;I673&amp;"@"&amp;J673&amp;K673&amp;" ("&amp;L673&amp;","&amp;N673&amp;") ["&amp;O673&amp;"|"&amp;P673&amp;"] """&amp;M673&amp;""" TOOL")</f>
        <v> SG_ IFB1_CL_SUP m146 : 27|1@1+ (1,0) [0|0] "" TOOL</v>
      </c>
      <c r="S673" s="36" t="str">
        <f>IF(F673="","","SG_MUL_VAL_ 2024 "&amp;F673&amp;" "&amp;C673&amp;" "&amp;SUBSTITUTE(B673,"M","")&amp;"-"&amp;SUBSTITUTE(B673,"M","")&amp;";")</f>
        <v>SG_MUL_VAL_ 2024 IFB1_CL_SUP S01_PID 146-146;</v>
      </c>
    </row>
    <row r="674" spans="1:19">
      <c r="A674" s="36">
        <v>1</v>
      </c>
      <c r="B674" s="53">
        <f>HEX2DEC(SUBSTITUTE(D674,"0x",""))</f>
        <v>146</v>
      </c>
      <c r="C674" s="38" t="str">
        <f>"S"&amp;DEC2HEX(A674,2)&amp;"_PID"</f>
        <v>S01_PID</v>
      </c>
      <c r="D674" s="79" t="s">
        <v>1358</v>
      </c>
      <c r="E674" s="16" t="s">
        <v>1367</v>
      </c>
      <c r="F674" s="77" t="s">
        <v>1368</v>
      </c>
      <c r="G674" s="9" t="s">
        <v>1039</v>
      </c>
      <c r="H674" s="36">
        <v>28</v>
      </c>
      <c r="I674" s="36">
        <v>1</v>
      </c>
      <c r="J674" s="36">
        <v>1</v>
      </c>
      <c r="K674" s="36" t="s">
        <v>32</v>
      </c>
      <c r="L674" s="36">
        <v>1</v>
      </c>
      <c r="N674" s="36">
        <v>0</v>
      </c>
      <c r="O674" s="54">
        <v>0</v>
      </c>
      <c r="P674" s="54">
        <v>0</v>
      </c>
      <c r="R674" s="36" t="str">
        <f>IF(F674="",""," SG_ "&amp;F674&amp;" m"&amp;B674&amp;" : "&amp;H674&amp;"|"&amp;I674&amp;"@"&amp;J674&amp;K674&amp;" ("&amp;L674&amp;","&amp;N674&amp;") ["&amp;O674&amp;"|"&amp;P674&amp;"] """&amp;M674&amp;""" TOOL")</f>
        <v> SG_ FP2_CL_SUP m146 : 28|1@1+ (1,0) [0|0] "" TOOL</v>
      </c>
      <c r="S674" s="36" t="str">
        <f>IF(F674="","","SG_MUL_VAL_ 2024 "&amp;F674&amp;" "&amp;C674&amp;" "&amp;SUBSTITUTE(B674,"M","")&amp;"-"&amp;SUBSTITUTE(B674,"M","")&amp;";")</f>
        <v>SG_MUL_VAL_ 2024 FP2_CL_SUP S01_PID 146-146;</v>
      </c>
    </row>
    <row r="675" spans="1:19">
      <c r="A675" s="36">
        <v>1</v>
      </c>
      <c r="B675" s="53">
        <f>HEX2DEC(SUBSTITUTE(D675,"0x",""))</f>
        <v>146</v>
      </c>
      <c r="C675" s="38" t="str">
        <f>"S"&amp;DEC2HEX(A675,2)&amp;"_PID"</f>
        <v>S01_PID</v>
      </c>
      <c r="D675" s="79" t="s">
        <v>1358</v>
      </c>
      <c r="E675" s="16" t="s">
        <v>1369</v>
      </c>
      <c r="F675" s="77" t="s">
        <v>1370</v>
      </c>
      <c r="G675" s="9" t="s">
        <v>1042</v>
      </c>
      <c r="H675" s="36">
        <v>29</v>
      </c>
      <c r="I675" s="36">
        <v>1</v>
      </c>
      <c r="J675" s="36">
        <v>1</v>
      </c>
      <c r="K675" s="36" t="s">
        <v>32</v>
      </c>
      <c r="L675" s="36">
        <v>1</v>
      </c>
      <c r="N675" s="36">
        <v>0</v>
      </c>
      <c r="O675" s="54">
        <v>0</v>
      </c>
      <c r="P675" s="54">
        <v>0</v>
      </c>
      <c r="R675" s="36" t="str">
        <f>IF(F675="",""," SG_ "&amp;F675&amp;" m"&amp;B675&amp;" : "&amp;H675&amp;"|"&amp;I675&amp;"@"&amp;J675&amp;K675&amp;" ("&amp;L675&amp;","&amp;N675&amp;") ["&amp;O675&amp;"|"&amp;P675&amp;"] """&amp;M675&amp;""" TOOL")</f>
        <v> SG_ FIQ2_CL_SUP m146 : 29|1@1+ (1,0) [0|0] "" TOOL</v>
      </c>
      <c r="S675" s="36" t="str">
        <f>IF(F675="","","SG_MUL_VAL_ 2024 "&amp;F675&amp;" "&amp;C675&amp;" "&amp;SUBSTITUTE(B675,"M","")&amp;"-"&amp;SUBSTITUTE(B675,"M","")&amp;";")</f>
        <v>SG_MUL_VAL_ 2024 FIQ2_CL_SUP S01_PID 146-146;</v>
      </c>
    </row>
    <row r="676" spans="1:19">
      <c r="A676" s="36">
        <v>1</v>
      </c>
      <c r="B676" s="53">
        <f>HEX2DEC(SUBSTITUTE(D676,"0x",""))</f>
        <v>146</v>
      </c>
      <c r="C676" s="38" t="str">
        <f>"S"&amp;DEC2HEX(A676,2)&amp;"_PID"</f>
        <v>S01_PID</v>
      </c>
      <c r="D676" s="79" t="s">
        <v>1358</v>
      </c>
      <c r="E676" s="16" t="s">
        <v>1371</v>
      </c>
      <c r="F676" s="77" t="s">
        <v>1372</v>
      </c>
      <c r="G676" s="9" t="s">
        <v>1045</v>
      </c>
      <c r="H676" s="36">
        <v>30</v>
      </c>
      <c r="I676" s="36">
        <v>1</v>
      </c>
      <c r="J676" s="36">
        <v>1</v>
      </c>
      <c r="K676" s="36" t="s">
        <v>32</v>
      </c>
      <c r="L676" s="36">
        <v>1</v>
      </c>
      <c r="N676" s="36">
        <v>0</v>
      </c>
      <c r="O676" s="54">
        <v>0</v>
      </c>
      <c r="P676" s="54">
        <v>0</v>
      </c>
      <c r="R676" s="36" t="str">
        <f>IF(F676="",""," SG_ "&amp;F676&amp;" m"&amp;B676&amp;" : "&amp;H676&amp;"|"&amp;I676&amp;"@"&amp;J676&amp;K676&amp;" ("&amp;L676&amp;","&amp;N676&amp;") ["&amp;O676&amp;"|"&amp;P676&amp;"] """&amp;M676&amp;""" TOOL")</f>
        <v> SG_ FIT2_CL_SUP m146 : 30|1@1+ (1,0) [0|0] "" TOOL</v>
      </c>
      <c r="S676" s="36" t="str">
        <f>IF(F676="","","SG_MUL_VAL_ 2024 "&amp;F676&amp;" "&amp;C676&amp;" "&amp;SUBSTITUTE(B676,"M","")&amp;"-"&amp;SUBSTITUTE(B676,"M","")&amp;";")</f>
        <v>SG_MUL_VAL_ 2024 FIT2_CL_SUP S01_PID 146-146;</v>
      </c>
    </row>
    <row r="677" spans="1:19">
      <c r="A677" s="36">
        <v>1</v>
      </c>
      <c r="B677" s="53">
        <f>HEX2DEC(SUBSTITUTE(D677,"0x",""))</f>
        <v>146</v>
      </c>
      <c r="C677" s="38" t="str">
        <f>"S"&amp;DEC2HEX(A677,2)&amp;"_PID"</f>
        <v>S01_PID</v>
      </c>
      <c r="D677" s="79" t="s">
        <v>1358</v>
      </c>
      <c r="E677" s="16" t="s">
        <v>1373</v>
      </c>
      <c r="F677" s="77" t="s">
        <v>1374</v>
      </c>
      <c r="G677" s="9" t="s">
        <v>1048</v>
      </c>
      <c r="H677" s="36">
        <v>31</v>
      </c>
      <c r="I677" s="36">
        <v>1</v>
      </c>
      <c r="J677" s="36">
        <v>1</v>
      </c>
      <c r="K677" s="36" t="s">
        <v>32</v>
      </c>
      <c r="L677" s="36">
        <v>1</v>
      </c>
      <c r="N677" s="36">
        <v>0</v>
      </c>
      <c r="O677" s="54">
        <v>0</v>
      </c>
      <c r="P677" s="54">
        <v>0</v>
      </c>
      <c r="R677" s="36" t="str">
        <f>IF(F677="",""," SG_ "&amp;F677&amp;" m"&amp;B677&amp;" : "&amp;H677&amp;"|"&amp;I677&amp;"@"&amp;J677&amp;K677&amp;" ("&amp;L677&amp;","&amp;N677&amp;") ["&amp;O677&amp;"|"&amp;P677&amp;"] """&amp;M677&amp;""" TOOL")</f>
        <v> SG_ IFB2_CL_SUP m146 : 31|1@1+ (1,0) [0|0] "" TOOL</v>
      </c>
      <c r="S677" s="36" t="str">
        <f>IF(F677="","","SG_MUL_VAL_ 2024 "&amp;F677&amp;" "&amp;C677&amp;" "&amp;SUBSTITUTE(B677,"M","")&amp;"-"&amp;SUBSTITUTE(B677,"M","")&amp;";")</f>
        <v>SG_MUL_VAL_ 2024 IFB2_CL_SUP S01_PID 146-146;</v>
      </c>
    </row>
    <row r="678" spans="1:19">
      <c r="A678" s="36">
        <v>1</v>
      </c>
      <c r="B678" s="53">
        <f t="shared" ref="B678:B698" si="58">HEX2DEC(SUBSTITUTE(D678,"0x",""))</f>
        <v>146</v>
      </c>
      <c r="C678" s="38" t="str">
        <f t="shared" ref="C678:C698" si="59">"S"&amp;DEC2HEX(A678,2)&amp;"_PID"</f>
        <v>S01_PID</v>
      </c>
      <c r="D678" s="79" t="s">
        <v>1358</v>
      </c>
      <c r="E678" s="16" t="s">
        <v>1375</v>
      </c>
      <c r="F678" s="5" t="s">
        <v>1376</v>
      </c>
      <c r="G678" s="9" t="s">
        <v>1120</v>
      </c>
      <c r="H678" s="36">
        <v>32</v>
      </c>
      <c r="I678" s="36">
        <v>1</v>
      </c>
      <c r="J678" s="36">
        <v>1</v>
      </c>
      <c r="K678" s="36" t="s">
        <v>32</v>
      </c>
      <c r="L678" s="36">
        <v>1</v>
      </c>
      <c r="N678" s="36">
        <v>0</v>
      </c>
      <c r="O678" s="54">
        <v>0</v>
      </c>
      <c r="P678" s="54">
        <v>0</v>
      </c>
      <c r="R678" s="36" t="str">
        <f t="shared" ref="R678:R698" si="60">IF(F678="",""," SG_ "&amp;F678&amp;" m"&amp;B678&amp;" : "&amp;H678&amp;"|"&amp;I678&amp;"@"&amp;J678&amp;K678&amp;" ("&amp;L678&amp;","&amp;N678&amp;") ["&amp;O678&amp;"|"&amp;P678&amp;"] """&amp;M678&amp;""" TOOL")</f>
        <v> SG_ FP1_CL m146 : 32|1@1+ (1,0) [0|0] "" TOOL</v>
      </c>
      <c r="S678" s="36" t="str">
        <f t="shared" ref="S678:S698" si="61">IF(F678="","","SG_MUL_VAL_ 2024 "&amp;F678&amp;" "&amp;C678&amp;" "&amp;SUBSTITUTE(B678,"M","")&amp;"-"&amp;SUBSTITUTE(B678,"M","")&amp;";")</f>
        <v>SG_MUL_VAL_ 2024 FP1_CL S01_PID 146-146;</v>
      </c>
    </row>
    <row r="679" spans="1:19">
      <c r="A679" s="36">
        <v>1</v>
      </c>
      <c r="B679" s="53">
        <f t="shared" si="58"/>
        <v>146</v>
      </c>
      <c r="C679" s="38" t="str">
        <f t="shared" si="59"/>
        <v>S01_PID</v>
      </c>
      <c r="D679" s="79" t="s">
        <v>1358</v>
      </c>
      <c r="E679" s="16" t="s">
        <v>1377</v>
      </c>
      <c r="F679" s="5" t="s">
        <v>1378</v>
      </c>
      <c r="G679" s="9" t="s">
        <v>1122</v>
      </c>
      <c r="H679" s="36">
        <v>33</v>
      </c>
      <c r="I679" s="36">
        <v>1</v>
      </c>
      <c r="J679" s="36">
        <v>1</v>
      </c>
      <c r="K679" s="36" t="s">
        <v>32</v>
      </c>
      <c r="L679" s="36">
        <v>1</v>
      </c>
      <c r="N679" s="36">
        <v>0</v>
      </c>
      <c r="O679" s="54">
        <v>0</v>
      </c>
      <c r="P679" s="54">
        <v>0</v>
      </c>
      <c r="R679" s="36" t="str">
        <f t="shared" si="60"/>
        <v> SG_ FIQ1_CL m146 : 33|1@1+ (1,0) [0|0] "" TOOL</v>
      </c>
      <c r="S679" s="36" t="str">
        <f t="shared" si="61"/>
        <v>SG_MUL_VAL_ 2024 FIQ1_CL S01_PID 146-146;</v>
      </c>
    </row>
    <row r="680" spans="1:19">
      <c r="A680" s="36">
        <v>1</v>
      </c>
      <c r="B680" s="53">
        <f t="shared" si="58"/>
        <v>146</v>
      </c>
      <c r="C680" s="38" t="str">
        <f t="shared" si="59"/>
        <v>S01_PID</v>
      </c>
      <c r="D680" s="79" t="s">
        <v>1358</v>
      </c>
      <c r="E680" s="16" t="s">
        <v>1379</v>
      </c>
      <c r="F680" s="5" t="s">
        <v>1380</v>
      </c>
      <c r="G680" s="9" t="s">
        <v>1124</v>
      </c>
      <c r="H680" s="36">
        <v>34</v>
      </c>
      <c r="I680" s="36">
        <v>1</v>
      </c>
      <c r="J680" s="36">
        <v>1</v>
      </c>
      <c r="K680" s="36" t="s">
        <v>32</v>
      </c>
      <c r="L680" s="36">
        <v>1</v>
      </c>
      <c r="N680" s="36">
        <v>0</v>
      </c>
      <c r="O680" s="54">
        <v>0</v>
      </c>
      <c r="P680" s="54">
        <v>0</v>
      </c>
      <c r="R680" s="36" t="str">
        <f t="shared" si="60"/>
        <v> SG_ FIT1_CL m146 : 34|1@1+ (1,0) [0|0] "" TOOL</v>
      </c>
      <c r="S680" s="36" t="str">
        <f t="shared" si="61"/>
        <v>SG_MUL_VAL_ 2024 FIT1_CL S01_PID 146-146;</v>
      </c>
    </row>
    <row r="681" spans="1:19">
      <c r="A681" s="36">
        <v>1</v>
      </c>
      <c r="B681" s="53">
        <f t="shared" si="58"/>
        <v>146</v>
      </c>
      <c r="C681" s="38" t="str">
        <f t="shared" si="59"/>
        <v>S01_PID</v>
      </c>
      <c r="D681" s="79" t="s">
        <v>1358</v>
      </c>
      <c r="E681" s="16" t="s">
        <v>1381</v>
      </c>
      <c r="F681" s="5" t="s">
        <v>1382</v>
      </c>
      <c r="G681" s="9" t="s">
        <v>1126</v>
      </c>
      <c r="H681" s="36">
        <v>35</v>
      </c>
      <c r="I681" s="36">
        <v>1</v>
      </c>
      <c r="J681" s="36">
        <v>1</v>
      </c>
      <c r="K681" s="36" t="s">
        <v>32</v>
      </c>
      <c r="L681" s="36">
        <v>1</v>
      </c>
      <c r="N681" s="36">
        <v>0</v>
      </c>
      <c r="O681" s="54">
        <v>0</v>
      </c>
      <c r="P681" s="54">
        <v>0</v>
      </c>
      <c r="R681" s="36" t="str">
        <f t="shared" si="60"/>
        <v> SG_ IFB1_CL m146 : 35|1@1+ (1,0) [0|0] "" TOOL</v>
      </c>
      <c r="S681" s="36" t="str">
        <f t="shared" si="61"/>
        <v>SG_MUL_VAL_ 2024 IFB1_CL S01_PID 146-146;</v>
      </c>
    </row>
    <row r="682" spans="1:19">
      <c r="A682" s="36">
        <v>1</v>
      </c>
      <c r="B682" s="53">
        <f t="shared" si="58"/>
        <v>146</v>
      </c>
      <c r="C682" s="38" t="str">
        <f t="shared" si="59"/>
        <v>S01_PID</v>
      </c>
      <c r="D682" s="79" t="s">
        <v>1358</v>
      </c>
      <c r="E682" s="16" t="s">
        <v>1383</v>
      </c>
      <c r="F682" s="5" t="s">
        <v>1384</v>
      </c>
      <c r="G682" s="9" t="s">
        <v>1129</v>
      </c>
      <c r="H682" s="36">
        <v>36</v>
      </c>
      <c r="I682" s="36">
        <v>1</v>
      </c>
      <c r="J682" s="36">
        <v>1</v>
      </c>
      <c r="K682" s="36" t="s">
        <v>32</v>
      </c>
      <c r="L682" s="36">
        <v>1</v>
      </c>
      <c r="N682" s="36">
        <v>0</v>
      </c>
      <c r="O682" s="54">
        <v>0</v>
      </c>
      <c r="P682" s="54">
        <v>0</v>
      </c>
      <c r="R682" s="36" t="str">
        <f t="shared" si="60"/>
        <v> SG_ FP2_CL m146 : 36|1@1+ (1,0) [0|0] "" TOOL</v>
      </c>
      <c r="S682" s="36" t="str">
        <f t="shared" si="61"/>
        <v>SG_MUL_VAL_ 2024 FP2_CL S01_PID 146-146;</v>
      </c>
    </row>
    <row r="683" spans="1:19">
      <c r="A683" s="36">
        <v>1</v>
      </c>
      <c r="B683" s="53">
        <f t="shared" si="58"/>
        <v>146</v>
      </c>
      <c r="C683" s="38" t="str">
        <f t="shared" si="59"/>
        <v>S01_PID</v>
      </c>
      <c r="D683" s="79" t="s">
        <v>1358</v>
      </c>
      <c r="E683" s="16" t="s">
        <v>1385</v>
      </c>
      <c r="F683" s="5" t="s">
        <v>1386</v>
      </c>
      <c r="G683" s="9" t="s">
        <v>1131</v>
      </c>
      <c r="H683" s="36">
        <v>37</v>
      </c>
      <c r="I683" s="36">
        <v>1</v>
      </c>
      <c r="J683" s="36">
        <v>1</v>
      </c>
      <c r="K683" s="36" t="s">
        <v>32</v>
      </c>
      <c r="L683" s="36">
        <v>1</v>
      </c>
      <c r="N683" s="36">
        <v>0</v>
      </c>
      <c r="O683" s="54">
        <v>0</v>
      </c>
      <c r="P683" s="54">
        <v>0</v>
      </c>
      <c r="R683" s="36" t="str">
        <f t="shared" si="60"/>
        <v> SG_ FIQ2_CL m146 : 37|1@1+ (1,0) [0|0] "" TOOL</v>
      </c>
      <c r="S683" s="36" t="str">
        <f t="shared" si="61"/>
        <v>SG_MUL_VAL_ 2024 FIQ2_CL S01_PID 146-146;</v>
      </c>
    </row>
    <row r="684" spans="1:19">
      <c r="A684" s="36">
        <v>1</v>
      </c>
      <c r="B684" s="53">
        <f t="shared" si="58"/>
        <v>146</v>
      </c>
      <c r="C684" s="38" t="str">
        <f t="shared" si="59"/>
        <v>S01_PID</v>
      </c>
      <c r="D684" s="79" t="s">
        <v>1358</v>
      </c>
      <c r="E684" s="16" t="s">
        <v>1387</v>
      </c>
      <c r="F684" s="5" t="s">
        <v>1388</v>
      </c>
      <c r="G684" s="9" t="s">
        <v>1133</v>
      </c>
      <c r="H684" s="36">
        <v>38</v>
      </c>
      <c r="I684" s="36">
        <v>1</v>
      </c>
      <c r="J684" s="36">
        <v>1</v>
      </c>
      <c r="K684" s="36" t="s">
        <v>32</v>
      </c>
      <c r="L684" s="36">
        <v>1</v>
      </c>
      <c r="N684" s="36">
        <v>0</v>
      </c>
      <c r="O684" s="54">
        <v>0</v>
      </c>
      <c r="P684" s="54">
        <v>0</v>
      </c>
      <c r="R684" s="36" t="str">
        <f t="shared" si="60"/>
        <v> SG_ FIT2_CL m146 : 38|1@1+ (1,0) [0|0] "" TOOL</v>
      </c>
      <c r="S684" s="36" t="str">
        <f t="shared" si="61"/>
        <v>SG_MUL_VAL_ 2024 FIT2_CL S01_PID 146-146;</v>
      </c>
    </row>
    <row r="685" spans="1:19">
      <c r="A685" s="36">
        <v>1</v>
      </c>
      <c r="B685" s="53">
        <f t="shared" si="58"/>
        <v>146</v>
      </c>
      <c r="C685" s="38" t="str">
        <f t="shared" si="59"/>
        <v>S01_PID</v>
      </c>
      <c r="D685" s="79" t="s">
        <v>1358</v>
      </c>
      <c r="E685" s="16" t="s">
        <v>1389</v>
      </c>
      <c r="F685" s="5" t="s">
        <v>1390</v>
      </c>
      <c r="G685" s="9" t="s">
        <v>1135</v>
      </c>
      <c r="H685" s="36">
        <v>39</v>
      </c>
      <c r="I685" s="36">
        <v>1</v>
      </c>
      <c r="J685" s="36">
        <v>1</v>
      </c>
      <c r="K685" s="36" t="s">
        <v>32</v>
      </c>
      <c r="L685" s="36">
        <v>1</v>
      </c>
      <c r="N685" s="36">
        <v>0</v>
      </c>
      <c r="O685" s="54">
        <v>0</v>
      </c>
      <c r="P685" s="54">
        <v>0</v>
      </c>
      <c r="R685" s="36" t="str">
        <f t="shared" si="60"/>
        <v> SG_ IFB2_CL m146 : 39|1@1+ (1,0) [0|0] "" TOOL</v>
      </c>
      <c r="S685" s="36" t="str">
        <f t="shared" si="61"/>
        <v>SG_MUL_VAL_ 2024 IFB2_CL S01_PID 146-146;</v>
      </c>
    </row>
    <row r="686" spans="1:19">
      <c r="A686" s="36">
        <v>1</v>
      </c>
      <c r="B686" s="53">
        <f t="shared" si="58"/>
        <v>147</v>
      </c>
      <c r="C686" s="38" t="str">
        <f t="shared" si="59"/>
        <v>S01_PID</v>
      </c>
      <c r="D686" s="79" t="s">
        <v>1391</v>
      </c>
      <c r="E686" s="16" t="s">
        <v>1392</v>
      </c>
      <c r="F686" s="5" t="s">
        <v>1393</v>
      </c>
      <c r="G686" s="9" t="s">
        <v>1027</v>
      </c>
      <c r="H686" s="36">
        <v>24</v>
      </c>
      <c r="I686" s="36">
        <v>1</v>
      </c>
      <c r="J686" s="36">
        <v>1</v>
      </c>
      <c r="K686" s="36" t="s">
        <v>32</v>
      </c>
      <c r="L686" s="36">
        <v>1</v>
      </c>
      <c r="N686" s="36">
        <v>0</v>
      </c>
      <c r="O686" s="54">
        <v>0</v>
      </c>
      <c r="P686" s="54">
        <v>0</v>
      </c>
      <c r="R686" s="36" t="str">
        <f t="shared" si="60"/>
        <v> SG_ MI_TIME_CUM_SUP m147 : 24|1@1+ (1,0) [0|0] "" TOOL</v>
      </c>
      <c r="S686" s="36" t="str">
        <f t="shared" si="61"/>
        <v>SG_MUL_VAL_ 2024 MI_TIME_CUM_SUP S01_PID 147-147;</v>
      </c>
    </row>
    <row r="687" spans="1:19">
      <c r="A687" s="36">
        <v>1</v>
      </c>
      <c r="B687" s="53">
        <f t="shared" si="58"/>
        <v>147</v>
      </c>
      <c r="C687" s="38" t="str">
        <f t="shared" si="59"/>
        <v>S01_PID</v>
      </c>
      <c r="D687" s="79" t="s">
        <v>1391</v>
      </c>
      <c r="E687" s="16" t="s">
        <v>1114</v>
      </c>
      <c r="F687" s="5"/>
      <c r="G687" s="9" t="s">
        <v>1394</v>
      </c>
      <c r="J687" s="36">
        <v>1</v>
      </c>
      <c r="K687" s="36" t="s">
        <v>32</v>
      </c>
      <c r="L687" s="36">
        <v>1</v>
      </c>
      <c r="N687" s="36">
        <v>0</v>
      </c>
      <c r="O687" s="54">
        <v>0</v>
      </c>
      <c r="P687" s="54">
        <v>0</v>
      </c>
      <c r="R687" s="36" t="str">
        <f t="shared" si="60"/>
        <v/>
      </c>
      <c r="S687" s="36" t="str">
        <f t="shared" si="61"/>
        <v/>
      </c>
    </row>
    <row r="688" spans="1:19">
      <c r="A688" s="36">
        <v>1</v>
      </c>
      <c r="B688" s="53">
        <f t="shared" si="58"/>
        <v>147</v>
      </c>
      <c r="C688" s="38" t="str">
        <f t="shared" si="59"/>
        <v>S01_PID</v>
      </c>
      <c r="D688" s="79" t="s">
        <v>1391</v>
      </c>
      <c r="E688" s="16" t="s">
        <v>1395</v>
      </c>
      <c r="F688" s="5" t="s">
        <v>1396</v>
      </c>
      <c r="G688" s="82" t="s">
        <v>1051</v>
      </c>
      <c r="H688" s="36">
        <v>39</v>
      </c>
      <c r="I688" s="36">
        <v>16</v>
      </c>
      <c r="J688" s="36">
        <v>0</v>
      </c>
      <c r="K688" s="36" t="s">
        <v>32</v>
      </c>
      <c r="L688" s="36">
        <v>1</v>
      </c>
      <c r="M688" s="36" t="s">
        <v>1350</v>
      </c>
      <c r="N688" s="36">
        <v>0</v>
      </c>
      <c r="O688" s="54">
        <v>0</v>
      </c>
      <c r="P688" s="54">
        <v>0</v>
      </c>
      <c r="R688" s="36" t="str">
        <f t="shared" si="60"/>
        <v> SG_ MI_TIME_CUM m147 : 39|16@0+ (1,0) [0|0] "h" TOOL</v>
      </c>
      <c r="S688" s="36" t="str">
        <f t="shared" si="61"/>
        <v>SG_MUL_VAL_ 2024 MI_TIME_CUM S01_PID 147-147;</v>
      </c>
    </row>
    <row r="689" spans="1:19">
      <c r="A689" s="36">
        <v>1</v>
      </c>
      <c r="B689" s="53">
        <f t="shared" si="58"/>
        <v>148</v>
      </c>
      <c r="C689" s="38" t="str">
        <f t="shared" si="59"/>
        <v>S01_PID</v>
      </c>
      <c r="D689" s="79" t="s">
        <v>1397</v>
      </c>
      <c r="E689" s="16" t="s">
        <v>1398</v>
      </c>
      <c r="F689" s="18" t="s">
        <v>1399</v>
      </c>
      <c r="G689" s="9" t="s">
        <v>1027</v>
      </c>
      <c r="H689" s="36">
        <v>24</v>
      </c>
      <c r="I689" s="36">
        <v>1</v>
      </c>
      <c r="J689" s="36">
        <v>1</v>
      </c>
      <c r="K689" s="36" t="s">
        <v>32</v>
      </c>
      <c r="L689" s="36">
        <v>1</v>
      </c>
      <c r="N689" s="36">
        <v>0</v>
      </c>
      <c r="O689" s="54">
        <v>0</v>
      </c>
      <c r="P689" s="54">
        <v>0</v>
      </c>
      <c r="R689" s="36" t="str">
        <f t="shared" si="60"/>
        <v> SG_ NOX_WARN_ACT_SUP m148 : 24|1@1+ (1,0) [0|0] "" TOOL</v>
      </c>
      <c r="S689" s="36" t="str">
        <f t="shared" si="61"/>
        <v>SG_MUL_VAL_ 2024 NOX_WARN_ACT_SUP S01_PID 148-148;</v>
      </c>
    </row>
    <row r="690" spans="1:19">
      <c r="A690" s="36">
        <v>1</v>
      </c>
      <c r="B690" s="53">
        <f t="shared" si="58"/>
        <v>148</v>
      </c>
      <c r="C690" s="38" t="str">
        <f t="shared" si="59"/>
        <v>S01_PID</v>
      </c>
      <c r="D690" s="79" t="s">
        <v>1397</v>
      </c>
      <c r="E690" s="16" t="s">
        <v>1400</v>
      </c>
      <c r="F690" s="5" t="s">
        <v>1401</v>
      </c>
      <c r="G690" s="9" t="s">
        <v>1030</v>
      </c>
      <c r="H690" s="36">
        <v>25</v>
      </c>
      <c r="I690" s="36">
        <v>1</v>
      </c>
      <c r="J690" s="36">
        <v>1</v>
      </c>
      <c r="K690" s="36" t="s">
        <v>32</v>
      </c>
      <c r="L690" s="36">
        <v>1</v>
      </c>
      <c r="N690" s="36">
        <v>0</v>
      </c>
      <c r="O690" s="54">
        <v>0</v>
      </c>
      <c r="P690" s="54">
        <v>0</v>
      </c>
      <c r="R690" s="36" t="str">
        <f t="shared" si="60"/>
        <v> SG_ REAG_QUAL_TIME_SUP m148 : 25|1@1+ (1,0) [0|0] "" TOOL</v>
      </c>
      <c r="S690" s="36" t="str">
        <f t="shared" si="61"/>
        <v>SG_MUL_VAL_ 2024 REAG_QUAL_TIME_SUP S01_PID 148-148;</v>
      </c>
    </row>
    <row r="691" spans="1:19">
      <c r="A691" s="36">
        <v>1</v>
      </c>
      <c r="B691" s="53">
        <f t="shared" si="58"/>
        <v>148</v>
      </c>
      <c r="C691" s="38" t="str">
        <f t="shared" si="59"/>
        <v>S01_PID</v>
      </c>
      <c r="D691" s="79" t="s">
        <v>1397</v>
      </c>
      <c r="E691" s="16" t="s">
        <v>1402</v>
      </c>
      <c r="F691" s="5" t="s">
        <v>1403</v>
      </c>
      <c r="G691" s="9" t="s">
        <v>1033</v>
      </c>
      <c r="H691" s="36">
        <v>26</v>
      </c>
      <c r="I691" s="36">
        <v>1</v>
      </c>
      <c r="J691" s="36">
        <v>1</v>
      </c>
      <c r="K691" s="36" t="s">
        <v>32</v>
      </c>
      <c r="L691" s="36">
        <v>1</v>
      </c>
      <c r="N691" s="36">
        <v>0</v>
      </c>
      <c r="O691" s="54">
        <v>0</v>
      </c>
      <c r="P691" s="54">
        <v>0</v>
      </c>
      <c r="R691" s="36" t="str">
        <f t="shared" si="60"/>
        <v> SG_ REAG_CON_TIME_SUP m148 : 26|1@1+ (1,0) [0|0] "" TOOL</v>
      </c>
      <c r="S691" s="36" t="str">
        <f t="shared" si="61"/>
        <v>SG_MUL_VAL_ 2024 REAG_CON_TIME_SUP S01_PID 148-148;</v>
      </c>
    </row>
    <row r="692" spans="1:19">
      <c r="A692" s="36">
        <v>1</v>
      </c>
      <c r="B692" s="53">
        <f t="shared" si="58"/>
        <v>148</v>
      </c>
      <c r="C692" s="38" t="str">
        <f t="shared" si="59"/>
        <v>S01_PID</v>
      </c>
      <c r="D692" s="79" t="s">
        <v>1397</v>
      </c>
      <c r="E692" s="16" t="s">
        <v>1404</v>
      </c>
      <c r="F692" s="5" t="s">
        <v>1405</v>
      </c>
      <c r="G692" s="9" t="s">
        <v>1036</v>
      </c>
      <c r="H692" s="36">
        <v>27</v>
      </c>
      <c r="I692" s="36">
        <v>1</v>
      </c>
      <c r="J692" s="36">
        <v>1</v>
      </c>
      <c r="K692" s="36" t="s">
        <v>32</v>
      </c>
      <c r="L692" s="36">
        <v>1</v>
      </c>
      <c r="N692" s="36">
        <v>0</v>
      </c>
      <c r="O692" s="54">
        <v>0</v>
      </c>
      <c r="P692" s="54">
        <v>0</v>
      </c>
      <c r="R692" s="36" t="str">
        <f t="shared" si="60"/>
        <v> SG_ REAG_DOSE_TIME_SUP m148 : 27|1@1+ (1,0) [0|0] "" TOOL</v>
      </c>
      <c r="S692" s="36" t="str">
        <f t="shared" si="61"/>
        <v>SG_MUL_VAL_ 2024 REAG_DOSE_TIME_SUP S01_PID 148-148;</v>
      </c>
    </row>
    <row r="693" spans="1:19">
      <c r="A693" s="36">
        <v>1</v>
      </c>
      <c r="B693" s="53">
        <f t="shared" si="58"/>
        <v>148</v>
      </c>
      <c r="C693" s="38" t="str">
        <f t="shared" si="59"/>
        <v>S01_PID</v>
      </c>
      <c r="D693" s="79" t="s">
        <v>1397</v>
      </c>
      <c r="E693" s="16" t="s">
        <v>1406</v>
      </c>
      <c r="F693" s="5" t="s">
        <v>1407</v>
      </c>
      <c r="G693" s="9" t="s">
        <v>1039</v>
      </c>
      <c r="H693" s="36">
        <v>28</v>
      </c>
      <c r="I693" s="36">
        <v>1</v>
      </c>
      <c r="J693" s="36">
        <v>1</v>
      </c>
      <c r="K693" s="36" t="s">
        <v>32</v>
      </c>
      <c r="L693" s="36">
        <v>1</v>
      </c>
      <c r="N693" s="36">
        <v>0</v>
      </c>
      <c r="O693" s="54">
        <v>0</v>
      </c>
      <c r="P693" s="54">
        <v>0</v>
      </c>
      <c r="R693" s="36" t="str">
        <f t="shared" si="60"/>
        <v> SG_ EGR_TIME_SUP m148 : 28|1@1+ (1,0) [0|0] "" TOOL</v>
      </c>
      <c r="S693" s="36" t="str">
        <f t="shared" si="61"/>
        <v>SG_MUL_VAL_ 2024 EGR_TIME_SUP S01_PID 148-148;</v>
      </c>
    </row>
    <row r="694" ht="22.5" spans="1:19">
      <c r="A694" s="36">
        <v>1</v>
      </c>
      <c r="B694" s="53">
        <f t="shared" si="58"/>
        <v>148</v>
      </c>
      <c r="C694" s="38" t="str">
        <f t="shared" si="59"/>
        <v>S01_PID</v>
      </c>
      <c r="D694" s="79" t="s">
        <v>1397</v>
      </c>
      <c r="E694" s="16" t="s">
        <v>1408</v>
      </c>
      <c r="F694" s="5" t="s">
        <v>1409</v>
      </c>
      <c r="G694" s="9" t="s">
        <v>1042</v>
      </c>
      <c r="H694" s="36">
        <v>29</v>
      </c>
      <c r="I694" s="36">
        <v>1</v>
      </c>
      <c r="J694" s="36">
        <v>1</v>
      </c>
      <c r="K694" s="36" t="s">
        <v>32</v>
      </c>
      <c r="L694" s="36">
        <v>1</v>
      </c>
      <c r="N694" s="36">
        <v>0</v>
      </c>
      <c r="O694" s="54">
        <v>0</v>
      </c>
      <c r="P694" s="54">
        <v>0</v>
      </c>
      <c r="R694" s="36" t="str">
        <f t="shared" si="60"/>
        <v> SG_ NOX_DTC_TIME_SUP m148 : 29|1@1+ (1,0) [0|0] "" TOOL</v>
      </c>
      <c r="S694" s="36" t="str">
        <f t="shared" si="61"/>
        <v>SG_MUL_VAL_ 2024 NOX_DTC_TIME_SUP S01_PID 148-148;</v>
      </c>
    </row>
    <row r="695" spans="1:19">
      <c r="A695" s="36">
        <v>1</v>
      </c>
      <c r="B695" s="53">
        <f t="shared" si="58"/>
        <v>0</v>
      </c>
      <c r="C695" s="38" t="str">
        <f t="shared" si="59"/>
        <v>S01_PID</v>
      </c>
      <c r="D695" s="79"/>
      <c r="E695" s="16" t="s">
        <v>1114</v>
      </c>
      <c r="F695" s="18"/>
      <c r="G695" s="9" t="s">
        <v>1410</v>
      </c>
      <c r="H695" s="36">
        <v>30</v>
      </c>
      <c r="I695" s="36">
        <v>2</v>
      </c>
      <c r="J695" s="36">
        <v>1</v>
      </c>
      <c r="K695" s="36" t="s">
        <v>32</v>
      </c>
      <c r="L695" s="36">
        <v>1</v>
      </c>
      <c r="N695" s="36">
        <v>0</v>
      </c>
      <c r="O695" s="54">
        <v>0</v>
      </c>
      <c r="P695" s="54">
        <v>0</v>
      </c>
      <c r="R695" s="36" t="str">
        <f t="shared" si="60"/>
        <v/>
      </c>
      <c r="S695" s="36" t="str">
        <f t="shared" si="61"/>
        <v/>
      </c>
    </row>
    <row r="696" spans="1:19">
      <c r="A696" s="36">
        <v>1</v>
      </c>
      <c r="B696" s="53">
        <f>HEX2DEC(SUBSTITUTE(D696,"0x",""))</f>
        <v>148</v>
      </c>
      <c r="C696" s="38" t="str">
        <f>"S"&amp;DEC2HEX(A696,2)&amp;"_PID"</f>
        <v>S01_PID</v>
      </c>
      <c r="D696" s="79" t="s">
        <v>1397</v>
      </c>
      <c r="E696" s="16" t="s">
        <v>1411</v>
      </c>
      <c r="F696" s="18" t="s">
        <v>1412</v>
      </c>
      <c r="G696" s="9" t="s">
        <v>1120</v>
      </c>
      <c r="H696" s="36">
        <v>32</v>
      </c>
      <c r="I696" s="36">
        <v>1</v>
      </c>
      <c r="J696" s="36">
        <v>1</v>
      </c>
      <c r="K696" s="36" t="s">
        <v>32</v>
      </c>
      <c r="L696" s="36">
        <v>1</v>
      </c>
      <c r="N696" s="36">
        <v>0</v>
      </c>
      <c r="O696" s="54">
        <v>0</v>
      </c>
      <c r="P696" s="54">
        <v>0</v>
      </c>
      <c r="R696" s="36" t="str">
        <f>IF(F696="",""," SG_ "&amp;F696&amp;" m"&amp;B696&amp;" : "&amp;H696&amp;"|"&amp;I696&amp;"@"&amp;J696&amp;K696&amp;" ("&amp;L696&amp;","&amp;N696&amp;") ["&amp;O696&amp;"|"&amp;P696&amp;"] """&amp;M696&amp;""" TOOL")</f>
        <v> SG_ NOX_WARN_ACT m148 : 32|1@1+ (1,0) [0|0] "" TOOL</v>
      </c>
      <c r="S696" s="36" t="str">
        <f>IF(F696="","","SG_MUL_VAL_ 2024 "&amp;F696&amp;" "&amp;C696&amp;" "&amp;SUBSTITUTE(B696,"M","")&amp;"-"&amp;SUBSTITUTE(B696,"M","")&amp;";")</f>
        <v>SG_MUL_VAL_ 2024 NOX_WARN_ACT S01_PID 148-148;</v>
      </c>
    </row>
    <row r="697" spans="1:19">
      <c r="A697" s="36">
        <v>1</v>
      </c>
      <c r="B697" s="53">
        <f>HEX2DEC(SUBSTITUTE(D697,"0x",""))</f>
        <v>148</v>
      </c>
      <c r="C697" s="38" t="str">
        <f>"S"&amp;DEC2HEX(A697,2)&amp;"_PID"</f>
        <v>S01_PID</v>
      </c>
      <c r="D697" s="79" t="s">
        <v>1397</v>
      </c>
      <c r="E697" s="16" t="s">
        <v>1413</v>
      </c>
      <c r="F697" s="5" t="s">
        <v>1414</v>
      </c>
      <c r="G697" s="9" t="s">
        <v>1415</v>
      </c>
      <c r="H697" s="36">
        <f>H696+I696</f>
        <v>33</v>
      </c>
      <c r="I697" s="36">
        <v>2</v>
      </c>
      <c r="J697" s="36">
        <v>1</v>
      </c>
      <c r="K697" s="36" t="s">
        <v>32</v>
      </c>
      <c r="L697" s="36">
        <v>1</v>
      </c>
      <c r="N697" s="36">
        <v>0</v>
      </c>
      <c r="O697" s="54">
        <v>0</v>
      </c>
      <c r="P697" s="54">
        <v>0</v>
      </c>
      <c r="R697" s="36" t="str">
        <f>IF(F697="",""," SG_ "&amp;F697&amp;" m"&amp;B697&amp;" : "&amp;H697&amp;"|"&amp;I697&amp;"@"&amp;J697&amp;K697&amp;" ("&amp;L697&amp;","&amp;N697&amp;") ["&amp;O697&amp;"|"&amp;P697&amp;"] """&amp;M697&amp;""" TOOL")</f>
        <v> SG_ INDUC_L1 m148 : 33|2@1+ (1,0) [0|0] "" TOOL</v>
      </c>
      <c r="S697" s="36" t="str">
        <f>IF(F697="","","SG_MUL_VAL_ 2024 "&amp;F697&amp;" "&amp;C697&amp;" "&amp;SUBSTITUTE(B697,"M","")&amp;"-"&amp;SUBSTITUTE(B697,"M","")&amp;";")</f>
        <v>SG_MUL_VAL_ 2024 INDUC_L1 S01_PID 148-148;</v>
      </c>
    </row>
    <row r="698" spans="1:19">
      <c r="A698" s="36">
        <v>1</v>
      </c>
      <c r="B698" s="53">
        <f>HEX2DEC(SUBSTITUTE(D698,"0x",""))</f>
        <v>148</v>
      </c>
      <c r="C698" s="38" t="str">
        <f>"S"&amp;DEC2HEX(A698,2)&amp;"_PID"</f>
        <v>S01_PID</v>
      </c>
      <c r="D698" s="79" t="s">
        <v>1397</v>
      </c>
      <c r="E698" s="16" t="s">
        <v>1416</v>
      </c>
      <c r="F698" s="5" t="s">
        <v>1417</v>
      </c>
      <c r="G698" s="9" t="s">
        <v>1418</v>
      </c>
      <c r="H698" s="36">
        <f>H697+I697</f>
        <v>35</v>
      </c>
      <c r="I698" s="36">
        <v>2</v>
      </c>
      <c r="J698" s="36">
        <v>1</v>
      </c>
      <c r="K698" s="36" t="s">
        <v>32</v>
      </c>
      <c r="L698" s="36">
        <v>1</v>
      </c>
      <c r="N698" s="36">
        <v>0</v>
      </c>
      <c r="O698" s="54">
        <v>0</v>
      </c>
      <c r="P698" s="54">
        <v>0</v>
      </c>
      <c r="R698" s="36" t="str">
        <f>IF(F698="",""," SG_ "&amp;F698&amp;" m"&amp;B698&amp;" : "&amp;H698&amp;"|"&amp;I698&amp;"@"&amp;J698&amp;K698&amp;" ("&amp;L698&amp;","&amp;N698&amp;") ["&amp;O698&amp;"|"&amp;P698&amp;"] """&amp;M698&amp;""" TOOL")</f>
        <v> SG_ INDUC_L2 m148 : 35|2@1+ (1,0) [0|0] "" TOOL</v>
      </c>
      <c r="S698" s="36" t="str">
        <f>IF(F698="","","SG_MUL_VAL_ 2024 "&amp;F698&amp;" "&amp;C698&amp;" "&amp;SUBSTITUTE(B698,"M","")&amp;"-"&amp;SUBSTITUTE(B698,"M","")&amp;";")</f>
        <v>SG_MUL_VAL_ 2024 INDUC_L2 S01_PID 148-148;</v>
      </c>
    </row>
    <row r="699" spans="1:19">
      <c r="A699" s="36">
        <v>1</v>
      </c>
      <c r="B699" s="53">
        <f>HEX2DEC(SUBSTITUTE(D699,"0x",""))</f>
        <v>148</v>
      </c>
      <c r="C699" s="38" t="str">
        <f>"S"&amp;DEC2HEX(A699,2)&amp;"_PID"</f>
        <v>S01_PID</v>
      </c>
      <c r="D699" s="79" t="s">
        <v>1397</v>
      </c>
      <c r="E699" s="16" t="s">
        <v>1419</v>
      </c>
      <c r="F699" s="5" t="s">
        <v>1420</v>
      </c>
      <c r="G699" s="9" t="s">
        <v>1421</v>
      </c>
      <c r="H699" s="36">
        <f>H698+I698</f>
        <v>37</v>
      </c>
      <c r="I699" s="36">
        <v>2</v>
      </c>
      <c r="J699" s="36">
        <v>1</v>
      </c>
      <c r="K699" s="36" t="s">
        <v>32</v>
      </c>
      <c r="L699" s="36">
        <v>1</v>
      </c>
      <c r="N699" s="36">
        <v>0</v>
      </c>
      <c r="O699" s="54">
        <v>0</v>
      </c>
      <c r="P699" s="54">
        <v>0</v>
      </c>
      <c r="R699" s="36" t="str">
        <f>IF(F699="",""," SG_ "&amp;F699&amp;" m"&amp;B699&amp;" : "&amp;H699&amp;"|"&amp;I699&amp;"@"&amp;J699&amp;K699&amp;" ("&amp;L699&amp;","&amp;N699&amp;") ["&amp;O699&amp;"|"&amp;P699&amp;"] """&amp;M699&amp;""" TOOL")</f>
        <v> SG_ INDUC_L3 m148 : 37|2@1+ (1,0) [0|0] "" TOOL</v>
      </c>
      <c r="S699" s="36" t="str">
        <f>IF(F699="","","SG_MUL_VAL_ 2024 "&amp;F699&amp;" "&amp;C699&amp;" "&amp;SUBSTITUTE(B699,"M","")&amp;"-"&amp;SUBSTITUTE(B699,"M","")&amp;";")</f>
        <v>SG_MUL_VAL_ 2024 INDUC_L3 S01_PID 148-148;</v>
      </c>
    </row>
    <row r="700" spans="1:19">
      <c r="A700" s="36">
        <v>1</v>
      </c>
      <c r="B700" s="53">
        <f>HEX2DEC(SUBSTITUTE(D700,"0x",""))</f>
        <v>148</v>
      </c>
      <c r="C700" s="38" t="str">
        <f>"S"&amp;DEC2HEX(A700,2)&amp;"_PID"</f>
        <v>S01_PID</v>
      </c>
      <c r="D700" s="79" t="s">
        <v>1397</v>
      </c>
      <c r="E700" s="16" t="s">
        <v>1422</v>
      </c>
      <c r="F700" s="5"/>
      <c r="G700" s="9" t="s">
        <v>1423</v>
      </c>
      <c r="H700" s="36">
        <f>H699+I699</f>
        <v>39</v>
      </c>
      <c r="I700" s="36">
        <v>1</v>
      </c>
      <c r="J700" s="36">
        <v>1</v>
      </c>
      <c r="K700" s="36" t="s">
        <v>32</v>
      </c>
      <c r="L700" s="36">
        <v>1</v>
      </c>
      <c r="N700" s="36">
        <v>0</v>
      </c>
      <c r="O700" s="54">
        <v>0</v>
      </c>
      <c r="P700" s="54">
        <v>0</v>
      </c>
      <c r="R700" s="36" t="str">
        <f>IF(F700="",""," SG_ "&amp;F700&amp;" m"&amp;B700&amp;" : "&amp;H700&amp;"|"&amp;I700&amp;"@"&amp;J700&amp;K700&amp;" ("&amp;L700&amp;","&amp;N700&amp;") ["&amp;O700&amp;"|"&amp;P700&amp;"] """&amp;M700&amp;""" TOOL")</f>
        <v/>
      </c>
      <c r="S700" s="36" t="str">
        <f>IF(F700="","","SG_MUL_VAL_ 2024 "&amp;F700&amp;" "&amp;C700&amp;" "&amp;SUBSTITUTE(B700,"M","")&amp;"-"&amp;SUBSTITUTE(B700,"M","")&amp;";")</f>
        <v/>
      </c>
    </row>
    <row r="701" spans="1:19">
      <c r="A701" s="36">
        <v>1</v>
      </c>
      <c r="B701" s="53">
        <f>HEX2DEC(SUBSTITUTE(D701,"0x",""))</f>
        <v>148</v>
      </c>
      <c r="C701" s="38" t="str">
        <f>"S"&amp;DEC2HEX(A701,2)&amp;"_PID"</f>
        <v>S01_PID</v>
      </c>
      <c r="D701" s="79" t="s">
        <v>1397</v>
      </c>
      <c r="E701" s="16" t="s">
        <v>1424</v>
      </c>
      <c r="F701" s="5" t="s">
        <v>1425</v>
      </c>
      <c r="G701" s="9" t="s">
        <v>1329</v>
      </c>
      <c r="H701" s="36">
        <v>47</v>
      </c>
      <c r="I701" s="36">
        <v>16</v>
      </c>
      <c r="J701" s="36">
        <v>0</v>
      </c>
      <c r="K701" s="36" t="s">
        <v>32</v>
      </c>
      <c r="L701" s="36">
        <v>1</v>
      </c>
      <c r="M701" s="36" t="s">
        <v>1350</v>
      </c>
      <c r="N701" s="36">
        <v>0</v>
      </c>
      <c r="O701" s="54">
        <v>0</v>
      </c>
      <c r="P701" s="54">
        <v>0</v>
      </c>
      <c r="R701" s="36" t="str">
        <f>IF(F701="",""," SG_ "&amp;F701&amp;" m"&amp;B701&amp;" : "&amp;H701&amp;"|"&amp;I701&amp;"@"&amp;J701&amp;K701&amp;" ("&amp;L701&amp;","&amp;N701&amp;") ["&amp;O701&amp;"|"&amp;P701&amp;"] """&amp;M701&amp;""" TOOL")</f>
        <v> SG_ REAG_QUAL_TIME m148 : 47|16@0+ (1,0) [0|0] "h" TOOL</v>
      </c>
      <c r="S701" s="36" t="str">
        <f>IF(F701="","","SG_MUL_VAL_ 2024 "&amp;F701&amp;" "&amp;C701&amp;" "&amp;SUBSTITUTE(B701,"M","")&amp;"-"&amp;SUBSTITUTE(B701,"M","")&amp;";")</f>
        <v>SG_MUL_VAL_ 2024 REAG_QUAL_TIME S01_PID 148-148;</v>
      </c>
    </row>
    <row r="702" spans="1:19">
      <c r="A702" s="36">
        <v>1</v>
      </c>
      <c r="B702" s="53">
        <f>HEX2DEC(SUBSTITUTE(D702,"0x",""))</f>
        <v>148</v>
      </c>
      <c r="C702" s="38" t="str">
        <f>"S"&amp;DEC2HEX(A702,2)&amp;"_PID"</f>
        <v>S01_PID</v>
      </c>
      <c r="D702" s="79" t="s">
        <v>1397</v>
      </c>
      <c r="E702" s="16" t="s">
        <v>1426</v>
      </c>
      <c r="F702" s="5" t="s">
        <v>1427</v>
      </c>
      <c r="G702" s="9" t="s">
        <v>1428</v>
      </c>
      <c r="H702" s="36">
        <f>H701+I701</f>
        <v>63</v>
      </c>
      <c r="I702" s="36">
        <v>16</v>
      </c>
      <c r="J702" s="36">
        <v>0</v>
      </c>
      <c r="K702" s="36" t="s">
        <v>32</v>
      </c>
      <c r="L702" s="36">
        <v>1</v>
      </c>
      <c r="M702" s="36" t="s">
        <v>1350</v>
      </c>
      <c r="N702" s="36">
        <v>0</v>
      </c>
      <c r="O702" s="54">
        <v>0</v>
      </c>
      <c r="P702" s="54">
        <v>0</v>
      </c>
      <c r="R702" s="36" t="str">
        <f>IF(F702="",""," SG_ "&amp;F702&amp;" m"&amp;B702&amp;" : "&amp;H702&amp;"|"&amp;I702&amp;"@"&amp;J702&amp;K702&amp;" ("&amp;L702&amp;","&amp;N702&amp;") ["&amp;O702&amp;"|"&amp;P702&amp;"] """&amp;M702&amp;""" TOOL")</f>
        <v> SG_ REAG_CON_TIME m148 : 63|16@0+ (1,0) [0|0] "h" TOOL</v>
      </c>
      <c r="S702" s="36" t="str">
        <f>IF(F702="","","SG_MUL_VAL_ 2024 "&amp;F702&amp;" "&amp;C702&amp;" "&amp;SUBSTITUTE(B702,"M","")&amp;"-"&amp;SUBSTITUTE(B702,"M","")&amp;";")</f>
        <v>SG_MUL_VAL_ 2024 REAG_CON_TIME S01_PID 148-148;</v>
      </c>
    </row>
    <row r="703" spans="1:19">
      <c r="A703" s="36">
        <v>1</v>
      </c>
      <c r="B703" s="53">
        <f>HEX2DEC(SUBSTITUTE(D703,"0x",""))</f>
        <v>148</v>
      </c>
      <c r="C703" s="38" t="str">
        <f>"S"&amp;DEC2HEX(A703,2)&amp;"_PID"</f>
        <v>S01_PID</v>
      </c>
      <c r="D703" s="79" t="s">
        <v>1397</v>
      </c>
      <c r="E703" s="16" t="s">
        <v>1429</v>
      </c>
      <c r="F703" s="5" t="s">
        <v>1430</v>
      </c>
      <c r="G703" s="9" t="s">
        <v>1431</v>
      </c>
      <c r="H703" s="36">
        <f>H702+I702</f>
        <v>79</v>
      </c>
      <c r="I703" s="36">
        <v>16</v>
      </c>
      <c r="J703" s="36">
        <v>0</v>
      </c>
      <c r="K703" s="36" t="s">
        <v>32</v>
      </c>
      <c r="L703" s="36">
        <v>1</v>
      </c>
      <c r="M703" s="36" t="s">
        <v>1350</v>
      </c>
      <c r="N703" s="36">
        <v>0</v>
      </c>
      <c r="O703" s="54">
        <v>0</v>
      </c>
      <c r="P703" s="54">
        <v>0</v>
      </c>
      <c r="R703" s="36" t="str">
        <f>IF(F703="",""," SG_ "&amp;F703&amp;" m"&amp;B703&amp;" : "&amp;H703&amp;"|"&amp;I703&amp;"@"&amp;J703&amp;K703&amp;" ("&amp;L703&amp;","&amp;N703&amp;") ["&amp;O703&amp;"|"&amp;P703&amp;"] """&amp;M703&amp;""" TOOL")</f>
        <v> SG_ REAG_DOSE_TIME m148 : 79|16@0+ (1,0) [0|0] "h" TOOL</v>
      </c>
      <c r="S703" s="36" t="str">
        <f>IF(F703="","","SG_MUL_VAL_ 2024 "&amp;F703&amp;" "&amp;C703&amp;" "&amp;SUBSTITUTE(B703,"M","")&amp;"-"&amp;SUBSTITUTE(B703,"M","")&amp;";")</f>
        <v>SG_MUL_VAL_ 2024 REAG_DOSE_TIME S01_PID 148-148;</v>
      </c>
    </row>
    <row r="704" spans="1:19">
      <c r="A704" s="36">
        <v>1</v>
      </c>
      <c r="B704" s="53">
        <f>HEX2DEC(SUBSTITUTE(D704,"0x",""))</f>
        <v>148</v>
      </c>
      <c r="C704" s="38" t="str">
        <f>"S"&amp;DEC2HEX(A704,2)&amp;"_PID"</f>
        <v>S01_PID</v>
      </c>
      <c r="D704" s="79" t="s">
        <v>1397</v>
      </c>
      <c r="E704" s="16" t="s">
        <v>1432</v>
      </c>
      <c r="F704" s="5" t="s">
        <v>1433</v>
      </c>
      <c r="G704" s="9" t="s">
        <v>1434</v>
      </c>
      <c r="H704" s="36">
        <f>H703+I703</f>
        <v>95</v>
      </c>
      <c r="I704" s="36">
        <v>16</v>
      </c>
      <c r="J704" s="36">
        <v>0</v>
      </c>
      <c r="K704" s="36" t="s">
        <v>32</v>
      </c>
      <c r="L704" s="36">
        <v>1</v>
      </c>
      <c r="M704" s="36" t="s">
        <v>1350</v>
      </c>
      <c r="N704" s="36">
        <v>0</v>
      </c>
      <c r="O704" s="54">
        <v>0</v>
      </c>
      <c r="P704" s="54">
        <v>0</v>
      </c>
      <c r="R704" s="36" t="str">
        <f>IF(F704="",""," SG_ "&amp;F704&amp;" m"&amp;B704&amp;" : "&amp;H704&amp;"|"&amp;I704&amp;"@"&amp;J704&amp;K704&amp;" ("&amp;L704&amp;","&amp;N704&amp;") ["&amp;O704&amp;"|"&amp;P704&amp;"] """&amp;M704&amp;""" TOOL")</f>
        <v> SG_ EGR_TIME m148 : 95|16@0+ (1,0) [0|0] "h" TOOL</v>
      </c>
      <c r="S704" s="36" t="str">
        <f>IF(F704="","","SG_MUL_VAL_ 2024 "&amp;F704&amp;" "&amp;C704&amp;" "&amp;SUBSTITUTE(B704,"M","")&amp;"-"&amp;SUBSTITUTE(B704,"M","")&amp;";")</f>
        <v>SG_MUL_VAL_ 2024 EGR_TIME S01_PID 148-148;</v>
      </c>
    </row>
    <row r="705" spans="1:19">
      <c r="A705" s="36">
        <v>1</v>
      </c>
      <c r="B705" s="53">
        <f>HEX2DEC(SUBSTITUTE(D705,"0x",""))</f>
        <v>148</v>
      </c>
      <c r="C705" s="38" t="str">
        <f>"S"&amp;DEC2HEX(A705,2)&amp;"_PID"</f>
        <v>S01_PID</v>
      </c>
      <c r="D705" s="79" t="s">
        <v>1397</v>
      </c>
      <c r="E705" s="16" t="s">
        <v>1435</v>
      </c>
      <c r="F705" s="5" t="s">
        <v>1436</v>
      </c>
      <c r="G705" s="9" t="s">
        <v>1437</v>
      </c>
      <c r="H705" s="36">
        <f>H704+I704</f>
        <v>111</v>
      </c>
      <c r="I705" s="36">
        <v>16</v>
      </c>
      <c r="J705" s="36">
        <v>0</v>
      </c>
      <c r="K705" s="36" t="s">
        <v>32</v>
      </c>
      <c r="L705" s="36">
        <v>1</v>
      </c>
      <c r="M705" s="36" t="s">
        <v>1350</v>
      </c>
      <c r="N705" s="36">
        <v>0</v>
      </c>
      <c r="O705" s="54">
        <v>0</v>
      </c>
      <c r="P705" s="54">
        <v>0</v>
      </c>
      <c r="R705" s="36" t="str">
        <f>IF(F705="",""," SG_ "&amp;F705&amp;" m"&amp;B705&amp;" : "&amp;H705&amp;"|"&amp;I705&amp;"@"&amp;J705&amp;K705&amp;" ("&amp;L705&amp;","&amp;N705&amp;") ["&amp;O705&amp;"|"&amp;P705&amp;"] """&amp;M705&amp;""" TOOL")</f>
        <v> SG_ NOX_DTC_TIME m148 : 111|16@0+ (1,0) [0|0] "h" TOOL</v>
      </c>
      <c r="S705" s="36" t="str">
        <f>IF(F705="","","SG_MUL_VAL_ 2024 "&amp;F705&amp;" "&amp;C705&amp;" "&amp;SUBSTITUTE(B705,"M","")&amp;"-"&amp;SUBSTITUTE(B705,"M","")&amp;";")</f>
        <v>SG_MUL_VAL_ 2024 NOX_DTC_TIME S01_PID 148-148;</v>
      </c>
    </row>
    <row r="706" spans="1:19">
      <c r="A706" s="36">
        <v>1</v>
      </c>
      <c r="B706" s="53">
        <f>HEX2DEC(SUBSTITUTE(D706,"0x",""))</f>
        <v>149</v>
      </c>
      <c r="C706" s="38" t="str">
        <f>"S"&amp;DEC2HEX(A706,2)&amp;"_PID"</f>
        <v>S01_PID</v>
      </c>
      <c r="D706" s="83" t="s">
        <v>1438</v>
      </c>
      <c r="E706" s="16" t="s">
        <v>1439</v>
      </c>
      <c r="F706" s="77" t="s">
        <v>1440</v>
      </c>
      <c r="G706" s="9" t="s">
        <v>1027</v>
      </c>
      <c r="H706" s="36">
        <v>24</v>
      </c>
      <c r="I706" s="36">
        <v>1</v>
      </c>
      <c r="J706" s="36">
        <v>1</v>
      </c>
      <c r="K706" s="36" t="s">
        <v>32</v>
      </c>
      <c r="L706" s="36">
        <v>1</v>
      </c>
      <c r="N706" s="36">
        <v>0</v>
      </c>
      <c r="O706" s="54">
        <v>0</v>
      </c>
      <c r="P706" s="54">
        <v>0</v>
      </c>
      <c r="R706" s="36" t="str">
        <f>IF(F706="",""," SG_ "&amp;F706&amp;" m"&amp;B706&amp;" : "&amp;H706&amp;"|"&amp;I706&amp;"@"&amp;J706&amp;K706&amp;" ("&amp;L706&amp;","&amp;N706&amp;") ["&amp;O706&amp;"|"&amp;P706&amp;"] """&amp;M706&amp;""" TOOL")</f>
        <v> SG_ SCR_NH3_TGT_A_SUP m149 : 24|1@1+ (1,0) [0|0] "" TOOL</v>
      </c>
      <c r="S706" s="36" t="str">
        <f>IF(F706="","","SG_MUL_VAL_ 2024 "&amp;F706&amp;" "&amp;C706&amp;" "&amp;SUBSTITUTE(B706,"M","")&amp;"-"&amp;SUBSTITUTE(B706,"M","")&amp;";")</f>
        <v>SG_MUL_VAL_ 2024 SCR_NH3_TGT_A_SUP S01_PID 149-149;</v>
      </c>
    </row>
    <row r="707" spans="1:19">
      <c r="A707" s="36">
        <v>1</v>
      </c>
      <c r="B707" s="53">
        <f>HEX2DEC(SUBSTITUTE(D707,"0x",""))</f>
        <v>149</v>
      </c>
      <c r="C707" s="38" t="str">
        <f>"S"&amp;DEC2HEX(A707,2)&amp;"_PID"</f>
        <v>S01_PID</v>
      </c>
      <c r="D707" s="83" t="s">
        <v>1438</v>
      </c>
      <c r="E707" s="16" t="s">
        <v>1441</v>
      </c>
      <c r="F707" s="77" t="s">
        <v>1442</v>
      </c>
      <c r="G707" s="9" t="s">
        <v>1030</v>
      </c>
      <c r="H707" s="36">
        <v>25</v>
      </c>
      <c r="I707" s="36">
        <v>1</v>
      </c>
      <c r="J707" s="36">
        <v>1</v>
      </c>
      <c r="K707" s="36" t="s">
        <v>32</v>
      </c>
      <c r="L707" s="36">
        <v>1</v>
      </c>
      <c r="N707" s="36">
        <v>0</v>
      </c>
      <c r="O707" s="54">
        <v>0</v>
      </c>
      <c r="P707" s="54">
        <v>0</v>
      </c>
      <c r="R707" s="36" t="str">
        <f>IF(F707="",""," SG_ "&amp;F707&amp;" m"&amp;B707&amp;" : "&amp;H707&amp;"|"&amp;I707&amp;"@"&amp;J707&amp;K707&amp;" ("&amp;L707&amp;","&amp;N707&amp;") ["&amp;O707&amp;"|"&amp;P707&amp;"] """&amp;M707&amp;""" TOOL")</f>
        <v> SG_ SCR_NH3_ACT_A_SUP m149 : 25|1@1+ (1,0) [0|0] "" TOOL</v>
      </c>
      <c r="S707" s="36" t="str">
        <f>IF(F707="","","SG_MUL_VAL_ 2024 "&amp;F707&amp;" "&amp;C707&amp;" "&amp;SUBSTITUTE(B707,"M","")&amp;"-"&amp;SUBSTITUTE(B707,"M","")&amp;";")</f>
        <v>SG_MUL_VAL_ 2024 SCR_NH3_ACT_A_SUP S01_PID 149-149;</v>
      </c>
    </row>
    <row r="708" spans="1:19">
      <c r="A708" s="36">
        <v>1</v>
      </c>
      <c r="B708" s="53">
        <f>HEX2DEC(SUBSTITUTE(D708,"0x",""))</f>
        <v>149</v>
      </c>
      <c r="C708" s="38" t="str">
        <f>"S"&amp;DEC2HEX(A708,2)&amp;"_PID"</f>
        <v>S01_PID</v>
      </c>
      <c r="D708" s="83" t="s">
        <v>1438</v>
      </c>
      <c r="E708" s="16" t="s">
        <v>1443</v>
      </c>
      <c r="F708" s="77" t="s">
        <v>1444</v>
      </c>
      <c r="G708" s="9" t="s">
        <v>1033</v>
      </c>
      <c r="H708" s="36">
        <v>26</v>
      </c>
      <c r="I708" s="36">
        <v>1</v>
      </c>
      <c r="J708" s="36">
        <v>1</v>
      </c>
      <c r="K708" s="36" t="s">
        <v>32</v>
      </c>
      <c r="L708" s="36">
        <v>1</v>
      </c>
      <c r="N708" s="36">
        <v>0</v>
      </c>
      <c r="O708" s="54">
        <v>0</v>
      </c>
      <c r="P708" s="54">
        <v>0</v>
      </c>
      <c r="R708" s="36" t="str">
        <f>IF(F708="",""," SG_ "&amp;F708&amp;" m"&amp;B708&amp;" : "&amp;H708&amp;"|"&amp;I708&amp;"@"&amp;J708&amp;K708&amp;" ("&amp;L708&amp;","&amp;N708&amp;") ["&amp;O708&amp;"|"&amp;P708&amp;"] """&amp;M708&amp;""" TOOL")</f>
        <v> SG_ SCR_NH3_TGT_B_SUP m149 : 26|1@1+ (1,0) [0|0] "" TOOL</v>
      </c>
      <c r="S708" s="36" t="str">
        <f>IF(F708="","","SG_MUL_VAL_ 2024 "&amp;F708&amp;" "&amp;C708&amp;" "&amp;SUBSTITUTE(B708,"M","")&amp;"-"&amp;SUBSTITUTE(B708,"M","")&amp;";")</f>
        <v>SG_MUL_VAL_ 2024 SCR_NH3_TGT_B_SUP S01_PID 149-149;</v>
      </c>
    </row>
    <row r="709" spans="1:19">
      <c r="A709" s="36">
        <v>1</v>
      </c>
      <c r="B709" s="53">
        <f>HEX2DEC(SUBSTITUTE(D709,"0x",""))</f>
        <v>149</v>
      </c>
      <c r="C709" s="38" t="str">
        <f>"S"&amp;DEC2HEX(A709,2)&amp;"_PID"</f>
        <v>S01_PID</v>
      </c>
      <c r="D709" s="83" t="s">
        <v>1438</v>
      </c>
      <c r="E709" s="16" t="s">
        <v>1445</v>
      </c>
      <c r="F709" s="77" t="s">
        <v>1446</v>
      </c>
      <c r="G709" s="9" t="s">
        <v>1036</v>
      </c>
      <c r="H709" s="36">
        <v>27</v>
      </c>
      <c r="I709" s="36">
        <v>1</v>
      </c>
      <c r="J709" s="36">
        <v>1</v>
      </c>
      <c r="K709" s="36" t="s">
        <v>32</v>
      </c>
      <c r="L709" s="36">
        <v>1</v>
      </c>
      <c r="N709" s="36">
        <v>0</v>
      </c>
      <c r="O709" s="54">
        <v>0</v>
      </c>
      <c r="P709" s="54">
        <v>0</v>
      </c>
      <c r="R709" s="36" t="str">
        <f>IF(F709="",""," SG_ "&amp;F709&amp;" m"&amp;B709&amp;" : "&amp;H709&amp;"|"&amp;I709&amp;"@"&amp;J709&amp;K709&amp;" ("&amp;L709&amp;","&amp;N709&amp;") ["&amp;O709&amp;"|"&amp;P709&amp;"] """&amp;M709&amp;""" TOOL")</f>
        <v> SG_ SCR_NH3_ACT_B_SUP m149 : 27|1@1+ (1,0) [0|0] "" TOOL</v>
      </c>
      <c r="S709" s="36" t="str">
        <f>IF(F709="","","SG_MUL_VAL_ 2024 "&amp;F709&amp;" "&amp;C709&amp;" "&amp;SUBSTITUTE(B709,"M","")&amp;"-"&amp;SUBSTITUTE(B709,"M","")&amp;";")</f>
        <v>SG_MUL_VAL_ 2024 SCR_NH3_ACT_B_SUP S01_PID 149-149;</v>
      </c>
    </row>
    <row r="710" spans="1:19">
      <c r="A710" s="36">
        <v>1</v>
      </c>
      <c r="B710" s="53">
        <f>HEX2DEC(SUBSTITUTE(D710,"0x",""))</f>
        <v>149</v>
      </c>
      <c r="C710" s="38" t="str">
        <f>"S"&amp;DEC2HEX(A710,2)&amp;"_PID"</f>
        <v>S01_PID</v>
      </c>
      <c r="D710" s="83" t="s">
        <v>1438</v>
      </c>
      <c r="E710" s="16"/>
      <c r="F710" s="18"/>
      <c r="G710" s="9" t="s">
        <v>1447</v>
      </c>
      <c r="J710" s="36">
        <v>1</v>
      </c>
      <c r="K710" s="36" t="s">
        <v>32</v>
      </c>
      <c r="L710" s="36">
        <v>1</v>
      </c>
      <c r="N710" s="36">
        <v>0</v>
      </c>
      <c r="O710" s="54">
        <v>0</v>
      </c>
      <c r="P710" s="54">
        <v>0</v>
      </c>
      <c r="R710" s="36" t="str">
        <f>IF(F710="",""," SG_ "&amp;F710&amp;" m"&amp;B710&amp;" : "&amp;H710&amp;"|"&amp;I710&amp;"@"&amp;J710&amp;K710&amp;" ("&amp;L710&amp;","&amp;N710&amp;") ["&amp;O710&amp;"|"&amp;P710&amp;"] """&amp;M710&amp;""" TOOL")</f>
        <v/>
      </c>
      <c r="S710" s="36" t="str">
        <f>IF(F710="","","SG_MUL_VAL_ 2024 "&amp;F710&amp;" "&amp;C710&amp;" "&amp;SUBSTITUTE(B710,"M","")&amp;"-"&amp;SUBSTITUTE(B710,"M","")&amp;";")</f>
        <v/>
      </c>
    </row>
    <row r="711" spans="1:19">
      <c r="A711" s="36">
        <v>1</v>
      </c>
      <c r="B711" s="53">
        <f>HEX2DEC(SUBSTITUTE(D711,"0x",""))</f>
        <v>149</v>
      </c>
      <c r="C711" s="38" t="str">
        <f>"S"&amp;DEC2HEX(A711,2)&amp;"_PID"</f>
        <v>S01_PID</v>
      </c>
      <c r="D711" s="83" t="s">
        <v>1438</v>
      </c>
      <c r="E711" s="16" t="s">
        <v>1439</v>
      </c>
      <c r="F711" s="18" t="s">
        <v>1448</v>
      </c>
      <c r="G711" s="9" t="s">
        <v>1051</v>
      </c>
      <c r="H711" s="36">
        <v>39</v>
      </c>
      <c r="I711" s="36">
        <v>16</v>
      </c>
      <c r="J711" s="36">
        <v>0</v>
      </c>
      <c r="K711" s="36" t="s">
        <v>32</v>
      </c>
      <c r="L711" s="36">
        <v>1</v>
      </c>
      <c r="M711" s="36" t="s">
        <v>1449</v>
      </c>
      <c r="N711" s="36">
        <v>0</v>
      </c>
      <c r="O711" s="54">
        <v>0</v>
      </c>
      <c r="P711" s="54">
        <v>0</v>
      </c>
      <c r="R711" s="36" t="str">
        <f>IF(F711="",""," SG_ "&amp;F711&amp;" m"&amp;B711&amp;" : "&amp;H711&amp;"|"&amp;I711&amp;"@"&amp;J711&amp;K711&amp;" ("&amp;L711&amp;","&amp;N711&amp;") ["&amp;O711&amp;"|"&amp;P711&amp;"] """&amp;M711&amp;""" TOOL")</f>
        <v> SG_ SCR_NH3_TGT_A m149 : 39|16@0+ (1,0) [0|0] "g/l" TOOL</v>
      </c>
      <c r="S711" s="36" t="str">
        <f>IF(F711="","","SG_MUL_VAL_ 2024 "&amp;F711&amp;" "&amp;C711&amp;" "&amp;SUBSTITUTE(B711,"M","")&amp;"-"&amp;SUBSTITUTE(B711,"M","")&amp;";")</f>
        <v>SG_MUL_VAL_ 2024 SCR_NH3_TGT_A S01_PID 149-149;</v>
      </c>
    </row>
    <row r="712" spans="1:19">
      <c r="A712" s="36">
        <v>1</v>
      </c>
      <c r="B712" s="53">
        <f>HEX2DEC(SUBSTITUTE(D712,"0x",""))</f>
        <v>149</v>
      </c>
      <c r="C712" s="38" t="str">
        <f>"S"&amp;DEC2HEX(A712,2)&amp;"_PID"</f>
        <v>S01_PID</v>
      </c>
      <c r="D712" s="83" t="s">
        <v>1438</v>
      </c>
      <c r="E712" s="16" t="s">
        <v>1441</v>
      </c>
      <c r="F712" s="18" t="s">
        <v>1450</v>
      </c>
      <c r="G712" s="9" t="s">
        <v>1055</v>
      </c>
      <c r="H712" s="36">
        <f>H711+I711</f>
        <v>55</v>
      </c>
      <c r="I712" s="36">
        <v>16</v>
      </c>
      <c r="J712" s="36">
        <v>0</v>
      </c>
      <c r="K712" s="36" t="s">
        <v>32</v>
      </c>
      <c r="L712" s="36">
        <v>1</v>
      </c>
      <c r="M712" s="36" t="s">
        <v>1449</v>
      </c>
      <c r="N712" s="36">
        <v>0</v>
      </c>
      <c r="O712" s="54">
        <v>0</v>
      </c>
      <c r="P712" s="54">
        <v>0</v>
      </c>
      <c r="R712" s="36" t="str">
        <f>IF(F712="",""," SG_ "&amp;F712&amp;" m"&amp;B712&amp;" : "&amp;H712&amp;"|"&amp;I712&amp;"@"&amp;J712&amp;K712&amp;" ("&amp;L712&amp;","&amp;N712&amp;") ["&amp;O712&amp;"|"&amp;P712&amp;"] """&amp;M712&amp;""" TOOL")</f>
        <v> SG_ SCR_NH3_ACT_A m149 : 55|16@0+ (1,0) [0|0] "g/l" TOOL</v>
      </c>
      <c r="S712" s="36" t="str">
        <f>IF(F712="","","SG_MUL_VAL_ 2024 "&amp;F712&amp;" "&amp;C712&amp;" "&amp;SUBSTITUTE(B712,"M","")&amp;"-"&amp;SUBSTITUTE(B712,"M","")&amp;";")</f>
        <v>SG_MUL_VAL_ 2024 SCR_NH3_ACT_A S01_PID 149-149;</v>
      </c>
    </row>
    <row r="713" spans="1:19">
      <c r="A713" s="36">
        <v>1</v>
      </c>
      <c r="B713" s="53">
        <f>HEX2DEC(SUBSTITUTE(D713,"0x",""))</f>
        <v>149</v>
      </c>
      <c r="C713" s="38" t="str">
        <f>"S"&amp;DEC2HEX(A713,2)&amp;"_PID"</f>
        <v>S01_PID</v>
      </c>
      <c r="D713" s="83" t="s">
        <v>1438</v>
      </c>
      <c r="E713" s="16" t="s">
        <v>1443</v>
      </c>
      <c r="F713" s="18" t="s">
        <v>1451</v>
      </c>
      <c r="G713" s="9" t="s">
        <v>1058</v>
      </c>
      <c r="H713" s="36">
        <f>H712+I712</f>
        <v>71</v>
      </c>
      <c r="I713" s="36">
        <v>16</v>
      </c>
      <c r="J713" s="36">
        <v>0</v>
      </c>
      <c r="K713" s="36" t="s">
        <v>32</v>
      </c>
      <c r="L713" s="36">
        <v>1</v>
      </c>
      <c r="M713" s="36" t="s">
        <v>1449</v>
      </c>
      <c r="N713" s="36">
        <v>0</v>
      </c>
      <c r="O713" s="54">
        <v>0</v>
      </c>
      <c r="P713" s="54">
        <v>0</v>
      </c>
      <c r="R713" s="36" t="str">
        <f>IF(F713="",""," SG_ "&amp;F713&amp;" m"&amp;B713&amp;" : "&amp;H713&amp;"|"&amp;I713&amp;"@"&amp;J713&amp;K713&amp;" ("&amp;L713&amp;","&amp;N713&amp;") ["&amp;O713&amp;"|"&amp;P713&amp;"] """&amp;M713&amp;""" TOOL")</f>
        <v> SG_ SCR_NH3_TGT_B m149 : 71|16@0+ (1,0) [0|0] "g/l" TOOL</v>
      </c>
      <c r="S713" s="36" t="str">
        <f>IF(F713="","","SG_MUL_VAL_ 2024 "&amp;F713&amp;" "&amp;C713&amp;" "&amp;SUBSTITUTE(B713,"M","")&amp;"-"&amp;SUBSTITUTE(B713,"M","")&amp;";")</f>
        <v>SG_MUL_VAL_ 2024 SCR_NH3_TGT_B S01_PID 149-149;</v>
      </c>
    </row>
    <row r="714" spans="1:19">
      <c r="A714" s="36">
        <v>1</v>
      </c>
      <c r="B714" s="53">
        <f>HEX2DEC(SUBSTITUTE(D714,"0x",""))</f>
        <v>149</v>
      </c>
      <c r="C714" s="38" t="str">
        <f>"S"&amp;DEC2HEX(A714,2)&amp;"_PID"</f>
        <v>S01_PID</v>
      </c>
      <c r="D714" s="83" t="s">
        <v>1438</v>
      </c>
      <c r="E714" s="16" t="s">
        <v>1445</v>
      </c>
      <c r="F714" s="18" t="s">
        <v>1452</v>
      </c>
      <c r="G714" s="9" t="s">
        <v>1061</v>
      </c>
      <c r="H714" s="36">
        <f>H713+I713</f>
        <v>87</v>
      </c>
      <c r="I714" s="36">
        <v>16</v>
      </c>
      <c r="J714" s="36">
        <v>0</v>
      </c>
      <c r="K714" s="36" t="s">
        <v>32</v>
      </c>
      <c r="L714" s="36">
        <v>1</v>
      </c>
      <c r="M714" s="36" t="s">
        <v>1449</v>
      </c>
      <c r="N714" s="36">
        <v>0</v>
      </c>
      <c r="O714" s="54">
        <v>0</v>
      </c>
      <c r="P714" s="54">
        <v>0</v>
      </c>
      <c r="R714" s="36" t="str">
        <f>IF(F714="",""," SG_ "&amp;F714&amp;" m"&amp;B714&amp;" : "&amp;H714&amp;"|"&amp;I714&amp;"@"&amp;J714&amp;K714&amp;" ("&amp;L714&amp;","&amp;N714&amp;") ["&amp;O714&amp;"|"&amp;P714&amp;"] """&amp;M714&amp;""" TOOL")</f>
        <v> SG_ SCR_NH3_ACT_B m149 : 87|16@0+ (1,0) [0|0] "g/l" TOOL</v>
      </c>
      <c r="S714" s="36" t="str">
        <f>IF(F714="","","SG_MUL_VAL_ 2024 "&amp;F714&amp;" "&amp;C714&amp;" "&amp;SUBSTITUTE(B714,"M","")&amp;"-"&amp;SUBSTITUTE(B714,"M","")&amp;";")</f>
        <v>SG_MUL_VAL_ 2024 SCR_NH3_ACT_B S01_PID 149-149;</v>
      </c>
    </row>
    <row r="715" spans="1:19">
      <c r="A715" s="36">
        <v>1</v>
      </c>
      <c r="B715" s="53">
        <f>HEX2DEC(SUBSTITUTE(D715,"0x",""))</f>
        <v>150</v>
      </c>
      <c r="C715" s="38" t="str">
        <f>"S"&amp;DEC2HEX(A715,2)&amp;"_PID"</f>
        <v>S01_PID</v>
      </c>
      <c r="D715" s="83" t="s">
        <v>1453</v>
      </c>
      <c r="E715" s="16" t="s">
        <v>1454</v>
      </c>
      <c r="F715" s="77" t="s">
        <v>1455</v>
      </c>
      <c r="G715" s="9" t="s">
        <v>1027</v>
      </c>
      <c r="H715" s="36">
        <v>24</v>
      </c>
      <c r="I715" s="36">
        <v>1</v>
      </c>
      <c r="J715" s="36">
        <v>1</v>
      </c>
      <c r="K715" s="36" t="s">
        <v>32</v>
      </c>
      <c r="L715" s="36">
        <v>1</v>
      </c>
      <c r="N715" s="36">
        <v>0</v>
      </c>
      <c r="O715" s="54">
        <v>0</v>
      </c>
      <c r="P715" s="54">
        <v>0</v>
      </c>
      <c r="R715" s="36" t="str">
        <f>IF(F715="",""," SG_ "&amp;F715&amp;" m"&amp;B715&amp;" : "&amp;H715&amp;"|"&amp;I715&amp;"@"&amp;J715&amp;K715&amp;" ("&amp;L715&amp;","&amp;N715&amp;") ["&amp;O715&amp;"|"&amp;P715&amp;"] """&amp;M715&amp;""" TOOL")</f>
        <v> SG_ HC_INJ_FL_SUP m150 : 24|1@1+ (1,0) [0|0] "" TOOL</v>
      </c>
      <c r="S715" s="36" t="str">
        <f>IF(F715="","","SG_MUL_VAL_ 2024 "&amp;F715&amp;" "&amp;C715&amp;" "&amp;SUBSTITUTE(B715,"M","")&amp;"-"&amp;SUBSTITUTE(B715,"M","")&amp;";")</f>
        <v>SG_MUL_VAL_ 2024 HC_INJ_FL_SUP S01_PID 150-150;</v>
      </c>
    </row>
    <row r="716" spans="1:19">
      <c r="A716" s="36">
        <v>1</v>
      </c>
      <c r="B716" s="53">
        <f>HEX2DEC(SUBSTITUTE(D716,"0x",""))</f>
        <v>150</v>
      </c>
      <c r="C716" s="38" t="str">
        <f>"S"&amp;DEC2HEX(A716,2)&amp;"_PID"</f>
        <v>S01_PID</v>
      </c>
      <c r="D716" s="83" t="s">
        <v>1453</v>
      </c>
      <c r="E716" s="16" t="s">
        <v>1456</v>
      </c>
      <c r="F716" s="77" t="s">
        <v>1457</v>
      </c>
      <c r="G716" s="9" t="s">
        <v>1030</v>
      </c>
      <c r="H716" s="36">
        <v>25</v>
      </c>
      <c r="I716" s="36">
        <v>1</v>
      </c>
      <c r="J716" s="36">
        <v>1</v>
      </c>
      <c r="K716" s="36" t="s">
        <v>32</v>
      </c>
      <c r="L716" s="36">
        <v>1</v>
      </c>
      <c r="N716" s="36">
        <v>0</v>
      </c>
      <c r="O716" s="54">
        <v>0</v>
      </c>
      <c r="P716" s="54">
        <v>0</v>
      </c>
      <c r="R716" s="36" t="str">
        <f>IF(F716="",""," SG_ "&amp;F716&amp;" m"&amp;B716&amp;" : "&amp;H716&amp;"|"&amp;I716&amp;"@"&amp;J716&amp;K716&amp;" ("&amp;L716&amp;","&amp;N716&amp;") ["&amp;O716&amp;"|"&amp;P716&amp;"] """&amp;M716&amp;""" TOOL")</f>
        <v> SG_ HC_INJ_DC_SUP m150 : 25|1@1+ (1,0) [0|0] "" TOOL</v>
      </c>
      <c r="S716" s="36" t="str">
        <f>IF(F716="","","SG_MUL_VAL_ 2024 "&amp;F716&amp;" "&amp;C716&amp;" "&amp;SUBSTITUTE(B716,"M","")&amp;"-"&amp;SUBSTITUTE(B716,"M","")&amp;";")</f>
        <v>SG_MUL_VAL_ 2024 HC_INJ_DC_SUP S01_PID 150-150;</v>
      </c>
    </row>
    <row r="717" spans="1:19">
      <c r="A717" s="36">
        <v>1</v>
      </c>
      <c r="B717" s="53">
        <f>HEX2DEC(SUBSTITUTE(D717,"0x",""))</f>
        <v>150</v>
      </c>
      <c r="C717" s="38" t="str">
        <f>"S"&amp;DEC2HEX(A717,2)&amp;"_PID"</f>
        <v>S01_PID</v>
      </c>
      <c r="D717" s="83" t="s">
        <v>1453</v>
      </c>
      <c r="E717" s="16" t="s">
        <v>1458</v>
      </c>
      <c r="F717" s="77" t="s">
        <v>1459</v>
      </c>
      <c r="G717" s="9" t="s">
        <v>1033</v>
      </c>
      <c r="H717" s="36">
        <v>26</v>
      </c>
      <c r="I717" s="36">
        <v>1</v>
      </c>
      <c r="J717" s="36">
        <v>1</v>
      </c>
      <c r="K717" s="36" t="s">
        <v>32</v>
      </c>
      <c r="L717" s="36">
        <v>1</v>
      </c>
      <c r="N717" s="36">
        <v>0</v>
      </c>
      <c r="O717" s="54">
        <v>0</v>
      </c>
      <c r="P717" s="54">
        <v>0</v>
      </c>
      <c r="R717" s="36" t="str">
        <f>IF(F717="",""," SG_ "&amp;F717&amp;" m"&amp;B717&amp;" : "&amp;H717&amp;"|"&amp;I717&amp;"@"&amp;J717&amp;K717&amp;" ("&amp;L717&amp;","&amp;N717&amp;") ["&amp;O717&amp;"|"&amp;P717&amp;"] """&amp;M717&amp;""" TOOL")</f>
        <v> SG_ AFT_FP_SUP m150 : 26|1@1+ (1,0) [0|0] "" TOOL</v>
      </c>
      <c r="S717" s="36" t="str">
        <f>IF(F717="","","SG_MUL_VAL_ 2024 "&amp;F717&amp;" "&amp;C717&amp;" "&amp;SUBSTITUTE(B717,"M","")&amp;"-"&amp;SUBSTITUTE(B717,"M","")&amp;";")</f>
        <v>SG_MUL_VAL_ 2024 AFT_FP_SUP S01_PID 150-150;</v>
      </c>
    </row>
    <row r="718" spans="1:19">
      <c r="A718" s="36">
        <v>1</v>
      </c>
      <c r="B718" s="53">
        <f>HEX2DEC(SUBSTITUTE(D718,"0x",""))</f>
        <v>150</v>
      </c>
      <c r="C718" s="38" t="str">
        <f>"S"&amp;DEC2HEX(A718,2)&amp;"_PID"</f>
        <v>S01_PID</v>
      </c>
      <c r="D718" s="83" t="s">
        <v>1453</v>
      </c>
      <c r="E718" s="16"/>
      <c r="F718" s="18"/>
      <c r="G718" s="9" t="s">
        <v>1460</v>
      </c>
      <c r="H718" s="36"/>
      <c r="I718" s="36"/>
      <c r="J718" s="36">
        <v>1</v>
      </c>
      <c r="K718" s="36" t="s">
        <v>32</v>
      </c>
      <c r="L718" s="36">
        <v>1</v>
      </c>
      <c r="N718" s="36">
        <v>0</v>
      </c>
      <c r="O718" s="54">
        <v>0</v>
      </c>
      <c r="P718" s="54">
        <v>0</v>
      </c>
      <c r="R718" s="36" t="str">
        <f>IF(F718="",""," SG_ "&amp;F718&amp;" m"&amp;B718&amp;" : "&amp;H718&amp;"|"&amp;I718&amp;"@"&amp;J718&amp;K718&amp;" ("&amp;L718&amp;","&amp;N718&amp;") ["&amp;O718&amp;"|"&amp;P718&amp;"] """&amp;M718&amp;""" TOOL")</f>
        <v/>
      </c>
      <c r="S718" s="36" t="str">
        <f>IF(F718="","","SG_MUL_VAL_ 2024 "&amp;F718&amp;" "&amp;C718&amp;" "&amp;SUBSTITUTE(B718,"M","")&amp;"-"&amp;SUBSTITUTE(B718,"M","")&amp;";")</f>
        <v/>
      </c>
    </row>
    <row r="719" spans="1:19">
      <c r="A719" s="36">
        <v>1</v>
      </c>
      <c r="B719" s="53">
        <f>HEX2DEC(SUBSTITUTE(D719,"0x",""))</f>
        <v>150</v>
      </c>
      <c r="C719" s="38" t="str">
        <f>"S"&amp;DEC2HEX(A719,2)&amp;"_PID"</f>
        <v>S01_PID</v>
      </c>
      <c r="D719" s="83" t="s">
        <v>1453</v>
      </c>
      <c r="E719" s="16" t="s">
        <v>1454</v>
      </c>
      <c r="F719" s="18" t="s">
        <v>1461</v>
      </c>
      <c r="G719" s="9" t="s">
        <v>1051</v>
      </c>
      <c r="H719" s="36">
        <v>39</v>
      </c>
      <c r="I719" s="36">
        <v>16</v>
      </c>
      <c r="J719" s="36">
        <v>0</v>
      </c>
      <c r="K719" s="36" t="s">
        <v>32</v>
      </c>
      <c r="L719" s="36">
        <v>0.05</v>
      </c>
      <c r="M719" s="36" t="s">
        <v>1462</v>
      </c>
      <c r="N719" s="36">
        <v>0</v>
      </c>
      <c r="O719" s="54">
        <v>0</v>
      </c>
      <c r="P719" s="54">
        <v>0</v>
      </c>
      <c r="R719" s="36" t="str">
        <f>IF(F719="",""," SG_ "&amp;F719&amp;" m"&amp;B719&amp;" : "&amp;H719&amp;"|"&amp;I719&amp;"@"&amp;J719&amp;K719&amp;" ("&amp;L719&amp;","&amp;N719&amp;") ["&amp;O719&amp;"|"&amp;P719&amp;"] """&amp;M719&amp;""" TOOL")</f>
        <v> SG_ HC_INJ_FL m150 : 39|16@0+ (0.05,0) [0|0] "g/min" TOOL</v>
      </c>
      <c r="S719" s="36" t="str">
        <f>IF(F719="","","SG_MUL_VAL_ 2024 "&amp;F719&amp;" "&amp;C719&amp;" "&amp;SUBSTITUTE(B719,"M","")&amp;"-"&amp;SUBSTITUTE(B719,"M","")&amp;";")</f>
        <v>SG_MUL_VAL_ 2024 HC_INJ_FL S01_PID 150-150;</v>
      </c>
    </row>
    <row r="720" spans="1:19">
      <c r="A720" s="36">
        <v>1</v>
      </c>
      <c r="B720" s="53">
        <f>HEX2DEC(SUBSTITUTE(D720,"0x",""))</f>
        <v>150</v>
      </c>
      <c r="C720" s="38" t="str">
        <f>"S"&amp;DEC2HEX(A720,2)&amp;"_PID"</f>
        <v>S01_PID</v>
      </c>
      <c r="D720" s="83" t="s">
        <v>1453</v>
      </c>
      <c r="E720" s="16" t="s">
        <v>1456</v>
      </c>
      <c r="F720" s="18" t="s">
        <v>1463</v>
      </c>
      <c r="G720" s="9" t="s">
        <v>2</v>
      </c>
      <c r="H720" s="36">
        <f>24+8+16</f>
        <v>48</v>
      </c>
      <c r="I720" s="36">
        <v>8</v>
      </c>
      <c r="J720" s="36">
        <v>1</v>
      </c>
      <c r="K720" s="36" t="s">
        <v>32</v>
      </c>
      <c r="L720" s="36">
        <f>100/255</f>
        <v>0.392156862745098</v>
      </c>
      <c r="M720" s="36" t="s">
        <v>88</v>
      </c>
      <c r="N720" s="36">
        <v>0</v>
      </c>
      <c r="O720" s="54">
        <v>0</v>
      </c>
      <c r="P720" s="54">
        <v>0</v>
      </c>
      <c r="R720" s="36" t="str">
        <f>IF(F720="",""," SG_ "&amp;F720&amp;" m"&amp;B720&amp;" : "&amp;H720&amp;"|"&amp;I720&amp;"@"&amp;J720&amp;K720&amp;" ("&amp;L720&amp;","&amp;N720&amp;") ["&amp;O720&amp;"|"&amp;P720&amp;"] """&amp;M720&amp;""" TOOL")</f>
        <v> SG_ HC_INJ_DC m150 : 48|8@1+ (0.392156862745098,0) [0|0] "%" TOOL</v>
      </c>
      <c r="S720" s="36" t="str">
        <f>IF(F720="","","SG_MUL_VAL_ 2024 "&amp;F720&amp;" "&amp;C720&amp;" "&amp;SUBSTITUTE(B720,"M","")&amp;"-"&amp;SUBSTITUTE(B720,"M","")&amp;";")</f>
        <v>SG_MUL_VAL_ 2024 HC_INJ_DC S01_PID 150-150;</v>
      </c>
    </row>
    <row r="721" spans="1:19">
      <c r="A721" s="36">
        <v>1</v>
      </c>
      <c r="B721" s="53">
        <f>HEX2DEC(SUBSTITUTE(D721,"0x",""))</f>
        <v>150</v>
      </c>
      <c r="C721" s="38" t="str">
        <f>"S"&amp;DEC2HEX(A721,2)&amp;"_PID"</f>
        <v>S01_PID</v>
      </c>
      <c r="D721" s="83" t="s">
        <v>1453</v>
      </c>
      <c r="E721" s="16" t="s">
        <v>1458</v>
      </c>
      <c r="F721" s="18" t="s">
        <v>1464</v>
      </c>
      <c r="G721" s="9" t="s">
        <v>1428</v>
      </c>
      <c r="H721" s="36">
        <f>H719+16+8</f>
        <v>63</v>
      </c>
      <c r="I721" s="36">
        <v>16</v>
      </c>
      <c r="J721" s="36">
        <v>0</v>
      </c>
      <c r="K721" s="36" t="s">
        <v>32</v>
      </c>
      <c r="L721" s="36">
        <v>0.1</v>
      </c>
      <c r="M721" s="36" t="s">
        <v>105</v>
      </c>
      <c r="N721" s="36">
        <v>0</v>
      </c>
      <c r="O721" s="54">
        <v>0</v>
      </c>
      <c r="P721" s="54">
        <v>0</v>
      </c>
      <c r="R721" s="36" t="str">
        <f>IF(F721="",""," SG_ "&amp;F721&amp;" m"&amp;B721&amp;" : "&amp;H721&amp;"|"&amp;I721&amp;"@"&amp;J721&amp;K721&amp;" ("&amp;L721&amp;","&amp;N721&amp;") ["&amp;O721&amp;"|"&amp;P721&amp;"] """&amp;M721&amp;""" TOOL")</f>
        <v> SG_ AFT_FP m150 : 63|16@0+ (0.1,0) [0|0] "kPa" TOOL</v>
      </c>
      <c r="S721" s="36" t="str">
        <f>IF(F721="","","SG_MUL_VAL_ 2024 "&amp;F721&amp;" "&amp;C721&amp;" "&amp;SUBSTITUTE(B721,"M","")&amp;"-"&amp;SUBSTITUTE(B721,"M","")&amp;";")</f>
        <v>SG_MUL_VAL_ 2024 AFT_FP S01_PID 150-150;</v>
      </c>
    </row>
    <row r="722" spans="1:19">
      <c r="A722" s="36">
        <v>1</v>
      </c>
      <c r="B722" s="53">
        <f>HEX2DEC(SUBSTITUTE(D722,"0x",""))</f>
        <v>151</v>
      </c>
      <c r="C722" s="38" t="str">
        <f>"S"&amp;DEC2HEX(A722,2)&amp;"_PID"</f>
        <v>S01_PID</v>
      </c>
      <c r="D722" s="83" t="s">
        <v>1465</v>
      </c>
      <c r="E722" s="16" t="s">
        <v>1466</v>
      </c>
      <c r="F722" s="18" t="s">
        <v>1467</v>
      </c>
      <c r="G722" s="9" t="s">
        <v>1027</v>
      </c>
      <c r="H722" s="36">
        <v>24</v>
      </c>
      <c r="I722" s="36">
        <v>1</v>
      </c>
      <c r="J722" s="36">
        <v>1</v>
      </c>
      <c r="K722" s="36" t="s">
        <v>32</v>
      </c>
      <c r="L722" s="36">
        <v>1</v>
      </c>
      <c r="N722" s="36">
        <v>0</v>
      </c>
      <c r="O722" s="54">
        <v>0</v>
      </c>
      <c r="P722" s="54">
        <v>0</v>
      </c>
      <c r="R722" s="36" t="str">
        <f>IF(F722="",""," SG_ "&amp;F722&amp;" m"&amp;B722&amp;" : "&amp;H722&amp;"|"&amp;I722&amp;"@"&amp;J722&amp;K722&amp;" ("&amp;L722&amp;","&amp;N722&amp;") ["&amp;O722&amp;"|"&amp;P722&amp;"] """&amp;M722&amp;""" TOOL")</f>
        <v> SG_ NOx_EO_SUP m151 : 24|1@1+ (1,0) [0|0] "" TOOL</v>
      </c>
      <c r="S722" s="36" t="str">
        <f>IF(F722="","","SG_MUL_VAL_ 2024 "&amp;F722&amp;" "&amp;C722&amp;" "&amp;SUBSTITUTE(B722,"M","")&amp;"-"&amp;SUBSTITUTE(B722,"M","")&amp;";")</f>
        <v>SG_MUL_VAL_ 2024 NOx_EO_SUP S01_PID 151-151;</v>
      </c>
    </row>
    <row r="723" spans="1:19">
      <c r="A723" s="36">
        <v>1</v>
      </c>
      <c r="B723" s="53">
        <f t="shared" ref="B723:B769" si="62">HEX2DEC(SUBSTITUTE(D723,"0x",""))</f>
        <v>151</v>
      </c>
      <c r="C723" s="38" t="str">
        <f t="shared" ref="C723:C769" si="63">"S"&amp;DEC2HEX(A723,2)&amp;"_PID"</f>
        <v>S01_PID</v>
      </c>
      <c r="D723" s="83" t="s">
        <v>1465</v>
      </c>
      <c r="E723" s="16" t="s">
        <v>1468</v>
      </c>
      <c r="F723" s="18" t="s">
        <v>1469</v>
      </c>
      <c r="G723" s="9" t="s">
        <v>1030</v>
      </c>
      <c r="H723" s="36">
        <v>25</v>
      </c>
      <c r="I723" s="36">
        <v>1</v>
      </c>
      <c r="J723" s="36">
        <v>1</v>
      </c>
      <c r="K723" s="36" t="s">
        <v>32</v>
      </c>
      <c r="L723" s="36">
        <v>1</v>
      </c>
      <c r="N723" s="36">
        <v>0</v>
      </c>
      <c r="O723" s="54">
        <v>0</v>
      </c>
      <c r="P723" s="54">
        <v>0</v>
      </c>
      <c r="R723" s="36" t="str">
        <f t="shared" ref="R723:R769" si="64">IF(F723="",""," SG_ "&amp;F723&amp;" m"&amp;B723&amp;" : "&amp;H723&amp;"|"&amp;I723&amp;"@"&amp;J723&amp;K723&amp;" ("&amp;L723&amp;","&amp;N723&amp;") ["&amp;O723&amp;"|"&amp;P723&amp;"] """&amp;M723&amp;""" TOOL")</f>
        <v> SG_ NOx_TP_SUP m151 : 25|1@1+ (1,0) [0|0] "" TOOL</v>
      </c>
      <c r="S723" s="36" t="str">
        <f t="shared" ref="S723:S769" si="65">IF(F723="","","SG_MUL_VAL_ 2024 "&amp;F723&amp;" "&amp;C723&amp;" "&amp;SUBSTITUTE(B723,"M","")&amp;"-"&amp;SUBSTITUTE(B723,"M","")&amp;";")</f>
        <v>SG_MUL_VAL_ 2024 NOx_TP_SUP S01_PID 151-151;</v>
      </c>
    </row>
    <row r="724" spans="1:19">
      <c r="A724" s="36">
        <v>1</v>
      </c>
      <c r="B724" s="53">
        <f t="shared" si="62"/>
        <v>151</v>
      </c>
      <c r="C724" s="38" t="str">
        <f t="shared" si="63"/>
        <v>S01_PID</v>
      </c>
      <c r="D724" s="83" t="s">
        <v>1465</v>
      </c>
      <c r="E724" s="16"/>
      <c r="F724" s="18"/>
      <c r="G724" s="9" t="s">
        <v>1470</v>
      </c>
      <c r="J724" s="36">
        <v>1</v>
      </c>
      <c r="K724" s="36" t="s">
        <v>32</v>
      </c>
      <c r="L724" s="36">
        <v>1</v>
      </c>
      <c r="N724" s="36">
        <v>0</v>
      </c>
      <c r="O724" s="54">
        <v>0</v>
      </c>
      <c r="P724" s="54">
        <v>0</v>
      </c>
      <c r="R724" s="36" t="str">
        <f t="shared" si="64"/>
        <v/>
      </c>
      <c r="S724" s="36" t="str">
        <f t="shared" si="65"/>
        <v/>
      </c>
    </row>
    <row r="725" spans="1:19">
      <c r="A725" s="36">
        <v>1</v>
      </c>
      <c r="B725" s="53">
        <f t="shared" si="62"/>
        <v>151</v>
      </c>
      <c r="C725" s="38" t="str">
        <f t="shared" si="63"/>
        <v>S01_PID</v>
      </c>
      <c r="D725" s="83" t="s">
        <v>1465</v>
      </c>
      <c r="E725" s="16" t="s">
        <v>1466</v>
      </c>
      <c r="F725" s="18" t="s">
        <v>1471</v>
      </c>
      <c r="G725" s="9" t="s">
        <v>1051</v>
      </c>
      <c r="H725" s="36">
        <v>39</v>
      </c>
      <c r="I725" s="36">
        <v>16</v>
      </c>
      <c r="J725" s="36">
        <v>0</v>
      </c>
      <c r="K725" s="36" t="s">
        <v>32</v>
      </c>
      <c r="L725" s="36">
        <v>1</v>
      </c>
      <c r="N725" s="36">
        <v>0</v>
      </c>
      <c r="O725" s="54">
        <v>0</v>
      </c>
      <c r="P725" s="54">
        <v>0</v>
      </c>
      <c r="R725" s="36" t="str">
        <f t="shared" si="64"/>
        <v> SG_ NOx_EO m151 : 39|16@0+ (1,0) [0|0] "" TOOL</v>
      </c>
      <c r="S725" s="36" t="str">
        <f t="shared" si="65"/>
        <v>SG_MUL_VAL_ 2024 NOx_EO S01_PID 151-151;</v>
      </c>
    </row>
    <row r="726" spans="1:19">
      <c r="A726" s="36">
        <v>1</v>
      </c>
      <c r="B726" s="53">
        <f t="shared" si="62"/>
        <v>151</v>
      </c>
      <c r="C726" s="38" t="str">
        <f t="shared" si="63"/>
        <v>S01_PID</v>
      </c>
      <c r="D726" s="83" t="s">
        <v>1465</v>
      </c>
      <c r="E726" s="16" t="s">
        <v>1468</v>
      </c>
      <c r="F726" s="18" t="s">
        <v>1472</v>
      </c>
      <c r="G726" s="9" t="s">
        <v>1055</v>
      </c>
      <c r="H726" s="36">
        <f>H725+I725</f>
        <v>55</v>
      </c>
      <c r="I726" s="36">
        <v>16</v>
      </c>
      <c r="J726" s="36">
        <v>0</v>
      </c>
      <c r="K726" s="36" t="s">
        <v>32</v>
      </c>
      <c r="L726" s="36">
        <v>1</v>
      </c>
      <c r="N726" s="36">
        <v>0</v>
      </c>
      <c r="O726" s="54">
        <v>0</v>
      </c>
      <c r="P726" s="54">
        <v>0</v>
      </c>
      <c r="R726" s="36" t="str">
        <f t="shared" si="64"/>
        <v> SG_ NOx_TP m151 : 55|16@0+ (1,0) [0|0] "" TOOL</v>
      </c>
      <c r="S726" s="36" t="str">
        <f t="shared" si="65"/>
        <v>SG_MUL_VAL_ 2024 NOx_TP S01_PID 151-151;</v>
      </c>
    </row>
    <row r="727" spans="1:19">
      <c r="A727" s="36">
        <v>1</v>
      </c>
      <c r="B727" s="53">
        <f t="shared" si="62"/>
        <v>152</v>
      </c>
      <c r="C727" s="38" t="str">
        <f t="shared" si="63"/>
        <v>S01_PID</v>
      </c>
      <c r="D727" s="76" t="s">
        <v>1473</v>
      </c>
      <c r="E727" s="16" t="s">
        <v>1474</v>
      </c>
      <c r="F727" s="77" t="s">
        <v>1475</v>
      </c>
      <c r="G727" s="9" t="s">
        <v>1027</v>
      </c>
      <c r="H727" s="36">
        <v>24</v>
      </c>
      <c r="I727" s="36">
        <v>1</v>
      </c>
      <c r="J727" s="36">
        <v>1</v>
      </c>
      <c r="K727" s="36" t="s">
        <v>32</v>
      </c>
      <c r="L727" s="36">
        <v>1</v>
      </c>
      <c r="N727" s="36">
        <v>0</v>
      </c>
      <c r="O727" s="54">
        <v>0</v>
      </c>
      <c r="P727" s="54">
        <v>0</v>
      </c>
      <c r="R727" s="36" t="str">
        <f t="shared" si="64"/>
        <v> SG_ EGT15_SUP m152 : 24|1@1+ (1,0) [0|0] "" TOOL</v>
      </c>
      <c r="S727" s="36" t="str">
        <f t="shared" si="65"/>
        <v>SG_MUL_VAL_ 2024 EGT15_SUP S01_PID 152-152;</v>
      </c>
    </row>
    <row r="728" spans="1:19">
      <c r="A728" s="36">
        <v>1</v>
      </c>
      <c r="B728" s="53">
        <f t="shared" si="62"/>
        <v>152</v>
      </c>
      <c r="C728" s="38" t="str">
        <f t="shared" si="63"/>
        <v>S01_PID</v>
      </c>
      <c r="D728" s="76" t="s">
        <v>1473</v>
      </c>
      <c r="E728" s="16" t="s">
        <v>1476</v>
      </c>
      <c r="F728" s="77" t="s">
        <v>1477</v>
      </c>
      <c r="G728" s="9" t="s">
        <v>1030</v>
      </c>
      <c r="H728" s="36">
        <v>25</v>
      </c>
      <c r="I728" s="36">
        <v>1</v>
      </c>
      <c r="J728" s="36">
        <v>1</v>
      </c>
      <c r="K728" s="36" t="s">
        <v>32</v>
      </c>
      <c r="L728" s="36">
        <v>1</v>
      </c>
      <c r="N728" s="36">
        <v>0</v>
      </c>
      <c r="O728" s="54">
        <v>0</v>
      </c>
      <c r="P728" s="54">
        <v>0</v>
      </c>
      <c r="R728" s="36" t="str">
        <f t="shared" si="64"/>
        <v> SG_ EGT16_SUP m152 : 25|1@1+ (1,0) [0|0] "" TOOL</v>
      </c>
      <c r="S728" s="36" t="str">
        <f t="shared" si="65"/>
        <v>SG_MUL_VAL_ 2024 EGT16_SUP S01_PID 152-152;</v>
      </c>
    </row>
    <row r="729" spans="1:19">
      <c r="A729" s="36">
        <v>1</v>
      </c>
      <c r="B729" s="53">
        <f t="shared" si="62"/>
        <v>152</v>
      </c>
      <c r="C729" s="38" t="str">
        <f t="shared" si="63"/>
        <v>S01_PID</v>
      </c>
      <c r="D729" s="76" t="s">
        <v>1473</v>
      </c>
      <c r="E729" s="16" t="s">
        <v>1478</v>
      </c>
      <c r="F729" s="77" t="s">
        <v>1479</v>
      </c>
      <c r="G729" s="9" t="s">
        <v>1033</v>
      </c>
      <c r="H729" s="36">
        <v>26</v>
      </c>
      <c r="I729" s="36">
        <v>1</v>
      </c>
      <c r="J729" s="36">
        <v>1</v>
      </c>
      <c r="K729" s="36" t="s">
        <v>32</v>
      </c>
      <c r="L729" s="36">
        <v>1</v>
      </c>
      <c r="N729" s="36">
        <v>0</v>
      </c>
      <c r="O729" s="54">
        <v>0</v>
      </c>
      <c r="P729" s="54">
        <v>0</v>
      </c>
      <c r="R729" s="36" t="str">
        <f t="shared" si="64"/>
        <v> SG_ EGT17_SUP m152 : 26|1@1+ (1,0) [0|0] "" TOOL</v>
      </c>
      <c r="S729" s="36" t="str">
        <f t="shared" si="65"/>
        <v>SG_MUL_VAL_ 2024 EGT17_SUP S01_PID 152-152;</v>
      </c>
    </row>
    <row r="730" spans="1:19">
      <c r="A730" s="36">
        <v>1</v>
      </c>
      <c r="B730" s="53">
        <f t="shared" si="62"/>
        <v>152</v>
      </c>
      <c r="C730" s="38" t="str">
        <f t="shared" si="63"/>
        <v>S01_PID</v>
      </c>
      <c r="D730" s="76" t="s">
        <v>1473</v>
      </c>
      <c r="E730" s="16" t="s">
        <v>1480</v>
      </c>
      <c r="F730" s="77" t="s">
        <v>1481</v>
      </c>
      <c r="G730" s="9" t="s">
        <v>1036</v>
      </c>
      <c r="H730" s="36">
        <v>27</v>
      </c>
      <c r="I730" s="36">
        <v>1</v>
      </c>
      <c r="J730" s="36">
        <v>1</v>
      </c>
      <c r="K730" s="36" t="s">
        <v>32</v>
      </c>
      <c r="L730" s="36">
        <v>1</v>
      </c>
      <c r="N730" s="36">
        <v>0</v>
      </c>
      <c r="O730" s="54">
        <v>0</v>
      </c>
      <c r="P730" s="54">
        <v>0</v>
      </c>
      <c r="R730" s="36" t="str">
        <f t="shared" si="64"/>
        <v> SG_ EGT18_SUP m152 : 27|1@1+ (1,0) [0|0] "" TOOL</v>
      </c>
      <c r="S730" s="36" t="str">
        <f t="shared" si="65"/>
        <v>SG_MUL_VAL_ 2024 EGT18_SUP S01_PID 152-152;</v>
      </c>
    </row>
    <row r="731" ht="22.5" spans="1:19">
      <c r="A731" s="36">
        <v>1</v>
      </c>
      <c r="B731" s="53">
        <f t="shared" si="62"/>
        <v>152</v>
      </c>
      <c r="C731" s="38" t="str">
        <f t="shared" si="63"/>
        <v>S01_PID</v>
      </c>
      <c r="D731" s="76" t="s">
        <v>1473</v>
      </c>
      <c r="E731" s="16" t="s">
        <v>536</v>
      </c>
      <c r="F731" s="10"/>
      <c r="G731" s="9" t="s">
        <v>1074</v>
      </c>
      <c r="H731" s="13"/>
      <c r="J731" s="36">
        <v>1</v>
      </c>
      <c r="K731" s="36" t="s">
        <v>32</v>
      </c>
      <c r="L731" s="36">
        <v>1</v>
      </c>
      <c r="N731" s="36">
        <v>0</v>
      </c>
      <c r="O731" s="54">
        <v>0</v>
      </c>
      <c r="P731" s="54">
        <v>0</v>
      </c>
      <c r="R731" s="36" t="str">
        <f t="shared" si="64"/>
        <v/>
      </c>
      <c r="S731" s="36" t="str">
        <f t="shared" si="65"/>
        <v/>
      </c>
    </row>
    <row r="732" spans="1:19">
      <c r="A732" s="36">
        <v>1</v>
      </c>
      <c r="B732" s="53">
        <f t="shared" si="62"/>
        <v>152</v>
      </c>
      <c r="C732" s="38" t="str">
        <f t="shared" si="63"/>
        <v>S01_PID</v>
      </c>
      <c r="D732" s="76" t="s">
        <v>1473</v>
      </c>
      <c r="E732" s="16" t="s">
        <v>1482</v>
      </c>
      <c r="F732" s="10" t="s">
        <v>1483</v>
      </c>
      <c r="G732" s="9" t="s">
        <v>1051</v>
      </c>
      <c r="H732" s="36">
        <v>39</v>
      </c>
      <c r="I732" s="36">
        <v>16</v>
      </c>
      <c r="J732" s="36">
        <v>0</v>
      </c>
      <c r="K732" s="36" t="s">
        <v>32</v>
      </c>
      <c r="L732" s="36">
        <v>0.1</v>
      </c>
      <c r="M732" s="36" t="s">
        <v>90</v>
      </c>
      <c r="N732" s="36">
        <v>-40</v>
      </c>
      <c r="O732" s="54">
        <v>0</v>
      </c>
      <c r="P732" s="54">
        <v>0</v>
      </c>
      <c r="R732" s="36" t="str">
        <f t="shared" si="64"/>
        <v> SG_ EGT15 m152 : 39|16@0+ (0.1,-40) [0|0] "°C " TOOL</v>
      </c>
      <c r="S732" s="36" t="str">
        <f t="shared" si="65"/>
        <v>SG_MUL_VAL_ 2024 EGT15 S01_PID 152-152;</v>
      </c>
    </row>
    <row r="733" spans="1:19">
      <c r="A733" s="36">
        <v>1</v>
      </c>
      <c r="B733" s="53">
        <f t="shared" si="62"/>
        <v>152</v>
      </c>
      <c r="C733" s="38" t="str">
        <f t="shared" si="63"/>
        <v>S01_PID</v>
      </c>
      <c r="D733" s="76" t="s">
        <v>1473</v>
      </c>
      <c r="E733" s="16" t="s">
        <v>1484</v>
      </c>
      <c r="F733" s="10" t="s">
        <v>1485</v>
      </c>
      <c r="G733" s="9" t="s">
        <v>1055</v>
      </c>
      <c r="H733" s="36">
        <v>55</v>
      </c>
      <c r="I733" s="36">
        <v>16</v>
      </c>
      <c r="J733" s="36">
        <v>0</v>
      </c>
      <c r="K733" s="36" t="s">
        <v>32</v>
      </c>
      <c r="L733" s="36">
        <v>0.1</v>
      </c>
      <c r="M733" s="36" t="s">
        <v>90</v>
      </c>
      <c r="N733" s="36">
        <v>-40</v>
      </c>
      <c r="O733" s="54">
        <v>0</v>
      </c>
      <c r="P733" s="54">
        <v>0</v>
      </c>
      <c r="R733" s="36" t="str">
        <f t="shared" si="64"/>
        <v> SG_ EGT16 m152 : 55|16@0+ (0.1,-40) [0|0] "°C " TOOL</v>
      </c>
      <c r="S733" s="36" t="str">
        <f t="shared" si="65"/>
        <v>SG_MUL_VAL_ 2024 EGT16 S01_PID 152-152;</v>
      </c>
    </row>
    <row r="734" spans="1:19">
      <c r="A734" s="36">
        <v>1</v>
      </c>
      <c r="B734" s="53">
        <f t="shared" si="62"/>
        <v>152</v>
      </c>
      <c r="C734" s="38" t="str">
        <f t="shared" si="63"/>
        <v>S01_PID</v>
      </c>
      <c r="D734" s="76" t="s">
        <v>1473</v>
      </c>
      <c r="E734" s="16" t="s">
        <v>1486</v>
      </c>
      <c r="F734" s="10" t="s">
        <v>1487</v>
      </c>
      <c r="G734" s="9" t="s">
        <v>1058</v>
      </c>
      <c r="H734" s="36">
        <v>71</v>
      </c>
      <c r="I734" s="36">
        <v>16</v>
      </c>
      <c r="J734" s="36">
        <v>0</v>
      </c>
      <c r="K734" s="36" t="s">
        <v>32</v>
      </c>
      <c r="L734" s="36">
        <v>0.1</v>
      </c>
      <c r="M734" s="36" t="s">
        <v>90</v>
      </c>
      <c r="N734" s="36">
        <v>-40</v>
      </c>
      <c r="O734" s="54">
        <v>0</v>
      </c>
      <c r="P734" s="54">
        <v>0</v>
      </c>
      <c r="R734" s="36" t="str">
        <f t="shared" si="64"/>
        <v> SG_ EGT17 m152 : 71|16@0+ (0.1,-40) [0|0] "°C " TOOL</v>
      </c>
      <c r="S734" s="36" t="str">
        <f t="shared" si="65"/>
        <v>SG_MUL_VAL_ 2024 EGT17 S01_PID 152-152;</v>
      </c>
    </row>
    <row r="735" spans="1:19">
      <c r="A735" s="36">
        <v>1</v>
      </c>
      <c r="B735" s="53">
        <f t="shared" si="62"/>
        <v>152</v>
      </c>
      <c r="C735" s="38" t="str">
        <f t="shared" si="63"/>
        <v>S01_PID</v>
      </c>
      <c r="D735" s="76" t="s">
        <v>1473</v>
      </c>
      <c r="E735" s="16" t="s">
        <v>1488</v>
      </c>
      <c r="F735" s="10" t="s">
        <v>1489</v>
      </c>
      <c r="G735" s="9" t="s">
        <v>1061</v>
      </c>
      <c r="H735" s="36">
        <v>87</v>
      </c>
      <c r="I735" s="36">
        <v>16</v>
      </c>
      <c r="J735" s="36">
        <v>0</v>
      </c>
      <c r="K735" s="36" t="s">
        <v>32</v>
      </c>
      <c r="L735" s="36">
        <v>0.1</v>
      </c>
      <c r="M735" s="36" t="s">
        <v>90</v>
      </c>
      <c r="N735" s="36">
        <v>-40</v>
      </c>
      <c r="O735" s="54">
        <v>0</v>
      </c>
      <c r="P735" s="54">
        <v>0</v>
      </c>
      <c r="R735" s="36" t="str">
        <f t="shared" si="64"/>
        <v> SG_ EGT18 m152 : 87|16@0+ (0.1,-40) [0|0] "°C " TOOL</v>
      </c>
      <c r="S735" s="36" t="str">
        <f t="shared" si="65"/>
        <v>SG_MUL_VAL_ 2024 EGT18 S01_PID 152-152;</v>
      </c>
    </row>
    <row r="736" spans="1:19">
      <c r="A736" s="36">
        <v>1</v>
      </c>
      <c r="B736" s="53">
        <f t="shared" si="62"/>
        <v>153</v>
      </c>
      <c r="C736" s="38" t="str">
        <f t="shared" si="63"/>
        <v>S01_PID</v>
      </c>
      <c r="D736" s="76" t="s">
        <v>1490</v>
      </c>
      <c r="E736" s="16" t="s">
        <v>1491</v>
      </c>
      <c r="F736" s="77" t="s">
        <v>1492</v>
      </c>
      <c r="G736" s="9" t="s">
        <v>1027</v>
      </c>
      <c r="H736" s="36">
        <v>24</v>
      </c>
      <c r="I736" s="36">
        <v>1</v>
      </c>
      <c r="J736" s="36">
        <v>1</v>
      </c>
      <c r="K736" s="36" t="s">
        <v>32</v>
      </c>
      <c r="L736" s="36">
        <v>1</v>
      </c>
      <c r="N736" s="36">
        <v>0</v>
      </c>
      <c r="O736" s="54">
        <v>0</v>
      </c>
      <c r="P736" s="54">
        <v>0</v>
      </c>
      <c r="R736" s="36" t="str">
        <f t="shared" si="64"/>
        <v> SG_ EGT25_SUP m153 : 24|1@1+ (1,0) [0|0] "" TOOL</v>
      </c>
      <c r="S736" s="36" t="str">
        <f t="shared" si="65"/>
        <v>SG_MUL_VAL_ 2024 EGT25_SUP S01_PID 153-153;</v>
      </c>
    </row>
    <row r="737" spans="1:19">
      <c r="A737" s="36">
        <v>1</v>
      </c>
      <c r="B737" s="53">
        <f t="shared" si="62"/>
        <v>153</v>
      </c>
      <c r="C737" s="38" t="str">
        <f t="shared" si="63"/>
        <v>S01_PID</v>
      </c>
      <c r="D737" s="76" t="s">
        <v>1490</v>
      </c>
      <c r="E737" s="16" t="s">
        <v>1493</v>
      </c>
      <c r="F737" s="77" t="s">
        <v>1494</v>
      </c>
      <c r="G737" s="9" t="s">
        <v>1030</v>
      </c>
      <c r="H737" s="36">
        <v>25</v>
      </c>
      <c r="I737" s="36">
        <v>1</v>
      </c>
      <c r="J737" s="36">
        <v>1</v>
      </c>
      <c r="K737" s="36" t="s">
        <v>32</v>
      </c>
      <c r="L737" s="36">
        <v>1</v>
      </c>
      <c r="N737" s="36">
        <v>0</v>
      </c>
      <c r="O737" s="54">
        <v>0</v>
      </c>
      <c r="P737" s="54">
        <v>0</v>
      </c>
      <c r="R737" s="36" t="str">
        <f t="shared" si="64"/>
        <v> SG_ EGT26_SUP m153 : 25|1@1+ (1,0) [0|0] "" TOOL</v>
      </c>
      <c r="S737" s="36" t="str">
        <f t="shared" si="65"/>
        <v>SG_MUL_VAL_ 2024 EGT26_SUP S01_PID 153-153;</v>
      </c>
    </row>
    <row r="738" spans="1:19">
      <c r="A738" s="36">
        <v>1</v>
      </c>
      <c r="B738" s="53">
        <f t="shared" si="62"/>
        <v>153</v>
      </c>
      <c r="C738" s="38" t="str">
        <f t="shared" si="63"/>
        <v>S01_PID</v>
      </c>
      <c r="D738" s="76" t="s">
        <v>1490</v>
      </c>
      <c r="E738" s="16" t="s">
        <v>1495</v>
      </c>
      <c r="F738" s="77" t="s">
        <v>1496</v>
      </c>
      <c r="G738" s="9" t="s">
        <v>1033</v>
      </c>
      <c r="H738" s="36">
        <v>26</v>
      </c>
      <c r="I738" s="36">
        <v>1</v>
      </c>
      <c r="J738" s="36">
        <v>1</v>
      </c>
      <c r="K738" s="36" t="s">
        <v>32</v>
      </c>
      <c r="L738" s="36">
        <v>1</v>
      </c>
      <c r="N738" s="36">
        <v>0</v>
      </c>
      <c r="O738" s="54">
        <v>0</v>
      </c>
      <c r="P738" s="54">
        <v>0</v>
      </c>
      <c r="R738" s="36" t="str">
        <f t="shared" si="64"/>
        <v> SG_ EGT27_SUP m153 : 26|1@1+ (1,0) [0|0] "" TOOL</v>
      </c>
      <c r="S738" s="36" t="str">
        <f t="shared" si="65"/>
        <v>SG_MUL_VAL_ 2024 EGT27_SUP S01_PID 153-153;</v>
      </c>
    </row>
    <row r="739" spans="1:19">
      <c r="A739" s="36">
        <v>1</v>
      </c>
      <c r="B739" s="53">
        <f t="shared" si="62"/>
        <v>153</v>
      </c>
      <c r="C739" s="38" t="str">
        <f t="shared" si="63"/>
        <v>S01_PID</v>
      </c>
      <c r="D739" s="76" t="s">
        <v>1490</v>
      </c>
      <c r="E739" s="16" t="s">
        <v>1497</v>
      </c>
      <c r="F739" s="77" t="s">
        <v>1498</v>
      </c>
      <c r="G739" s="9" t="s">
        <v>1036</v>
      </c>
      <c r="H739" s="36">
        <v>27</v>
      </c>
      <c r="I739" s="36">
        <v>1</v>
      </c>
      <c r="J739" s="36">
        <v>1</v>
      </c>
      <c r="K739" s="36" t="s">
        <v>32</v>
      </c>
      <c r="L739" s="36">
        <v>1</v>
      </c>
      <c r="N739" s="36">
        <v>0</v>
      </c>
      <c r="O739" s="54">
        <v>0</v>
      </c>
      <c r="P739" s="54">
        <v>0</v>
      </c>
      <c r="R739" s="36" t="str">
        <f t="shared" si="64"/>
        <v> SG_ EGT28_SUP m153 : 27|1@1+ (1,0) [0|0] "" TOOL</v>
      </c>
      <c r="S739" s="36" t="str">
        <f t="shared" si="65"/>
        <v>SG_MUL_VAL_ 2024 EGT28_SUP S01_PID 153-153;</v>
      </c>
    </row>
    <row r="740" ht="22.5" spans="1:19">
      <c r="A740" s="36">
        <v>1</v>
      </c>
      <c r="B740" s="53">
        <f t="shared" si="62"/>
        <v>153</v>
      </c>
      <c r="C740" s="38" t="str">
        <f t="shared" si="63"/>
        <v>S01_PID</v>
      </c>
      <c r="D740" s="76" t="s">
        <v>1490</v>
      </c>
      <c r="E740" s="16" t="s">
        <v>536</v>
      </c>
      <c r="F740" s="10"/>
      <c r="G740" s="9" t="s">
        <v>1074</v>
      </c>
      <c r="H740" s="13"/>
      <c r="J740" s="36">
        <v>1</v>
      </c>
      <c r="K740" s="36" t="s">
        <v>32</v>
      </c>
      <c r="L740" s="36">
        <v>1</v>
      </c>
      <c r="N740" s="36">
        <v>0</v>
      </c>
      <c r="O740" s="54">
        <v>0</v>
      </c>
      <c r="P740" s="54">
        <v>0</v>
      </c>
      <c r="R740" s="36" t="str">
        <f t="shared" si="64"/>
        <v/>
      </c>
      <c r="S740" s="36" t="str">
        <f t="shared" si="65"/>
        <v/>
      </c>
    </row>
    <row r="741" spans="1:19">
      <c r="A741" s="36">
        <v>1</v>
      </c>
      <c r="B741" s="53">
        <f t="shared" si="62"/>
        <v>153</v>
      </c>
      <c r="C741" s="38" t="str">
        <f t="shared" si="63"/>
        <v>S01_PID</v>
      </c>
      <c r="D741" s="76" t="s">
        <v>1490</v>
      </c>
      <c r="E741" s="16" t="s">
        <v>1499</v>
      </c>
      <c r="F741" s="10" t="s">
        <v>1500</v>
      </c>
      <c r="G741" s="9" t="s">
        <v>1051</v>
      </c>
      <c r="H741" s="36">
        <v>39</v>
      </c>
      <c r="I741" s="36">
        <v>16</v>
      </c>
      <c r="J741" s="36">
        <v>0</v>
      </c>
      <c r="K741" s="36" t="s">
        <v>32</v>
      </c>
      <c r="L741" s="36">
        <v>0.1</v>
      </c>
      <c r="M741" s="36" t="s">
        <v>90</v>
      </c>
      <c r="N741" s="36">
        <v>-40</v>
      </c>
      <c r="O741" s="54">
        <v>0</v>
      </c>
      <c r="P741" s="54">
        <v>0</v>
      </c>
      <c r="R741" s="36" t="str">
        <f t="shared" si="64"/>
        <v> SG_ EGT25 m153 : 39|16@0+ (0.1,-40) [0|0] "°C " TOOL</v>
      </c>
      <c r="S741" s="36" t="str">
        <f t="shared" si="65"/>
        <v>SG_MUL_VAL_ 2024 EGT25 S01_PID 153-153;</v>
      </c>
    </row>
    <row r="742" spans="1:19">
      <c r="A742" s="36">
        <v>1</v>
      </c>
      <c r="B742" s="53">
        <f t="shared" si="62"/>
        <v>153</v>
      </c>
      <c r="C742" s="38" t="str">
        <f t="shared" si="63"/>
        <v>S01_PID</v>
      </c>
      <c r="D742" s="76" t="s">
        <v>1490</v>
      </c>
      <c r="E742" s="16" t="s">
        <v>1501</v>
      </c>
      <c r="F742" s="10" t="s">
        <v>1502</v>
      </c>
      <c r="G742" s="9" t="s">
        <v>1055</v>
      </c>
      <c r="H742" s="36">
        <v>55</v>
      </c>
      <c r="I742" s="36">
        <v>16</v>
      </c>
      <c r="J742" s="36">
        <v>0</v>
      </c>
      <c r="K742" s="36" t="s">
        <v>32</v>
      </c>
      <c r="L742" s="36">
        <v>0.1</v>
      </c>
      <c r="M742" s="36" t="s">
        <v>90</v>
      </c>
      <c r="N742" s="36">
        <v>-40</v>
      </c>
      <c r="O742" s="54">
        <v>0</v>
      </c>
      <c r="P742" s="54">
        <v>0</v>
      </c>
      <c r="R742" s="36" t="str">
        <f t="shared" si="64"/>
        <v> SG_ EGT26 m153 : 55|16@0+ (0.1,-40) [0|0] "°C " TOOL</v>
      </c>
      <c r="S742" s="36" t="str">
        <f t="shared" si="65"/>
        <v>SG_MUL_VAL_ 2024 EGT26 S01_PID 153-153;</v>
      </c>
    </row>
    <row r="743" spans="1:19">
      <c r="A743" s="36">
        <v>1</v>
      </c>
      <c r="B743" s="53">
        <f t="shared" si="62"/>
        <v>153</v>
      </c>
      <c r="C743" s="38" t="str">
        <f t="shared" si="63"/>
        <v>S01_PID</v>
      </c>
      <c r="D743" s="76" t="s">
        <v>1490</v>
      </c>
      <c r="E743" s="16" t="s">
        <v>1503</v>
      </c>
      <c r="F743" s="10" t="s">
        <v>1504</v>
      </c>
      <c r="G743" s="9" t="s">
        <v>1058</v>
      </c>
      <c r="H743" s="36">
        <v>71</v>
      </c>
      <c r="I743" s="36">
        <v>16</v>
      </c>
      <c r="J743" s="36">
        <v>0</v>
      </c>
      <c r="K743" s="36" t="s">
        <v>32</v>
      </c>
      <c r="L743" s="36">
        <v>0.1</v>
      </c>
      <c r="M743" s="36" t="s">
        <v>90</v>
      </c>
      <c r="N743" s="36">
        <v>-40</v>
      </c>
      <c r="O743" s="54">
        <v>0</v>
      </c>
      <c r="P743" s="54">
        <v>0</v>
      </c>
      <c r="R743" s="36" t="str">
        <f t="shared" si="64"/>
        <v> SG_ EGT27 m153 : 71|16@0+ (0.1,-40) [0|0] "°C " TOOL</v>
      </c>
      <c r="S743" s="36" t="str">
        <f t="shared" si="65"/>
        <v>SG_MUL_VAL_ 2024 EGT27 S01_PID 153-153;</v>
      </c>
    </row>
    <row r="744" spans="1:19">
      <c r="A744" s="36">
        <v>1</v>
      </c>
      <c r="B744" s="53">
        <f t="shared" si="62"/>
        <v>153</v>
      </c>
      <c r="C744" s="38" t="str">
        <f t="shared" si="63"/>
        <v>S01_PID</v>
      </c>
      <c r="D744" s="76" t="s">
        <v>1490</v>
      </c>
      <c r="E744" s="16" t="s">
        <v>1505</v>
      </c>
      <c r="F744" s="10" t="s">
        <v>1506</v>
      </c>
      <c r="G744" s="9" t="s">
        <v>1061</v>
      </c>
      <c r="H744" s="36">
        <v>87</v>
      </c>
      <c r="I744" s="36">
        <v>16</v>
      </c>
      <c r="J744" s="36">
        <v>0</v>
      </c>
      <c r="K744" s="36" t="s">
        <v>32</v>
      </c>
      <c r="L744" s="36">
        <v>0.1</v>
      </c>
      <c r="M744" s="36" t="s">
        <v>90</v>
      </c>
      <c r="N744" s="36">
        <v>-40</v>
      </c>
      <c r="O744" s="54">
        <v>0</v>
      </c>
      <c r="P744" s="54">
        <v>0</v>
      </c>
      <c r="R744" s="36" t="str">
        <f t="shared" si="64"/>
        <v> SG_ EGT28 m153 : 87|16@0+ (0.1,-40) [0|0] "°C " TOOL</v>
      </c>
      <c r="S744" s="36" t="str">
        <f t="shared" si="65"/>
        <v>SG_MUL_VAL_ 2024 EGT28 S01_PID 153-153;</v>
      </c>
    </row>
    <row r="745" spans="1:19">
      <c r="A745" s="36">
        <v>1</v>
      </c>
      <c r="B745" s="53">
        <f t="shared" si="62"/>
        <v>154</v>
      </c>
      <c r="C745" s="38" t="str">
        <f t="shared" si="63"/>
        <v>S01_PID</v>
      </c>
      <c r="D745" s="76" t="s">
        <v>1507</v>
      </c>
      <c r="E745" s="16" t="s">
        <v>1508</v>
      </c>
      <c r="F745" s="5" t="s">
        <v>1509</v>
      </c>
      <c r="G745" s="9" t="s">
        <v>1027</v>
      </c>
      <c r="H745" s="36">
        <v>24</v>
      </c>
      <c r="I745" s="36">
        <v>1</v>
      </c>
      <c r="J745" s="36">
        <v>1</v>
      </c>
      <c r="K745" s="36" t="s">
        <v>32</v>
      </c>
      <c r="L745" s="36">
        <v>1</v>
      </c>
      <c r="N745" s="36">
        <v>0</v>
      </c>
      <c r="O745" s="54">
        <v>0</v>
      </c>
      <c r="P745" s="54">
        <v>0</v>
      </c>
      <c r="R745" s="36" t="str">
        <f t="shared" si="64"/>
        <v> SG_ HEV_CHRG_STA_SUP m154 : 24|1@1+ (1,0) [0|0] "" TOOL</v>
      </c>
      <c r="S745" s="36" t="str">
        <f t="shared" si="65"/>
        <v>SG_MUL_VAL_ 2024 HEV_CHRG_STA_SUP S01_PID 154-154;</v>
      </c>
    </row>
    <row r="746" spans="1:19">
      <c r="A746" s="36">
        <v>1</v>
      </c>
      <c r="B746" s="53">
        <f t="shared" si="62"/>
        <v>154</v>
      </c>
      <c r="C746" s="38" t="str">
        <f t="shared" si="63"/>
        <v>S01_PID</v>
      </c>
      <c r="D746" s="76" t="s">
        <v>1507</v>
      </c>
      <c r="E746" s="16" t="s">
        <v>1510</v>
      </c>
      <c r="F746" s="18" t="s">
        <v>1511</v>
      </c>
      <c r="G746" s="9" t="s">
        <v>1030</v>
      </c>
      <c r="H746" s="36">
        <v>25</v>
      </c>
      <c r="I746" s="36">
        <v>1</v>
      </c>
      <c r="J746" s="36">
        <v>1</v>
      </c>
      <c r="K746" s="36" t="s">
        <v>32</v>
      </c>
      <c r="L746" s="36">
        <v>1</v>
      </c>
      <c r="N746" s="36">
        <v>0</v>
      </c>
      <c r="O746" s="54">
        <v>0</v>
      </c>
      <c r="P746" s="54">
        <v>0</v>
      </c>
      <c r="R746" s="36" t="str">
        <f t="shared" si="64"/>
        <v> SG_ HEV_BATT_V_SUP m154 : 25|1@1+ (1,0) [0|0] "" TOOL</v>
      </c>
      <c r="S746" s="36" t="str">
        <f t="shared" si="65"/>
        <v>SG_MUL_VAL_ 2024 HEV_BATT_V_SUP S01_PID 154-154;</v>
      </c>
    </row>
    <row r="747" spans="1:19">
      <c r="A747" s="36">
        <v>1</v>
      </c>
      <c r="B747" s="53">
        <f t="shared" si="62"/>
        <v>154</v>
      </c>
      <c r="C747" s="38" t="str">
        <f t="shared" si="63"/>
        <v>S01_PID</v>
      </c>
      <c r="D747" s="76" t="s">
        <v>1507</v>
      </c>
      <c r="E747" s="16" t="s">
        <v>1512</v>
      </c>
      <c r="F747" s="18" t="s">
        <v>1513</v>
      </c>
      <c r="G747" s="9" t="s">
        <v>1033</v>
      </c>
      <c r="H747" s="36">
        <v>26</v>
      </c>
      <c r="I747" s="36">
        <v>1</v>
      </c>
      <c r="J747" s="36">
        <v>1</v>
      </c>
      <c r="K747" s="36" t="s">
        <v>32</v>
      </c>
      <c r="L747" s="36">
        <v>1</v>
      </c>
      <c r="N747" s="36">
        <v>0</v>
      </c>
      <c r="O747" s="54">
        <v>0</v>
      </c>
      <c r="P747" s="54">
        <v>0</v>
      </c>
      <c r="R747" s="36" t="str">
        <f t="shared" si="64"/>
        <v> SG_ HEV_BATT_A_SUP m154 : 26|1@1+ (1,0) [0|0] "" TOOL</v>
      </c>
      <c r="S747" s="36" t="str">
        <f t="shared" si="65"/>
        <v>SG_MUL_VAL_ 2024 HEV_BATT_A_SUP S01_PID 154-154;</v>
      </c>
    </row>
    <row r="748" ht="22.5" spans="1:19">
      <c r="A748" s="36">
        <v>1</v>
      </c>
      <c r="B748" s="53">
        <f t="shared" si="62"/>
        <v>154</v>
      </c>
      <c r="C748" s="38" t="str">
        <f t="shared" si="63"/>
        <v>S01_PID</v>
      </c>
      <c r="D748" s="76" t="s">
        <v>1507</v>
      </c>
      <c r="E748" s="16" t="s">
        <v>1514</v>
      </c>
      <c r="F748" s="5" t="s">
        <v>1515</v>
      </c>
      <c r="G748" s="9" t="s">
        <v>1036</v>
      </c>
      <c r="H748" s="36">
        <v>27</v>
      </c>
      <c r="I748" s="36">
        <v>1</v>
      </c>
      <c r="J748" s="36">
        <v>1</v>
      </c>
      <c r="K748" s="36" t="s">
        <v>32</v>
      </c>
      <c r="L748" s="36">
        <v>1</v>
      </c>
      <c r="N748" s="36">
        <v>0</v>
      </c>
      <c r="O748" s="54">
        <v>0</v>
      </c>
      <c r="P748" s="54">
        <v>0</v>
      </c>
      <c r="R748" s="36" t="str">
        <f t="shared" si="64"/>
        <v> SG_ EHEV_CHRG_STA_SUP m154 : 27|1@1+ (1,0) [0|0] "" TOOL</v>
      </c>
      <c r="S748" s="36" t="str">
        <f t="shared" si="65"/>
        <v>SG_MUL_VAL_ 2024 EHEV_CHRG_STA_SUP S01_PID 154-154;</v>
      </c>
    </row>
    <row r="749" ht="22.5" spans="1:19">
      <c r="A749" s="36">
        <v>1</v>
      </c>
      <c r="B749" s="53">
        <f t="shared" si="62"/>
        <v>154</v>
      </c>
      <c r="C749" s="38" t="str">
        <f t="shared" si="63"/>
        <v>S01_PID</v>
      </c>
      <c r="D749" s="76" t="s">
        <v>1507</v>
      </c>
      <c r="E749" s="16" t="s">
        <v>536</v>
      </c>
      <c r="F749" s="10"/>
      <c r="G749" s="9" t="s">
        <v>1074</v>
      </c>
      <c r="J749" s="36">
        <v>1</v>
      </c>
      <c r="K749" s="36" t="s">
        <v>32</v>
      </c>
      <c r="L749" s="36">
        <v>1</v>
      </c>
      <c r="N749" s="36">
        <v>0</v>
      </c>
      <c r="O749" s="54">
        <v>0</v>
      </c>
      <c r="P749" s="54">
        <v>0</v>
      </c>
      <c r="R749" s="36" t="str">
        <f t="shared" si="64"/>
        <v/>
      </c>
      <c r="S749" s="36" t="str">
        <f t="shared" si="65"/>
        <v/>
      </c>
    </row>
    <row r="750" spans="1:19">
      <c r="A750" s="36">
        <v>1</v>
      </c>
      <c r="B750" s="53">
        <f>HEX2DEC(SUBSTITUTE(D750,"0x",""))</f>
        <v>154</v>
      </c>
      <c r="C750" s="38" t="str">
        <f>"S"&amp;DEC2HEX(A750,2)&amp;"_PID"</f>
        <v>S01_PID</v>
      </c>
      <c r="D750" s="76" t="s">
        <v>1507</v>
      </c>
      <c r="E750" s="16" t="s">
        <v>1516</v>
      </c>
      <c r="F750" s="5" t="s">
        <v>1517</v>
      </c>
      <c r="G750" s="9" t="s">
        <v>1120</v>
      </c>
      <c r="H750" s="36">
        <v>32</v>
      </c>
      <c r="I750" s="36">
        <v>1</v>
      </c>
      <c r="J750" s="36">
        <v>1</v>
      </c>
      <c r="K750" s="36" t="s">
        <v>32</v>
      </c>
      <c r="L750" s="36">
        <v>1</v>
      </c>
      <c r="N750" s="36">
        <v>0</v>
      </c>
      <c r="O750" s="54">
        <v>0</v>
      </c>
      <c r="P750" s="54">
        <v>0</v>
      </c>
      <c r="R750" s="36" t="str">
        <f>IF(F750="",""," SG_ "&amp;F750&amp;" m"&amp;B750&amp;" : "&amp;H750&amp;"|"&amp;I750&amp;"@"&amp;J750&amp;K750&amp;" ("&amp;L750&amp;","&amp;N750&amp;") ["&amp;O750&amp;"|"&amp;P750&amp;"] """&amp;M750&amp;""" TOOL")</f>
        <v> SG_ HEV_CHRG_STA m154 : 32|1@1+ (1,0) [0|0] "" TOOL</v>
      </c>
      <c r="S750" s="36" t="str">
        <f>IF(F750="","","SG_MUL_VAL_ 2024 "&amp;F750&amp;" "&amp;C750&amp;" "&amp;SUBSTITUTE(B750,"M","")&amp;"-"&amp;SUBSTITUTE(B750,"M","")&amp;";")</f>
        <v>SG_MUL_VAL_ 2024 HEV_CHRG_STA S01_PID 154-154;</v>
      </c>
    </row>
    <row r="751" spans="1:19">
      <c r="A751" s="36">
        <v>1</v>
      </c>
      <c r="B751" s="53">
        <f>HEX2DEC(SUBSTITUTE(D751,"0x",""))</f>
        <v>154</v>
      </c>
      <c r="C751" s="38" t="str">
        <f>"S"&amp;DEC2HEX(A751,2)&amp;"_PID"</f>
        <v>S01_PID</v>
      </c>
      <c r="D751" s="76" t="s">
        <v>1507</v>
      </c>
      <c r="E751" s="16" t="s">
        <v>1518</v>
      </c>
      <c r="F751" s="5" t="s">
        <v>1519</v>
      </c>
      <c r="G751" s="9" t="s">
        <v>1520</v>
      </c>
      <c r="H751" s="36">
        <v>33</v>
      </c>
      <c r="I751" s="36">
        <v>2</v>
      </c>
      <c r="J751" s="36">
        <v>1</v>
      </c>
      <c r="K751" s="36" t="s">
        <v>32</v>
      </c>
      <c r="L751" s="36">
        <v>1</v>
      </c>
      <c r="N751" s="36">
        <v>0</v>
      </c>
      <c r="O751" s="54">
        <v>0</v>
      </c>
      <c r="P751" s="54">
        <v>0</v>
      </c>
      <c r="R751" s="36" t="str">
        <f>IF(F751="",""," SG_ "&amp;F751&amp;" m"&amp;B751&amp;" : "&amp;H751&amp;"|"&amp;I751&amp;"@"&amp;J751&amp;K751&amp;" ("&amp;L751&amp;","&amp;N751&amp;") ["&amp;O751&amp;"|"&amp;P751&amp;"] """&amp;M751&amp;""" TOOL")</f>
        <v> SG_ EHEV_CHRG_STA m154 : 33|2@1+ (1,0) [0|0] "" TOOL</v>
      </c>
      <c r="S751" s="36" t="str">
        <f>IF(F751="","","SG_MUL_VAL_ 2024 "&amp;F751&amp;" "&amp;C751&amp;" "&amp;SUBSTITUTE(B751,"M","")&amp;"-"&amp;SUBSTITUTE(B751,"M","")&amp;";")</f>
        <v>SG_MUL_VAL_ 2024 EHEV_CHRG_STA S01_PID 154-154;</v>
      </c>
    </row>
    <row r="752" spans="1:19">
      <c r="A752" s="36">
        <v>1</v>
      </c>
      <c r="B752" s="53">
        <f>HEX2DEC(SUBSTITUTE(D752,"0x",""))</f>
        <v>154</v>
      </c>
      <c r="C752" s="38" t="str">
        <f>"S"&amp;DEC2HEX(A752,2)&amp;"_PID"</f>
        <v>S01_PID</v>
      </c>
      <c r="D752" s="76" t="s">
        <v>1507</v>
      </c>
      <c r="E752" s="16" t="s">
        <v>1521</v>
      </c>
      <c r="F752" s="18" t="s">
        <v>1522</v>
      </c>
      <c r="G752" s="9" t="s">
        <v>1329</v>
      </c>
      <c r="H752" s="36">
        <v>47</v>
      </c>
      <c r="I752" s="36">
        <v>16</v>
      </c>
      <c r="J752" s="36">
        <v>0</v>
      </c>
      <c r="K752" s="36" t="s">
        <v>32</v>
      </c>
      <c r="L752" s="36">
        <v>0.015625</v>
      </c>
      <c r="M752" s="36" t="s">
        <v>153</v>
      </c>
      <c r="N752" s="36">
        <v>0</v>
      </c>
      <c r="O752" s="54">
        <v>0</v>
      </c>
      <c r="P752" s="54">
        <v>0</v>
      </c>
      <c r="R752" s="36" t="str">
        <f>IF(F752="",""," SG_ "&amp;F752&amp;" m"&amp;B752&amp;" : "&amp;H752&amp;"|"&amp;I752&amp;"@"&amp;J752&amp;K752&amp;" ("&amp;L752&amp;","&amp;N752&amp;") ["&amp;O752&amp;"|"&amp;P752&amp;"] """&amp;M752&amp;""" TOOL")</f>
        <v> SG_ HEV_BATT_V m154 : 47|16@0+ (0.015625,0) [0|0] "V" TOOL</v>
      </c>
      <c r="S752" s="36" t="str">
        <f>IF(F752="","","SG_MUL_VAL_ 2024 "&amp;F752&amp;" "&amp;C752&amp;" "&amp;SUBSTITUTE(B752,"M","")&amp;"-"&amp;SUBSTITUTE(B752,"M","")&amp;";")</f>
        <v>SG_MUL_VAL_ 2024 HEV_BATT_V S01_PID 154-154;</v>
      </c>
    </row>
    <row r="753" spans="1:19">
      <c r="A753" s="36">
        <v>1</v>
      </c>
      <c r="B753" s="53">
        <f>HEX2DEC(SUBSTITUTE(D753,"0x",""))</f>
        <v>154</v>
      </c>
      <c r="C753" s="38" t="str">
        <f>"S"&amp;DEC2HEX(A753,2)&amp;"_PID"</f>
        <v>S01_PID</v>
      </c>
      <c r="D753" s="76" t="s">
        <v>1507</v>
      </c>
      <c r="E753" s="16" t="s">
        <v>1523</v>
      </c>
      <c r="F753" s="18" t="s">
        <v>1524</v>
      </c>
      <c r="G753" s="9" t="s">
        <v>1428</v>
      </c>
      <c r="H753" s="36">
        <f>H752+I752</f>
        <v>63</v>
      </c>
      <c r="I753" s="36">
        <v>16</v>
      </c>
      <c r="J753" s="36">
        <v>0</v>
      </c>
      <c r="K753" s="36" t="s">
        <v>32</v>
      </c>
      <c r="L753" s="36">
        <v>0.1</v>
      </c>
      <c r="M753" s="36" t="s">
        <v>5</v>
      </c>
      <c r="N753" s="36">
        <v>0</v>
      </c>
      <c r="O753" s="54">
        <v>0</v>
      </c>
      <c r="P753" s="54">
        <v>0</v>
      </c>
      <c r="R753" s="36" t="str">
        <f>IF(F753="",""," SG_ "&amp;F753&amp;" m"&amp;B753&amp;" : "&amp;H753&amp;"|"&amp;I753&amp;"@"&amp;J753&amp;K753&amp;" ("&amp;L753&amp;","&amp;N753&amp;") ["&amp;O753&amp;"|"&amp;P753&amp;"] """&amp;M753&amp;""" TOOL")</f>
        <v> SG_ HEV_BATT_A m154 : 63|16@0+ (0.1,0) [0|0] "A" TOOL</v>
      </c>
      <c r="S753" s="36" t="str">
        <f>IF(F753="","","SG_MUL_VAL_ 2024 "&amp;F753&amp;" "&amp;C753&amp;" "&amp;SUBSTITUTE(B753,"M","")&amp;"-"&amp;SUBSTITUTE(B753,"M","")&amp;";")</f>
        <v>SG_MUL_VAL_ 2024 HEV_BATT_A S01_PID 154-154;</v>
      </c>
    </row>
    <row r="754" spans="1:19">
      <c r="A754" s="36">
        <v>1</v>
      </c>
      <c r="B754" s="53">
        <f>HEX2DEC(SUBSTITUTE(D754,"0x",""))</f>
        <v>155</v>
      </c>
      <c r="C754" s="38" t="str">
        <f>"S"&amp;DEC2HEX(A754,2)&amp;"_PID"</f>
        <v>S01_PID</v>
      </c>
      <c r="D754" s="76" t="s">
        <v>1525</v>
      </c>
      <c r="E754" s="16" t="s">
        <v>1526</v>
      </c>
      <c r="F754" s="77" t="s">
        <v>1527</v>
      </c>
      <c r="G754" s="9" t="s">
        <v>1027</v>
      </c>
      <c r="H754" s="36">
        <v>24</v>
      </c>
      <c r="I754" s="36">
        <v>1</v>
      </c>
      <c r="J754" s="36">
        <v>1</v>
      </c>
      <c r="K754" s="36" t="s">
        <v>32</v>
      </c>
      <c r="L754" s="36">
        <v>1</v>
      </c>
      <c r="N754" s="36">
        <v>0</v>
      </c>
      <c r="O754" s="54">
        <v>0</v>
      </c>
      <c r="P754" s="54">
        <v>0</v>
      </c>
      <c r="R754" s="36" t="str">
        <f>IF(F754="",""," SG_ "&amp;F754&amp;" m"&amp;B754&amp;" : "&amp;H754&amp;"|"&amp;I754&amp;"@"&amp;J754&amp;K754&amp;" ("&amp;L754&amp;","&amp;N754&amp;") ["&amp;O754&amp;"|"&amp;P754&amp;"] """&amp;M754&amp;""" TOOL")</f>
        <v> SG_ DEF_TYPE_SUP m155 : 24|1@1+ (1,0) [0|0] "" TOOL</v>
      </c>
      <c r="S754" s="36" t="str">
        <f>IF(F754="","","SG_MUL_VAL_ 2024 "&amp;F754&amp;" "&amp;C754&amp;" "&amp;SUBSTITUTE(B754,"M","")&amp;"-"&amp;SUBSTITUTE(B754,"M","")&amp;";")</f>
        <v>SG_MUL_VAL_ 2024 DEF_TYPE_SUP S01_PID 155-155;</v>
      </c>
    </row>
    <row r="755" spans="1:19">
      <c r="A755" s="36">
        <v>1</v>
      </c>
      <c r="B755" s="53">
        <f>HEX2DEC(SUBSTITUTE(D755,"0x",""))</f>
        <v>155</v>
      </c>
      <c r="C755" s="38" t="str">
        <f>"S"&amp;DEC2HEX(A755,2)&amp;"_PID"</f>
        <v>S01_PID</v>
      </c>
      <c r="D755" s="76" t="s">
        <v>1525</v>
      </c>
      <c r="E755" s="16" t="s">
        <v>1528</v>
      </c>
      <c r="F755" s="77" t="s">
        <v>1529</v>
      </c>
      <c r="G755" s="9" t="s">
        <v>1030</v>
      </c>
      <c r="H755" s="36">
        <v>25</v>
      </c>
      <c r="I755" s="36">
        <v>1</v>
      </c>
      <c r="J755" s="36">
        <v>1</v>
      </c>
      <c r="K755" s="36" t="s">
        <v>32</v>
      </c>
      <c r="L755" s="36">
        <v>1</v>
      </c>
      <c r="N755" s="36">
        <v>0</v>
      </c>
      <c r="O755" s="54">
        <v>0</v>
      </c>
      <c r="P755" s="54">
        <v>0</v>
      </c>
      <c r="R755" s="36" t="str">
        <f>IF(F755="",""," SG_ "&amp;F755&amp;" m"&amp;B755&amp;" : "&amp;H755&amp;"|"&amp;I755&amp;"@"&amp;J755&amp;K755&amp;" ("&amp;L755&amp;","&amp;N755&amp;") ["&amp;O755&amp;"|"&amp;P755&amp;"] """&amp;M755&amp;""" TOOL")</f>
        <v> SG_ DEF_CON_SUP m155 : 25|1@1+ (1,0) [0|0] "" TOOL</v>
      </c>
      <c r="S755" s="36" t="str">
        <f>IF(F755="","","SG_MUL_VAL_ 2024 "&amp;F755&amp;" "&amp;C755&amp;" "&amp;SUBSTITUTE(B755,"M","")&amp;"-"&amp;SUBSTITUTE(B755,"M","")&amp;";")</f>
        <v>SG_MUL_VAL_ 2024 DEF_CON_SUP S01_PID 155-155;</v>
      </c>
    </row>
    <row r="756" spans="1:19">
      <c r="A756" s="36">
        <v>1</v>
      </c>
      <c r="B756" s="53">
        <f>HEX2DEC(SUBSTITUTE(D756,"0x",""))</f>
        <v>155</v>
      </c>
      <c r="C756" s="38" t="str">
        <f>"S"&amp;DEC2HEX(A756,2)&amp;"_PID"</f>
        <v>S01_PID</v>
      </c>
      <c r="D756" s="76" t="s">
        <v>1525</v>
      </c>
      <c r="E756" s="16" t="s">
        <v>1530</v>
      </c>
      <c r="F756" s="77" t="s">
        <v>1531</v>
      </c>
      <c r="G756" s="9" t="s">
        <v>1033</v>
      </c>
      <c r="H756" s="36">
        <v>26</v>
      </c>
      <c r="I756" s="36">
        <v>1</v>
      </c>
      <c r="J756" s="36">
        <v>1</v>
      </c>
      <c r="K756" s="36" t="s">
        <v>32</v>
      </c>
      <c r="L756" s="36">
        <v>1</v>
      </c>
      <c r="N756" s="36">
        <v>0</v>
      </c>
      <c r="O756" s="54">
        <v>0</v>
      </c>
      <c r="P756" s="54">
        <v>0</v>
      </c>
      <c r="R756" s="36" t="str">
        <f>IF(F756="",""," SG_ "&amp;F756&amp;" m"&amp;B756&amp;" : "&amp;H756&amp;"|"&amp;I756&amp;"@"&amp;J756&amp;K756&amp;" ("&amp;L756&amp;","&amp;N756&amp;") ["&amp;O756&amp;"|"&amp;P756&amp;"] """&amp;M756&amp;""" TOOL")</f>
        <v> SG_ DEF_T_SUP m155 : 26|1@1+ (1,0) [0|0] "" TOOL</v>
      </c>
      <c r="S756" s="36" t="str">
        <f>IF(F756="","","SG_MUL_VAL_ 2024 "&amp;F756&amp;" "&amp;C756&amp;" "&amp;SUBSTITUTE(B756,"M","")&amp;"-"&amp;SUBSTITUTE(B756,"M","")&amp;";")</f>
        <v>SG_MUL_VAL_ 2024 DEF_T_SUP S01_PID 155-155;</v>
      </c>
    </row>
    <row r="757" spans="1:19">
      <c r="A757" s="36">
        <v>1</v>
      </c>
      <c r="B757" s="53">
        <f>HEX2DEC(SUBSTITUTE(D757,"0x",""))</f>
        <v>155</v>
      </c>
      <c r="C757" s="38" t="str">
        <f>"S"&amp;DEC2HEX(A757,2)&amp;"_PID"</f>
        <v>S01_PID</v>
      </c>
      <c r="D757" s="76" t="s">
        <v>1525</v>
      </c>
      <c r="E757" s="16" t="s">
        <v>1532</v>
      </c>
      <c r="F757" s="77" t="s">
        <v>1533</v>
      </c>
      <c r="G757" s="9" t="s">
        <v>1036</v>
      </c>
      <c r="H757" s="36">
        <v>27</v>
      </c>
      <c r="I757" s="36">
        <v>1</v>
      </c>
      <c r="J757" s="36">
        <v>1</v>
      </c>
      <c r="K757" s="36" t="s">
        <v>32</v>
      </c>
      <c r="L757" s="36">
        <v>1</v>
      </c>
      <c r="N757" s="36">
        <v>0</v>
      </c>
      <c r="O757" s="54">
        <v>0</v>
      </c>
      <c r="P757" s="54">
        <v>0</v>
      </c>
      <c r="R757" s="36" t="str">
        <f>IF(F757="",""," SG_ "&amp;F757&amp;" m"&amp;B757&amp;" : "&amp;H757&amp;"|"&amp;I757&amp;"@"&amp;J757&amp;K757&amp;" ("&amp;L757&amp;","&amp;N757&amp;") ["&amp;O757&amp;"|"&amp;P757&amp;"] """&amp;M757&amp;""" TOOL")</f>
        <v> SG_ DEF_LVL_SUP m155 : 27|1@1+ (1,0) [0|0] "" TOOL</v>
      </c>
      <c r="S757" s="36" t="str">
        <f>IF(F757="","","SG_MUL_VAL_ 2024 "&amp;F757&amp;" "&amp;C757&amp;" "&amp;SUBSTITUTE(B757,"M","")&amp;"-"&amp;SUBSTITUTE(B757,"M","")&amp;";")</f>
        <v>SG_MUL_VAL_ 2024 DEF_LVL_SUP S01_PID 155-155;</v>
      </c>
    </row>
    <row r="758" ht="22.5" spans="1:19">
      <c r="A758" s="36">
        <v>1</v>
      </c>
      <c r="B758" s="53">
        <f>HEX2DEC(SUBSTITUTE(D758,"0x",""))</f>
        <v>155</v>
      </c>
      <c r="C758" s="38" t="str">
        <f>"S"&amp;DEC2HEX(A758,2)&amp;"_PID"</f>
        <v>S01_PID</v>
      </c>
      <c r="D758" s="76" t="s">
        <v>1525</v>
      </c>
      <c r="E758" s="16" t="s">
        <v>1534</v>
      </c>
      <c r="F758" s="18" t="s">
        <v>1535</v>
      </c>
      <c r="G758" s="9" t="s">
        <v>1074</v>
      </c>
      <c r="H758" s="36">
        <v>28</v>
      </c>
      <c r="I758" s="36">
        <v>4</v>
      </c>
      <c r="J758" s="36">
        <v>1</v>
      </c>
      <c r="K758" s="36" t="s">
        <v>32</v>
      </c>
      <c r="L758" s="36">
        <v>1</v>
      </c>
      <c r="N758" s="36">
        <v>0</v>
      </c>
      <c r="O758" s="54">
        <v>0</v>
      </c>
      <c r="P758" s="54">
        <v>0</v>
      </c>
      <c r="R758" s="36" t="str">
        <f>IF(F758="",""," SG_ "&amp;F758&amp;" m"&amp;B758&amp;" : "&amp;H758&amp;"|"&amp;I758&amp;"@"&amp;J758&amp;K758&amp;" ("&amp;L758&amp;","&amp;N758&amp;") ["&amp;O758&amp;"|"&amp;P758&amp;"] """&amp;M758&amp;""" TOOL")</f>
        <v> SG_ DEF_TYPE m155 : 28|4@1+ (1,0) [0|0] "" TOOL</v>
      </c>
      <c r="S758" s="36" t="str">
        <f>IF(F758="","","SG_MUL_VAL_ 2024 "&amp;F758&amp;" "&amp;C758&amp;" "&amp;SUBSTITUTE(B758,"M","")&amp;"-"&amp;SUBSTITUTE(B758,"M","")&amp;";")</f>
        <v>SG_MUL_VAL_ 2024 DEF_TYPE S01_PID 155-155;</v>
      </c>
    </row>
    <row r="759" spans="1:19">
      <c r="A759" s="36">
        <v>1</v>
      </c>
      <c r="B759" s="53">
        <f t="shared" ref="B759:B773" si="66">HEX2DEC(SUBSTITUTE(D759,"0x",""))</f>
        <v>155</v>
      </c>
      <c r="C759" s="38" t="str">
        <f t="shared" ref="C759:C773" si="67">"S"&amp;DEC2HEX(A759,2)&amp;"_PID"</f>
        <v>S01_PID</v>
      </c>
      <c r="D759" s="76" t="s">
        <v>1525</v>
      </c>
      <c r="E759" s="16" t="s">
        <v>1536</v>
      </c>
      <c r="F759" s="18" t="s">
        <v>1537</v>
      </c>
      <c r="G759" s="9" t="s">
        <v>4</v>
      </c>
      <c r="H759" s="36">
        <v>32</v>
      </c>
      <c r="I759" s="36">
        <v>8</v>
      </c>
      <c r="J759" s="36">
        <v>1</v>
      </c>
      <c r="K759" s="36" t="s">
        <v>32</v>
      </c>
      <c r="L759" s="36">
        <v>0.25</v>
      </c>
      <c r="M759" s="36" t="s">
        <v>88</v>
      </c>
      <c r="N759" s="36">
        <v>0</v>
      </c>
      <c r="O759" s="54">
        <v>0</v>
      </c>
      <c r="P759" s="54">
        <v>0</v>
      </c>
      <c r="R759" s="36" t="str">
        <f t="shared" ref="R759:R773" si="68">IF(F759="",""," SG_ "&amp;F759&amp;" m"&amp;B759&amp;" : "&amp;H759&amp;"|"&amp;I759&amp;"@"&amp;J759&amp;K759&amp;" ("&amp;L759&amp;","&amp;N759&amp;") ["&amp;O759&amp;"|"&amp;P759&amp;"] """&amp;M759&amp;""" TOOL")</f>
        <v> SG_ DEF_CON m155 : 32|8@1+ (0.25,0) [0|0] "%" TOOL</v>
      </c>
      <c r="S759" s="36" t="str">
        <f t="shared" ref="S759:S773" si="69">IF(F759="","","SG_MUL_VAL_ 2024 "&amp;F759&amp;" "&amp;C759&amp;" "&amp;SUBSTITUTE(B759,"M","")&amp;"-"&amp;SUBSTITUTE(B759,"M","")&amp;";")</f>
        <v>SG_MUL_VAL_ 2024 DEF_CON S01_PID 155-155;</v>
      </c>
    </row>
    <row r="760" spans="1:19">
      <c r="A760" s="36">
        <v>1</v>
      </c>
      <c r="B760" s="53">
        <f t="shared" si="66"/>
        <v>155</v>
      </c>
      <c r="C760" s="38" t="str">
        <f t="shared" si="67"/>
        <v>S01_PID</v>
      </c>
      <c r="D760" s="76" t="s">
        <v>1525</v>
      </c>
      <c r="E760" s="16" t="s">
        <v>1538</v>
      </c>
      <c r="F760" s="18" t="s">
        <v>1539</v>
      </c>
      <c r="G760" s="9" t="s">
        <v>3</v>
      </c>
      <c r="H760" s="36">
        <f>H759+I759</f>
        <v>40</v>
      </c>
      <c r="I760" s="36">
        <v>8</v>
      </c>
      <c r="J760" s="36">
        <v>1</v>
      </c>
      <c r="K760" s="36" t="s">
        <v>32</v>
      </c>
      <c r="L760" s="36">
        <v>1</v>
      </c>
      <c r="M760" s="36" t="s">
        <v>90</v>
      </c>
      <c r="N760" s="36">
        <v>-40</v>
      </c>
      <c r="O760" s="54">
        <v>0</v>
      </c>
      <c r="P760" s="54">
        <v>0</v>
      </c>
      <c r="R760" s="36" t="str">
        <f t="shared" si="68"/>
        <v> SG_ DEF_T m155 : 40|8@1+ (1,-40) [0|0] "°C " TOOL</v>
      </c>
      <c r="S760" s="36" t="str">
        <f t="shared" si="69"/>
        <v>SG_MUL_VAL_ 2024 DEF_T S01_PID 155-155;</v>
      </c>
    </row>
    <row r="761" spans="1:19">
      <c r="A761" s="36">
        <v>1</v>
      </c>
      <c r="B761" s="53">
        <f t="shared" si="66"/>
        <v>155</v>
      </c>
      <c r="C761" s="38" t="str">
        <f t="shared" si="67"/>
        <v>S01_PID</v>
      </c>
      <c r="D761" s="76" t="s">
        <v>1525</v>
      </c>
      <c r="E761" s="16" t="s">
        <v>1540</v>
      </c>
      <c r="F761" s="18" t="s">
        <v>1541</v>
      </c>
      <c r="G761" s="9" t="s">
        <v>2</v>
      </c>
      <c r="H761" s="36">
        <f>H760+I760</f>
        <v>48</v>
      </c>
      <c r="I761" s="36">
        <v>8</v>
      </c>
      <c r="J761" s="36">
        <v>1</v>
      </c>
      <c r="K761" s="36" t="s">
        <v>32</v>
      </c>
      <c r="L761" s="36">
        <f>100/255</f>
        <v>0.392156862745098</v>
      </c>
      <c r="M761" s="36" t="s">
        <v>88</v>
      </c>
      <c r="N761" s="36">
        <v>0</v>
      </c>
      <c r="O761" s="54">
        <v>0</v>
      </c>
      <c r="P761" s="54">
        <v>0</v>
      </c>
      <c r="R761" s="36" t="str">
        <f t="shared" si="68"/>
        <v> SG_ DEF_LVL m155 : 48|8@1+ (0.392156862745098,0) [0|0] "%" TOOL</v>
      </c>
      <c r="S761" s="36" t="str">
        <f t="shared" si="69"/>
        <v>SG_MUL_VAL_ 2024 DEF_LVL S01_PID 155-155;</v>
      </c>
    </row>
    <row r="762" spans="1:19">
      <c r="A762" s="36">
        <v>1</v>
      </c>
      <c r="B762" s="53">
        <f t="shared" si="66"/>
        <v>156</v>
      </c>
      <c r="C762" s="38" t="str">
        <f t="shared" si="67"/>
        <v>S01_PID</v>
      </c>
      <c r="D762" s="76" t="s">
        <v>1542</v>
      </c>
      <c r="E762" s="16" t="s">
        <v>1543</v>
      </c>
      <c r="F762" s="77" t="s">
        <v>1544</v>
      </c>
      <c r="G762" s="9" t="s">
        <v>1027</v>
      </c>
      <c r="H762" s="36">
        <v>24</v>
      </c>
      <c r="I762" s="36">
        <v>1</v>
      </c>
      <c r="J762" s="36">
        <v>1</v>
      </c>
      <c r="K762" s="36" t="s">
        <v>32</v>
      </c>
      <c r="L762" s="36">
        <v>1</v>
      </c>
      <c r="N762" s="36">
        <v>0</v>
      </c>
      <c r="O762" s="54">
        <v>0</v>
      </c>
      <c r="P762" s="54">
        <v>0</v>
      </c>
      <c r="R762" s="36" t="str">
        <f t="shared" si="68"/>
        <v> SG_ O2S13_PCT_SUP m156 : 24|1@1+ (1,0) [0|0] "" TOOL</v>
      </c>
      <c r="S762" s="36" t="str">
        <f t="shared" si="69"/>
        <v>SG_MUL_VAL_ 2024 O2S13_PCT_SUP S01_PID 156-156;</v>
      </c>
    </row>
    <row r="763" spans="1:19">
      <c r="A763" s="36">
        <v>1</v>
      </c>
      <c r="B763" s="53">
        <f t="shared" si="66"/>
        <v>156</v>
      </c>
      <c r="C763" s="38" t="str">
        <f t="shared" si="67"/>
        <v>S01_PID</v>
      </c>
      <c r="D763" s="76" t="s">
        <v>1542</v>
      </c>
      <c r="E763" s="16" t="s">
        <v>1545</v>
      </c>
      <c r="F763" s="77" t="s">
        <v>1546</v>
      </c>
      <c r="G763" s="9" t="s">
        <v>1030</v>
      </c>
      <c r="H763" s="36">
        <v>25</v>
      </c>
      <c r="I763" s="36">
        <v>1</v>
      </c>
      <c r="J763" s="36">
        <v>1</v>
      </c>
      <c r="K763" s="36" t="s">
        <v>32</v>
      </c>
      <c r="L763" s="36">
        <v>1</v>
      </c>
      <c r="N763" s="36">
        <v>0</v>
      </c>
      <c r="O763" s="54">
        <v>0</v>
      </c>
      <c r="P763" s="54">
        <v>0</v>
      </c>
      <c r="R763" s="36" t="str">
        <f t="shared" si="68"/>
        <v> SG_ O2S14_PCT_SUP m156 : 25|1@1+ (1,0) [0|0] "" TOOL</v>
      </c>
      <c r="S763" s="36" t="str">
        <f t="shared" si="69"/>
        <v>SG_MUL_VAL_ 2024 O2S14_PCT_SUP S01_PID 156-156;</v>
      </c>
    </row>
    <row r="764" spans="1:19">
      <c r="A764" s="36">
        <v>1</v>
      </c>
      <c r="B764" s="53">
        <f t="shared" si="66"/>
        <v>156</v>
      </c>
      <c r="C764" s="38" t="str">
        <f t="shared" si="67"/>
        <v>S01_PID</v>
      </c>
      <c r="D764" s="76" t="s">
        <v>1542</v>
      </c>
      <c r="E764" s="16" t="s">
        <v>1547</v>
      </c>
      <c r="F764" s="77" t="s">
        <v>1548</v>
      </c>
      <c r="G764" s="9" t="s">
        <v>1033</v>
      </c>
      <c r="H764" s="36">
        <v>26</v>
      </c>
      <c r="I764" s="36">
        <v>1</v>
      </c>
      <c r="J764" s="36">
        <v>1</v>
      </c>
      <c r="K764" s="36" t="s">
        <v>32</v>
      </c>
      <c r="L764" s="36">
        <v>1</v>
      </c>
      <c r="N764" s="36">
        <v>0</v>
      </c>
      <c r="O764" s="54">
        <v>0</v>
      </c>
      <c r="P764" s="54">
        <v>0</v>
      </c>
      <c r="R764" s="36" t="str">
        <f t="shared" si="68"/>
        <v> SG_ O2S23_PCT_SUP m156 : 26|1@1+ (1,0) [0|0] "" TOOL</v>
      </c>
      <c r="S764" s="36" t="str">
        <f t="shared" si="69"/>
        <v>SG_MUL_VAL_ 2024 O2S23_PCT_SUP S01_PID 156-156;</v>
      </c>
    </row>
    <row r="765" spans="1:19">
      <c r="A765" s="36">
        <v>1</v>
      </c>
      <c r="B765" s="53">
        <f t="shared" si="66"/>
        <v>156</v>
      </c>
      <c r="C765" s="38" t="str">
        <f t="shared" si="67"/>
        <v>S01_PID</v>
      </c>
      <c r="D765" s="76" t="s">
        <v>1542</v>
      </c>
      <c r="E765" s="16" t="s">
        <v>1549</v>
      </c>
      <c r="F765" s="77" t="s">
        <v>1550</v>
      </c>
      <c r="G765" s="9" t="s">
        <v>1036</v>
      </c>
      <c r="H765" s="36">
        <v>27</v>
      </c>
      <c r="I765" s="36">
        <v>1</v>
      </c>
      <c r="J765" s="36">
        <v>1</v>
      </c>
      <c r="K765" s="36" t="s">
        <v>32</v>
      </c>
      <c r="L765" s="36">
        <v>1</v>
      </c>
      <c r="N765" s="36">
        <v>0</v>
      </c>
      <c r="O765" s="54">
        <v>0</v>
      </c>
      <c r="P765" s="54">
        <v>0</v>
      </c>
      <c r="R765" s="36" t="str">
        <f t="shared" si="68"/>
        <v> SG_ O2S24_PCT_SUP m156 : 27|1@1+ (1,0) [0|0] "" TOOL</v>
      </c>
      <c r="S765" s="36" t="str">
        <f t="shared" si="69"/>
        <v>SG_MUL_VAL_ 2024 O2S24_PCT_SUP S01_PID 156-156;</v>
      </c>
    </row>
    <row r="766" spans="1:19">
      <c r="A766" s="36">
        <v>1</v>
      </c>
      <c r="B766" s="53">
        <f t="shared" si="66"/>
        <v>156</v>
      </c>
      <c r="C766" s="38" t="str">
        <f t="shared" si="67"/>
        <v>S01_PID</v>
      </c>
      <c r="D766" s="76" t="s">
        <v>1542</v>
      </c>
      <c r="E766" s="16" t="s">
        <v>1551</v>
      </c>
      <c r="F766" s="77" t="s">
        <v>1552</v>
      </c>
      <c r="G766" s="9" t="s">
        <v>1039</v>
      </c>
      <c r="H766" s="36">
        <v>28</v>
      </c>
      <c r="I766" s="36">
        <v>1</v>
      </c>
      <c r="J766" s="36">
        <v>1</v>
      </c>
      <c r="K766" s="36" t="s">
        <v>32</v>
      </c>
      <c r="L766" s="36">
        <v>1</v>
      </c>
      <c r="N766" s="36">
        <v>0</v>
      </c>
      <c r="O766" s="54">
        <v>0</v>
      </c>
      <c r="P766" s="54">
        <v>0</v>
      </c>
      <c r="R766" s="36" t="str">
        <f t="shared" si="68"/>
        <v> SG_ O2S13_PCT_LAMBDA_SUP m156 : 28|1@1+ (1,0) [0|0] "" TOOL</v>
      </c>
      <c r="S766" s="36" t="str">
        <f t="shared" si="69"/>
        <v>SG_MUL_VAL_ 2024 O2S13_PCT_LAMBDA_SUP S01_PID 156-156;</v>
      </c>
    </row>
    <row r="767" spans="1:19">
      <c r="A767" s="36">
        <v>1</v>
      </c>
      <c r="B767" s="53">
        <f t="shared" si="66"/>
        <v>156</v>
      </c>
      <c r="C767" s="38" t="str">
        <f t="shared" si="67"/>
        <v>S01_PID</v>
      </c>
      <c r="D767" s="76" t="s">
        <v>1542</v>
      </c>
      <c r="E767" s="16" t="s">
        <v>1553</v>
      </c>
      <c r="F767" s="77" t="s">
        <v>1554</v>
      </c>
      <c r="G767" s="9" t="s">
        <v>1042</v>
      </c>
      <c r="H767" s="36">
        <v>29</v>
      </c>
      <c r="I767" s="36">
        <v>1</v>
      </c>
      <c r="J767" s="36">
        <v>1</v>
      </c>
      <c r="K767" s="36" t="s">
        <v>32</v>
      </c>
      <c r="L767" s="36">
        <v>1</v>
      </c>
      <c r="N767" s="36">
        <v>0</v>
      </c>
      <c r="O767" s="54">
        <v>0</v>
      </c>
      <c r="P767" s="54">
        <v>0</v>
      </c>
      <c r="R767" s="36" t="str">
        <f t="shared" si="68"/>
        <v> SG_ O2S14_PCT_LAMBDA_SUP m156 : 29|1@1+ (1,0) [0|0] "" TOOL</v>
      </c>
      <c r="S767" s="36" t="str">
        <f t="shared" si="69"/>
        <v>SG_MUL_VAL_ 2024 O2S14_PCT_LAMBDA_SUP S01_PID 156-156;</v>
      </c>
    </row>
    <row r="768" spans="1:19">
      <c r="A768" s="36">
        <v>1</v>
      </c>
      <c r="B768" s="53">
        <f t="shared" si="66"/>
        <v>156</v>
      </c>
      <c r="C768" s="38" t="str">
        <f t="shared" si="67"/>
        <v>S01_PID</v>
      </c>
      <c r="D768" s="76" t="s">
        <v>1542</v>
      </c>
      <c r="E768" s="16" t="s">
        <v>1555</v>
      </c>
      <c r="F768" s="77" t="s">
        <v>1556</v>
      </c>
      <c r="G768" s="9" t="s">
        <v>1045</v>
      </c>
      <c r="H768" s="36">
        <v>30</v>
      </c>
      <c r="I768" s="36">
        <v>1</v>
      </c>
      <c r="J768" s="36">
        <v>1</v>
      </c>
      <c r="K768" s="36" t="s">
        <v>32</v>
      </c>
      <c r="L768" s="36">
        <v>1</v>
      </c>
      <c r="N768" s="36">
        <v>0</v>
      </c>
      <c r="O768" s="54">
        <v>0</v>
      </c>
      <c r="P768" s="54">
        <v>0</v>
      </c>
      <c r="R768" s="36" t="str">
        <f t="shared" si="68"/>
        <v> SG_ O2S23_PCT_LAMBDA_SUP m156 : 30|1@1+ (1,0) [0|0] "" TOOL</v>
      </c>
      <c r="S768" s="36" t="str">
        <f t="shared" si="69"/>
        <v>SG_MUL_VAL_ 2024 O2S23_PCT_LAMBDA_SUP S01_PID 156-156;</v>
      </c>
    </row>
    <row r="769" spans="1:19">
      <c r="A769" s="36">
        <v>1</v>
      </c>
      <c r="B769" s="53">
        <f t="shared" si="66"/>
        <v>156</v>
      </c>
      <c r="C769" s="38" t="str">
        <f t="shared" si="67"/>
        <v>S01_PID</v>
      </c>
      <c r="D769" s="76" t="s">
        <v>1542</v>
      </c>
      <c r="E769" s="16" t="s">
        <v>1557</v>
      </c>
      <c r="F769" s="77" t="s">
        <v>1558</v>
      </c>
      <c r="G769" s="9" t="s">
        <v>1048</v>
      </c>
      <c r="H769" s="36">
        <v>31</v>
      </c>
      <c r="I769" s="36">
        <v>1</v>
      </c>
      <c r="J769" s="36">
        <v>1</v>
      </c>
      <c r="K769" s="36" t="s">
        <v>32</v>
      </c>
      <c r="L769" s="36">
        <v>1</v>
      </c>
      <c r="N769" s="36">
        <v>0</v>
      </c>
      <c r="O769" s="54">
        <v>0</v>
      </c>
      <c r="P769" s="54">
        <v>0</v>
      </c>
      <c r="R769" s="36" t="str">
        <f t="shared" si="68"/>
        <v> SG_ O2S24_PCT_LAMBDA_SUP m156 : 31|1@1+ (1,0) [0|0] "" TOOL</v>
      </c>
      <c r="S769" s="36" t="str">
        <f t="shared" si="69"/>
        <v>SG_MUL_VAL_ 2024 O2S24_PCT_LAMBDA_SUP S01_PID 156-156;</v>
      </c>
    </row>
    <row r="770" spans="1:19">
      <c r="A770" s="36">
        <v>1</v>
      </c>
      <c r="B770" s="53">
        <f t="shared" si="66"/>
        <v>156</v>
      </c>
      <c r="C770" s="38" t="str">
        <f t="shared" si="67"/>
        <v>S01_PID</v>
      </c>
      <c r="D770" s="76" t="s">
        <v>1542</v>
      </c>
      <c r="E770" s="16" t="s">
        <v>1559</v>
      </c>
      <c r="F770" s="10" t="s">
        <v>1560</v>
      </c>
      <c r="G770" s="9" t="s">
        <v>1051</v>
      </c>
      <c r="H770" s="36">
        <v>39</v>
      </c>
      <c r="I770" s="36">
        <v>16</v>
      </c>
      <c r="J770" s="36">
        <v>0</v>
      </c>
      <c r="K770" s="36" t="s">
        <v>32</v>
      </c>
      <c r="L770" s="78">
        <v>0.001526</v>
      </c>
      <c r="M770" s="36" t="s">
        <v>88</v>
      </c>
      <c r="N770" s="36">
        <v>0</v>
      </c>
      <c r="O770" s="54">
        <v>0</v>
      </c>
      <c r="P770" s="54">
        <v>0</v>
      </c>
      <c r="R770" s="36" t="str">
        <f t="shared" si="68"/>
        <v> SG_ O2S13_PCT m156 : 39|16@0+ (0.001526,0) [0|0] "%" TOOL</v>
      </c>
      <c r="S770" s="36" t="str">
        <f t="shared" si="69"/>
        <v>SG_MUL_VAL_ 2024 O2S13_PCT S01_PID 156-156;</v>
      </c>
    </row>
    <row r="771" spans="1:19">
      <c r="A771" s="36">
        <v>1</v>
      </c>
      <c r="B771" s="53">
        <f t="shared" si="66"/>
        <v>156</v>
      </c>
      <c r="C771" s="38" t="str">
        <f t="shared" si="67"/>
        <v>S01_PID</v>
      </c>
      <c r="D771" s="76" t="s">
        <v>1542</v>
      </c>
      <c r="E771" s="16" t="s">
        <v>1561</v>
      </c>
      <c r="F771" s="10" t="s">
        <v>1562</v>
      </c>
      <c r="G771" s="9" t="s">
        <v>1055</v>
      </c>
      <c r="H771" s="36">
        <v>55</v>
      </c>
      <c r="I771" s="36">
        <v>16</v>
      </c>
      <c r="J771" s="36">
        <v>0</v>
      </c>
      <c r="K771" s="36" t="s">
        <v>32</v>
      </c>
      <c r="L771" s="78">
        <v>0.001526</v>
      </c>
      <c r="M771" s="36" t="s">
        <v>88</v>
      </c>
      <c r="N771" s="36">
        <v>0</v>
      </c>
      <c r="O771" s="54">
        <v>0</v>
      </c>
      <c r="P771" s="54">
        <v>0</v>
      </c>
      <c r="R771" s="36" t="str">
        <f t="shared" si="68"/>
        <v> SG_ O2S14_PCT m156 : 55|16@0+ (0.001526,0) [0|0] "%" TOOL</v>
      </c>
      <c r="S771" s="36" t="str">
        <f t="shared" si="69"/>
        <v>SG_MUL_VAL_ 2024 O2S14_PCT S01_PID 156-156;</v>
      </c>
    </row>
    <row r="772" spans="1:19">
      <c r="A772" s="36">
        <v>1</v>
      </c>
      <c r="B772" s="53">
        <f t="shared" si="66"/>
        <v>156</v>
      </c>
      <c r="C772" s="38" t="str">
        <f t="shared" si="67"/>
        <v>S01_PID</v>
      </c>
      <c r="D772" s="76" t="s">
        <v>1542</v>
      </c>
      <c r="E772" s="16" t="s">
        <v>1563</v>
      </c>
      <c r="F772" s="10" t="s">
        <v>1564</v>
      </c>
      <c r="G772" s="9" t="s">
        <v>1058</v>
      </c>
      <c r="H772" s="36">
        <v>71</v>
      </c>
      <c r="I772" s="36">
        <v>16</v>
      </c>
      <c r="J772" s="36">
        <v>0</v>
      </c>
      <c r="K772" s="36" t="s">
        <v>32</v>
      </c>
      <c r="L772" s="78">
        <v>0.001526</v>
      </c>
      <c r="M772" s="36" t="s">
        <v>88</v>
      </c>
      <c r="N772" s="36">
        <v>0</v>
      </c>
      <c r="O772" s="54">
        <v>0</v>
      </c>
      <c r="P772" s="54">
        <v>0</v>
      </c>
      <c r="R772" s="36" t="str">
        <f t="shared" si="68"/>
        <v> SG_ O2S23_PCT m156 : 71|16@0+ (0.001526,0) [0|0] "%" TOOL</v>
      </c>
      <c r="S772" s="36" t="str">
        <f t="shared" si="69"/>
        <v>SG_MUL_VAL_ 2024 O2S23_PCT S01_PID 156-156;</v>
      </c>
    </row>
    <row r="773" spans="1:19">
      <c r="A773" s="36">
        <v>1</v>
      </c>
      <c r="B773" s="53">
        <f t="shared" si="66"/>
        <v>156</v>
      </c>
      <c r="C773" s="38" t="str">
        <f t="shared" si="67"/>
        <v>S01_PID</v>
      </c>
      <c r="D773" s="76" t="s">
        <v>1542</v>
      </c>
      <c r="E773" s="16" t="s">
        <v>1565</v>
      </c>
      <c r="F773" s="10" t="s">
        <v>1566</v>
      </c>
      <c r="G773" s="9" t="s">
        <v>1061</v>
      </c>
      <c r="H773" s="36">
        <v>87</v>
      </c>
      <c r="I773" s="36">
        <v>16</v>
      </c>
      <c r="J773" s="36">
        <v>0</v>
      </c>
      <c r="K773" s="36" t="s">
        <v>32</v>
      </c>
      <c r="L773" s="78">
        <v>0.001526</v>
      </c>
      <c r="M773" s="36" t="s">
        <v>88</v>
      </c>
      <c r="N773" s="36">
        <v>0</v>
      </c>
      <c r="O773" s="54">
        <v>0</v>
      </c>
      <c r="P773" s="54">
        <v>0</v>
      </c>
      <c r="R773" s="36" t="str">
        <f t="shared" si="68"/>
        <v> SG_ O2S24_PCT m156 : 87|16@0+ (0.001526,0) [0|0] "%" TOOL</v>
      </c>
      <c r="S773" s="36" t="str">
        <f t="shared" si="69"/>
        <v>SG_MUL_VAL_ 2024 O2S24_PCT S01_PID 156-156;</v>
      </c>
    </row>
    <row r="774" spans="1:19">
      <c r="A774" s="36">
        <v>1</v>
      </c>
      <c r="B774" s="53">
        <f t="shared" ref="B774:B837" si="70">HEX2DEC(SUBSTITUTE(D774,"0x",""))</f>
        <v>156</v>
      </c>
      <c r="C774" s="38" t="str">
        <f t="shared" ref="C774:C837" si="71">"S"&amp;DEC2HEX(A774,2)&amp;"_PID"</f>
        <v>S01_PID</v>
      </c>
      <c r="D774" s="76" t="s">
        <v>1542</v>
      </c>
      <c r="E774" s="16" t="s">
        <v>1567</v>
      </c>
      <c r="F774" s="77" t="s">
        <v>1568</v>
      </c>
      <c r="G774" s="80" t="s">
        <v>1162</v>
      </c>
      <c r="H774" s="36">
        <v>103</v>
      </c>
      <c r="I774" s="36">
        <v>16</v>
      </c>
      <c r="J774" s="36">
        <v>0</v>
      </c>
      <c r="K774" s="36" t="s">
        <v>32</v>
      </c>
      <c r="L774" s="36">
        <v>0.000122</v>
      </c>
      <c r="M774" s="36" t="s">
        <v>1297</v>
      </c>
      <c r="N774" s="36">
        <v>0</v>
      </c>
      <c r="O774" s="54">
        <v>0</v>
      </c>
      <c r="P774" s="54">
        <v>0</v>
      </c>
      <c r="R774" s="36" t="str">
        <f t="shared" ref="R774:R837" si="72">IF(F774="",""," SG_ "&amp;F774&amp;" m"&amp;B774&amp;" : "&amp;H774&amp;"|"&amp;I774&amp;"@"&amp;J774&amp;K774&amp;" ("&amp;L774&amp;","&amp;N774&amp;") ["&amp;O774&amp;"|"&amp;P774&amp;"] """&amp;M774&amp;""" TOOL")</f>
        <v> SG_ O2S13_PCT_LAMBDA m156 : 103|16@0+ (0.000122,0) [0|0] "lambda" TOOL</v>
      </c>
      <c r="S774" s="36" t="str">
        <f t="shared" ref="S774:S837" si="73">IF(F774="","","SG_MUL_VAL_ 2024 "&amp;F774&amp;" "&amp;C774&amp;" "&amp;SUBSTITUTE(B774,"M","")&amp;"-"&amp;SUBSTITUTE(B774,"M","")&amp;";")</f>
        <v>SG_MUL_VAL_ 2024 O2S13_PCT_LAMBDA S01_PID 156-156;</v>
      </c>
    </row>
    <row r="775" spans="1:19">
      <c r="A775" s="36">
        <v>1</v>
      </c>
      <c r="B775" s="53">
        <f t="shared" si="70"/>
        <v>156</v>
      </c>
      <c r="C775" s="38" t="str">
        <f t="shared" si="71"/>
        <v>S01_PID</v>
      </c>
      <c r="D775" s="76" t="s">
        <v>1542</v>
      </c>
      <c r="E775" s="16" t="s">
        <v>1569</v>
      </c>
      <c r="F775" s="77" t="s">
        <v>1570</v>
      </c>
      <c r="G775" s="80" t="s">
        <v>1165</v>
      </c>
      <c r="H775" s="36">
        <v>119</v>
      </c>
      <c r="I775" s="36">
        <v>16</v>
      </c>
      <c r="J775" s="36">
        <v>0</v>
      </c>
      <c r="K775" s="36" t="s">
        <v>32</v>
      </c>
      <c r="L775" s="36">
        <v>0.000122</v>
      </c>
      <c r="M775" s="36" t="s">
        <v>1297</v>
      </c>
      <c r="N775" s="36">
        <v>0</v>
      </c>
      <c r="O775" s="54">
        <v>0</v>
      </c>
      <c r="P775" s="54">
        <v>0</v>
      </c>
      <c r="R775" s="36" t="str">
        <f t="shared" si="72"/>
        <v> SG_ O2S14_PCT_LAMBDA m156 : 119|16@0+ (0.000122,0) [0|0] "lambda" TOOL</v>
      </c>
      <c r="S775" s="36" t="str">
        <f t="shared" si="73"/>
        <v>SG_MUL_VAL_ 2024 O2S14_PCT_LAMBDA S01_PID 156-156;</v>
      </c>
    </row>
    <row r="776" spans="1:19">
      <c r="A776" s="36">
        <v>1</v>
      </c>
      <c r="B776" s="53">
        <f t="shared" si="70"/>
        <v>156</v>
      </c>
      <c r="C776" s="38" t="str">
        <f t="shared" si="71"/>
        <v>S01_PID</v>
      </c>
      <c r="D776" s="76" t="s">
        <v>1542</v>
      </c>
      <c r="E776" s="16" t="s">
        <v>1571</v>
      </c>
      <c r="F776" s="77" t="s">
        <v>1572</v>
      </c>
      <c r="G776" s="80" t="s">
        <v>1302</v>
      </c>
      <c r="H776" s="36">
        <v>135</v>
      </c>
      <c r="I776" s="36">
        <v>16</v>
      </c>
      <c r="J776" s="36">
        <v>0</v>
      </c>
      <c r="K776" s="36" t="s">
        <v>32</v>
      </c>
      <c r="L776" s="36">
        <v>0.000122</v>
      </c>
      <c r="M776" s="36" t="s">
        <v>1297</v>
      </c>
      <c r="N776" s="36">
        <v>0</v>
      </c>
      <c r="O776" s="54">
        <v>0</v>
      </c>
      <c r="P776" s="54">
        <v>0</v>
      </c>
      <c r="R776" s="36" t="str">
        <f t="shared" si="72"/>
        <v> SG_ O2S23_PCT_LAMBDA m156 : 135|16@0+ (0.000122,0) [0|0] "lambda" TOOL</v>
      </c>
      <c r="S776" s="36" t="str">
        <f t="shared" si="73"/>
        <v>SG_MUL_VAL_ 2024 O2S23_PCT_LAMBDA S01_PID 156-156;</v>
      </c>
    </row>
    <row r="777" spans="1:19">
      <c r="A777" s="36">
        <v>1</v>
      </c>
      <c r="B777" s="53">
        <f t="shared" si="70"/>
        <v>156</v>
      </c>
      <c r="C777" s="38" t="str">
        <f t="shared" si="71"/>
        <v>S01_PID</v>
      </c>
      <c r="D777" s="76" t="s">
        <v>1542</v>
      </c>
      <c r="E777" s="16" t="s">
        <v>1573</v>
      </c>
      <c r="F777" s="77" t="s">
        <v>1574</v>
      </c>
      <c r="G777" s="80" t="s">
        <v>1305</v>
      </c>
      <c r="H777" s="36">
        <v>151</v>
      </c>
      <c r="I777" s="36">
        <v>16</v>
      </c>
      <c r="J777" s="36">
        <v>0</v>
      </c>
      <c r="K777" s="36" t="s">
        <v>32</v>
      </c>
      <c r="L777" s="36">
        <v>0.000122</v>
      </c>
      <c r="M777" s="36" t="s">
        <v>1297</v>
      </c>
      <c r="N777" s="36">
        <v>0</v>
      </c>
      <c r="O777" s="54">
        <v>0</v>
      </c>
      <c r="P777" s="54">
        <v>0</v>
      </c>
      <c r="R777" s="36" t="str">
        <f t="shared" si="72"/>
        <v> SG_ O2S24_PCT_LAMBDA m156 : 151|16@0+ (0.000122,0) [0|0] "lambda" TOOL</v>
      </c>
      <c r="S777" s="36" t="str">
        <f t="shared" si="73"/>
        <v>SG_MUL_VAL_ 2024 O2S24_PCT_LAMBDA S01_PID 156-156;</v>
      </c>
    </row>
    <row r="778" spans="1:19">
      <c r="A778" s="36">
        <v>1</v>
      </c>
      <c r="B778" s="53">
        <f t="shared" si="70"/>
        <v>157</v>
      </c>
      <c r="C778" s="38" t="str">
        <f t="shared" si="71"/>
        <v>S01_PID</v>
      </c>
      <c r="D778" s="76" t="s">
        <v>1575</v>
      </c>
      <c r="E778" s="16" t="s">
        <v>498</v>
      </c>
      <c r="F778" s="10" t="s">
        <v>1576</v>
      </c>
      <c r="G778" s="9" t="s">
        <v>1577</v>
      </c>
      <c r="H778" s="36">
        <v>31</v>
      </c>
      <c r="I778" s="36">
        <v>16</v>
      </c>
      <c r="J778" s="36">
        <v>0</v>
      </c>
      <c r="K778" s="36" t="s">
        <v>32</v>
      </c>
      <c r="L778" s="36">
        <v>0.02</v>
      </c>
      <c r="M778" s="36" t="s">
        <v>123</v>
      </c>
      <c r="N778" s="36">
        <v>0</v>
      </c>
      <c r="O778" s="54">
        <v>0</v>
      </c>
      <c r="P778" s="54">
        <v>0</v>
      </c>
      <c r="R778" s="36" t="str">
        <f t="shared" si="72"/>
        <v> SG_ FUEL_RATE_GS m157 : 31|16@0+ (0.02,0) [0|0] "g/s" TOOL</v>
      </c>
      <c r="S778" s="36" t="str">
        <f t="shared" si="73"/>
        <v>SG_MUL_VAL_ 2024 FUEL_RATE_GS S01_PID 157-157;</v>
      </c>
    </row>
    <row r="779" spans="1:19">
      <c r="A779" s="36">
        <v>1</v>
      </c>
      <c r="B779" s="53">
        <f t="shared" si="70"/>
        <v>157</v>
      </c>
      <c r="C779" s="38" t="str">
        <f t="shared" si="71"/>
        <v>S01_PID</v>
      </c>
      <c r="D779" s="76" t="s">
        <v>1575</v>
      </c>
      <c r="E779" s="16" t="s">
        <v>1578</v>
      </c>
      <c r="F779" s="10" t="s">
        <v>1579</v>
      </c>
      <c r="G779" s="9" t="s">
        <v>1329</v>
      </c>
      <c r="H779" s="36">
        <v>47</v>
      </c>
      <c r="I779" s="36">
        <v>16</v>
      </c>
      <c r="J779" s="36">
        <v>0</v>
      </c>
      <c r="K779" s="36" t="s">
        <v>32</v>
      </c>
      <c r="L779" s="36">
        <v>0.02</v>
      </c>
      <c r="M779" s="36" t="s">
        <v>123</v>
      </c>
      <c r="N779" s="36">
        <v>0</v>
      </c>
      <c r="O779" s="54">
        <v>0</v>
      </c>
      <c r="P779" s="54">
        <v>0</v>
      </c>
      <c r="R779" s="36" t="str">
        <f t="shared" si="72"/>
        <v> SG_ VFUEL_RATE m157 : 47|16@0+ (0.02,0) [0|0] "g/s" TOOL</v>
      </c>
      <c r="S779" s="36" t="str">
        <f t="shared" si="73"/>
        <v>SG_MUL_VAL_ 2024 VFUEL_RATE S01_PID 157-157;</v>
      </c>
    </row>
    <row r="780" spans="1:19">
      <c r="A780" s="36">
        <v>1</v>
      </c>
      <c r="B780" s="53">
        <f t="shared" si="70"/>
        <v>158</v>
      </c>
      <c r="C780" s="38" t="str">
        <f t="shared" si="71"/>
        <v>S01_PID</v>
      </c>
      <c r="D780" s="76" t="s">
        <v>1580</v>
      </c>
      <c r="E780" s="16" t="s">
        <v>1581</v>
      </c>
      <c r="F780" s="10" t="s">
        <v>1582</v>
      </c>
      <c r="G780" s="9" t="s">
        <v>1577</v>
      </c>
      <c r="H780" s="36">
        <v>31</v>
      </c>
      <c r="I780" s="36">
        <v>16</v>
      </c>
      <c r="J780" s="36">
        <v>0</v>
      </c>
      <c r="K780" s="36" t="s">
        <v>32</v>
      </c>
      <c r="L780" s="36">
        <v>0.2</v>
      </c>
      <c r="M780" s="36" t="s">
        <v>1583</v>
      </c>
      <c r="N780" s="36">
        <v>0</v>
      </c>
      <c r="O780" s="54">
        <v>0</v>
      </c>
      <c r="P780" s="54">
        <v>0</v>
      </c>
      <c r="R780" s="36" t="str">
        <f t="shared" si="72"/>
        <v> SG_ EXH_RATE m158 : 31|16@0+ (0.2,0) [0|0] "kg/h " TOOL</v>
      </c>
      <c r="S780" s="36" t="str">
        <f t="shared" si="73"/>
        <v>SG_MUL_VAL_ 2024 EXH_RATE S01_PID 158-158;</v>
      </c>
    </row>
    <row r="781" spans="1:19">
      <c r="A781" s="36">
        <v>1</v>
      </c>
      <c r="B781" s="53">
        <f t="shared" si="70"/>
        <v>159</v>
      </c>
      <c r="C781" s="38" t="str">
        <f t="shared" si="71"/>
        <v>S01_PID</v>
      </c>
      <c r="D781" s="76" t="s">
        <v>1584</v>
      </c>
      <c r="E781" s="16" t="s">
        <v>1585</v>
      </c>
      <c r="F781" s="77" t="s">
        <v>1586</v>
      </c>
      <c r="G781" s="9" t="s">
        <v>1027</v>
      </c>
      <c r="H781" s="36">
        <v>24</v>
      </c>
      <c r="I781" s="36">
        <v>1</v>
      </c>
      <c r="J781" s="36">
        <v>1</v>
      </c>
      <c r="K781" s="36" t="s">
        <v>32</v>
      </c>
      <c r="L781" s="36">
        <v>1</v>
      </c>
      <c r="N781" s="36">
        <v>0</v>
      </c>
      <c r="O781" s="54">
        <v>0</v>
      </c>
      <c r="P781" s="54">
        <v>0</v>
      </c>
      <c r="R781" s="36" t="str">
        <f t="shared" si="72"/>
        <v> SG_ FUELSYSA_B1_SUP m159 : 24|1@1+ (1,0) [0|0] "" TOOL</v>
      </c>
      <c r="S781" s="36" t="str">
        <f t="shared" si="73"/>
        <v>SG_MUL_VAL_ 2024 FUELSYSA_B1_SUP S01_PID 159-159;</v>
      </c>
    </row>
    <row r="782" spans="1:19">
      <c r="A782" s="36">
        <v>1</v>
      </c>
      <c r="B782" s="53">
        <f t="shared" si="70"/>
        <v>159</v>
      </c>
      <c r="C782" s="38" t="str">
        <f t="shared" si="71"/>
        <v>S01_PID</v>
      </c>
      <c r="D782" s="76" t="s">
        <v>1584</v>
      </c>
      <c r="E782" s="16" t="s">
        <v>1587</v>
      </c>
      <c r="F782" s="77" t="s">
        <v>1588</v>
      </c>
      <c r="G782" s="9" t="s">
        <v>1030</v>
      </c>
      <c r="H782" s="36">
        <v>25</v>
      </c>
      <c r="I782" s="36">
        <v>1</v>
      </c>
      <c r="J782" s="36">
        <v>1</v>
      </c>
      <c r="K782" s="36" t="s">
        <v>32</v>
      </c>
      <c r="L782" s="36">
        <v>1</v>
      </c>
      <c r="N782" s="36">
        <v>0</v>
      </c>
      <c r="O782" s="54">
        <v>0</v>
      </c>
      <c r="P782" s="54">
        <v>0</v>
      </c>
      <c r="R782" s="36" t="str">
        <f t="shared" si="72"/>
        <v> SG_ FUELSYSB_B1_SUP m159 : 25|1@1+ (1,0) [0|0] "" TOOL</v>
      </c>
      <c r="S782" s="36" t="str">
        <f t="shared" si="73"/>
        <v>SG_MUL_VAL_ 2024 FUELSYSB_B1_SUP S01_PID 159-159;</v>
      </c>
    </row>
    <row r="783" spans="1:19">
      <c r="A783" s="36">
        <v>1</v>
      </c>
      <c r="B783" s="53">
        <f t="shared" si="70"/>
        <v>159</v>
      </c>
      <c r="C783" s="38" t="str">
        <f t="shared" si="71"/>
        <v>S01_PID</v>
      </c>
      <c r="D783" s="76" t="s">
        <v>1584</v>
      </c>
      <c r="E783" s="16" t="s">
        <v>1589</v>
      </c>
      <c r="F783" s="77" t="s">
        <v>1590</v>
      </c>
      <c r="G783" s="9" t="s">
        <v>1033</v>
      </c>
      <c r="H783" s="36">
        <v>26</v>
      </c>
      <c r="I783" s="36">
        <v>1</v>
      </c>
      <c r="J783" s="36">
        <v>1</v>
      </c>
      <c r="K783" s="36" t="s">
        <v>32</v>
      </c>
      <c r="L783" s="36">
        <v>1</v>
      </c>
      <c r="N783" s="36">
        <v>0</v>
      </c>
      <c r="O783" s="54">
        <v>0</v>
      </c>
      <c r="P783" s="54">
        <v>0</v>
      </c>
      <c r="R783" s="36" t="str">
        <f t="shared" si="72"/>
        <v> SG_ FUELSYSA_B2_SUP m159 : 26|1@1+ (1,0) [0|0] "" TOOL</v>
      </c>
      <c r="S783" s="36" t="str">
        <f t="shared" si="73"/>
        <v>SG_MUL_VAL_ 2024 FUELSYSA_B2_SUP S01_PID 159-159;</v>
      </c>
    </row>
    <row r="784" spans="1:19">
      <c r="A784" s="36">
        <v>1</v>
      </c>
      <c r="B784" s="53">
        <f t="shared" si="70"/>
        <v>159</v>
      </c>
      <c r="C784" s="38" t="str">
        <f t="shared" si="71"/>
        <v>S01_PID</v>
      </c>
      <c r="D784" s="76" t="s">
        <v>1584</v>
      </c>
      <c r="E784" s="16" t="s">
        <v>1591</v>
      </c>
      <c r="F784" s="77" t="s">
        <v>1592</v>
      </c>
      <c r="G784" s="9" t="s">
        <v>1036</v>
      </c>
      <c r="H784" s="36">
        <v>27</v>
      </c>
      <c r="I784" s="36">
        <v>1</v>
      </c>
      <c r="J784" s="36">
        <v>1</v>
      </c>
      <c r="K784" s="36" t="s">
        <v>32</v>
      </c>
      <c r="L784" s="36">
        <v>1</v>
      </c>
      <c r="N784" s="36">
        <v>0</v>
      </c>
      <c r="O784" s="54">
        <v>0</v>
      </c>
      <c r="P784" s="54">
        <v>0</v>
      </c>
      <c r="R784" s="36" t="str">
        <f t="shared" si="72"/>
        <v> SG_ FUELSYSB_B2_SUP m159 : 27|1@1+ (1,0) [0|0] "" TOOL</v>
      </c>
      <c r="S784" s="36" t="str">
        <f t="shared" si="73"/>
        <v>SG_MUL_VAL_ 2024 FUELSYSB_B2_SUP S01_PID 159-159;</v>
      </c>
    </row>
    <row r="785" spans="1:19">
      <c r="A785" s="36">
        <v>1</v>
      </c>
      <c r="B785" s="53">
        <f t="shared" si="70"/>
        <v>159</v>
      </c>
      <c r="C785" s="38" t="str">
        <f t="shared" si="71"/>
        <v>S01_PID</v>
      </c>
      <c r="D785" s="76" t="s">
        <v>1584</v>
      </c>
      <c r="E785" s="16" t="s">
        <v>1593</v>
      </c>
      <c r="F785" s="77" t="s">
        <v>1594</v>
      </c>
      <c r="G785" s="9" t="s">
        <v>1039</v>
      </c>
      <c r="H785" s="36">
        <v>28</v>
      </c>
      <c r="I785" s="36">
        <v>1</v>
      </c>
      <c r="J785" s="36">
        <v>1</v>
      </c>
      <c r="K785" s="36" t="s">
        <v>32</v>
      </c>
      <c r="L785" s="36">
        <v>1</v>
      </c>
      <c r="N785" s="36">
        <v>0</v>
      </c>
      <c r="O785" s="54">
        <v>0</v>
      </c>
      <c r="P785" s="54">
        <v>0</v>
      </c>
      <c r="R785" s="36" t="str">
        <f t="shared" si="72"/>
        <v> SG_ FUELSYSA_B3_SUP m159 : 28|1@1+ (1,0) [0|0] "" TOOL</v>
      </c>
      <c r="S785" s="36" t="str">
        <f t="shared" si="73"/>
        <v>SG_MUL_VAL_ 2024 FUELSYSA_B3_SUP S01_PID 159-159;</v>
      </c>
    </row>
    <row r="786" spans="1:19">
      <c r="A786" s="36">
        <v>1</v>
      </c>
      <c r="B786" s="53">
        <f t="shared" si="70"/>
        <v>159</v>
      </c>
      <c r="C786" s="38" t="str">
        <f t="shared" si="71"/>
        <v>S01_PID</v>
      </c>
      <c r="D786" s="76" t="s">
        <v>1584</v>
      </c>
      <c r="E786" s="16" t="s">
        <v>1595</v>
      </c>
      <c r="F786" s="77" t="s">
        <v>1596</v>
      </c>
      <c r="G786" s="9" t="s">
        <v>1042</v>
      </c>
      <c r="H786" s="36">
        <v>29</v>
      </c>
      <c r="I786" s="36">
        <v>1</v>
      </c>
      <c r="J786" s="36">
        <v>1</v>
      </c>
      <c r="K786" s="36" t="s">
        <v>32</v>
      </c>
      <c r="L786" s="36">
        <v>1</v>
      </c>
      <c r="N786" s="36">
        <v>0</v>
      </c>
      <c r="O786" s="54">
        <v>0</v>
      </c>
      <c r="P786" s="54">
        <v>0</v>
      </c>
      <c r="R786" s="36" t="str">
        <f t="shared" si="72"/>
        <v> SG_ FUELSYSB_B3_SUP m159 : 29|1@1+ (1,0) [0|0] "" TOOL</v>
      </c>
      <c r="S786" s="36" t="str">
        <f t="shared" si="73"/>
        <v>SG_MUL_VAL_ 2024 FUELSYSB_B3_SUP S01_PID 159-159;</v>
      </c>
    </row>
    <row r="787" spans="1:19">
      <c r="A787" s="36">
        <v>1</v>
      </c>
      <c r="B787" s="53">
        <f t="shared" si="70"/>
        <v>159</v>
      </c>
      <c r="C787" s="38" t="str">
        <f t="shared" si="71"/>
        <v>S01_PID</v>
      </c>
      <c r="D787" s="76" t="s">
        <v>1584</v>
      </c>
      <c r="E787" s="16" t="s">
        <v>1597</v>
      </c>
      <c r="F787" s="77" t="s">
        <v>1598</v>
      </c>
      <c r="G787" s="9" t="s">
        <v>1045</v>
      </c>
      <c r="H787" s="36">
        <v>30</v>
      </c>
      <c r="I787" s="36">
        <v>1</v>
      </c>
      <c r="J787" s="36">
        <v>1</v>
      </c>
      <c r="K787" s="36" t="s">
        <v>32</v>
      </c>
      <c r="L787" s="36">
        <v>1</v>
      </c>
      <c r="N787" s="36">
        <v>0</v>
      </c>
      <c r="O787" s="54">
        <v>0</v>
      </c>
      <c r="P787" s="54">
        <v>0</v>
      </c>
      <c r="R787" s="36" t="str">
        <f t="shared" si="72"/>
        <v> SG_ FUELSYSA_B4_SUP m159 : 30|1@1+ (1,0) [0|0] "" TOOL</v>
      </c>
      <c r="S787" s="36" t="str">
        <f t="shared" si="73"/>
        <v>SG_MUL_VAL_ 2024 FUELSYSA_B4_SUP S01_PID 159-159;</v>
      </c>
    </row>
    <row r="788" spans="1:19">
      <c r="A788" s="36">
        <v>1</v>
      </c>
      <c r="B788" s="53">
        <f t="shared" si="70"/>
        <v>159</v>
      </c>
      <c r="C788" s="38" t="str">
        <f t="shared" si="71"/>
        <v>S01_PID</v>
      </c>
      <c r="D788" s="76" t="s">
        <v>1584</v>
      </c>
      <c r="E788" s="16" t="s">
        <v>1599</v>
      </c>
      <c r="F788" s="77" t="s">
        <v>1600</v>
      </c>
      <c r="G788" s="9" t="s">
        <v>1048</v>
      </c>
      <c r="H788" s="36">
        <v>31</v>
      </c>
      <c r="I788" s="36">
        <v>1</v>
      </c>
      <c r="J788" s="36">
        <v>1</v>
      </c>
      <c r="K788" s="36" t="s">
        <v>32</v>
      </c>
      <c r="L788" s="36">
        <v>1</v>
      </c>
      <c r="N788" s="36">
        <v>0</v>
      </c>
      <c r="O788" s="54">
        <v>0</v>
      </c>
      <c r="P788" s="54">
        <v>0</v>
      </c>
      <c r="R788" s="36" t="str">
        <f t="shared" si="72"/>
        <v> SG_ FUELSYSB_B4_SUP m159 : 31|1@1+ (1,0) [0|0] "" TOOL</v>
      </c>
      <c r="S788" s="36" t="str">
        <f t="shared" si="73"/>
        <v>SG_MUL_VAL_ 2024 FUELSYSB_B4_SUP S01_PID 159-159;</v>
      </c>
    </row>
    <row r="789" spans="1:19">
      <c r="A789" s="36">
        <v>1</v>
      </c>
      <c r="B789" s="53">
        <f t="shared" si="70"/>
        <v>159</v>
      </c>
      <c r="C789" s="38" t="str">
        <f t="shared" si="71"/>
        <v>S01_PID</v>
      </c>
      <c r="D789" s="76" t="s">
        <v>1584</v>
      </c>
      <c r="E789" s="16" t="s">
        <v>1601</v>
      </c>
      <c r="F789" s="5" t="s">
        <v>1602</v>
      </c>
      <c r="G789" s="9" t="s">
        <v>4</v>
      </c>
      <c r="H789" s="36">
        <v>32</v>
      </c>
      <c r="I789" s="36">
        <v>8</v>
      </c>
      <c r="J789" s="36">
        <v>1</v>
      </c>
      <c r="K789" s="36" t="s">
        <v>32</v>
      </c>
      <c r="L789" s="36">
        <f>100/255</f>
        <v>0.392156862745098</v>
      </c>
      <c r="M789" s="36" t="s">
        <v>88</v>
      </c>
      <c r="N789" s="36">
        <v>0</v>
      </c>
      <c r="O789" s="54">
        <v>0</v>
      </c>
      <c r="P789" s="54">
        <v>0</v>
      </c>
      <c r="R789" s="36" t="str">
        <f t="shared" si="72"/>
        <v> SG_ FUELSYSA_B1 m159 : 32|8@1+ (0.392156862745098,0) [0|0] "%" TOOL</v>
      </c>
      <c r="S789" s="36" t="str">
        <f t="shared" si="73"/>
        <v>SG_MUL_VAL_ 2024 FUELSYSA_B1 S01_PID 159-159;</v>
      </c>
    </row>
    <row r="790" spans="1:19">
      <c r="A790" s="36">
        <v>1</v>
      </c>
      <c r="B790" s="53">
        <f t="shared" si="70"/>
        <v>159</v>
      </c>
      <c r="C790" s="38" t="str">
        <f t="shared" si="71"/>
        <v>S01_PID</v>
      </c>
      <c r="D790" s="76" t="s">
        <v>1584</v>
      </c>
      <c r="E790" s="16" t="s">
        <v>1603</v>
      </c>
      <c r="F790" s="5" t="s">
        <v>1604</v>
      </c>
      <c r="G790" s="9" t="s">
        <v>3</v>
      </c>
      <c r="H790" s="36">
        <v>40</v>
      </c>
      <c r="I790" s="36">
        <v>8</v>
      </c>
      <c r="J790" s="36">
        <v>1</v>
      </c>
      <c r="K790" s="36" t="s">
        <v>32</v>
      </c>
      <c r="L790" s="36">
        <f>100/255</f>
        <v>0.392156862745098</v>
      </c>
      <c r="M790" s="36" t="s">
        <v>88</v>
      </c>
      <c r="N790" s="36">
        <v>0</v>
      </c>
      <c r="O790" s="54">
        <v>0</v>
      </c>
      <c r="P790" s="54">
        <v>0</v>
      </c>
      <c r="R790" s="36" t="str">
        <f t="shared" si="72"/>
        <v> SG_ FUELSYSB_B1 m159 : 40|8@1+ (0.392156862745098,0) [0|0] "%" TOOL</v>
      </c>
      <c r="S790" s="36" t="str">
        <f t="shared" si="73"/>
        <v>SG_MUL_VAL_ 2024 FUELSYSB_B1 S01_PID 159-159;</v>
      </c>
    </row>
    <row r="791" spans="1:19">
      <c r="A791" s="36">
        <v>1</v>
      </c>
      <c r="B791" s="53">
        <f t="shared" si="70"/>
        <v>159</v>
      </c>
      <c r="C791" s="38" t="str">
        <f t="shared" si="71"/>
        <v>S01_PID</v>
      </c>
      <c r="D791" s="76" t="s">
        <v>1584</v>
      </c>
      <c r="E791" s="16" t="s">
        <v>1605</v>
      </c>
      <c r="F791" s="5" t="s">
        <v>1606</v>
      </c>
      <c r="G791" s="9" t="s">
        <v>2</v>
      </c>
      <c r="H791" s="36">
        <v>48</v>
      </c>
      <c r="I791" s="36">
        <v>8</v>
      </c>
      <c r="J791" s="36">
        <v>1</v>
      </c>
      <c r="K791" s="36" t="s">
        <v>32</v>
      </c>
      <c r="L791" s="36">
        <f t="shared" ref="L791:L796" si="74">100/255</f>
        <v>0.392156862745098</v>
      </c>
      <c r="M791" s="36" t="s">
        <v>88</v>
      </c>
      <c r="N791" s="36">
        <v>0</v>
      </c>
      <c r="O791" s="54">
        <v>0</v>
      </c>
      <c r="P791" s="54">
        <v>0</v>
      </c>
      <c r="R791" s="36" t="str">
        <f t="shared" si="72"/>
        <v> SG_ FUELSYSA_B2 m159 : 48|8@1+ (0.392156862745098,0) [0|0] "%" TOOL</v>
      </c>
      <c r="S791" s="36" t="str">
        <f t="shared" si="73"/>
        <v>SG_MUL_VAL_ 2024 FUELSYSA_B2 S01_PID 159-159;</v>
      </c>
    </row>
    <row r="792" spans="1:19">
      <c r="A792" s="36">
        <v>1</v>
      </c>
      <c r="B792" s="53">
        <f t="shared" si="70"/>
        <v>159</v>
      </c>
      <c r="C792" s="38" t="str">
        <f t="shared" si="71"/>
        <v>S01_PID</v>
      </c>
      <c r="D792" s="76" t="s">
        <v>1584</v>
      </c>
      <c r="E792" s="16" t="s">
        <v>1607</v>
      </c>
      <c r="F792" s="5" t="s">
        <v>1608</v>
      </c>
      <c r="G792" s="9" t="s">
        <v>1</v>
      </c>
      <c r="H792" s="36">
        <v>56</v>
      </c>
      <c r="I792" s="36">
        <v>8</v>
      </c>
      <c r="J792" s="36">
        <v>1</v>
      </c>
      <c r="K792" s="36" t="s">
        <v>32</v>
      </c>
      <c r="L792" s="36">
        <f t="shared" si="74"/>
        <v>0.392156862745098</v>
      </c>
      <c r="M792" s="36" t="s">
        <v>88</v>
      </c>
      <c r="N792" s="36">
        <v>0</v>
      </c>
      <c r="O792" s="54">
        <v>0</v>
      </c>
      <c r="P792" s="54">
        <v>0</v>
      </c>
      <c r="R792" s="36" t="str">
        <f t="shared" si="72"/>
        <v> SG_ FUELSYSB_B2 m159 : 56|8@1+ (0.392156862745098,0) [0|0] "%" TOOL</v>
      </c>
      <c r="S792" s="36" t="str">
        <f t="shared" si="73"/>
        <v>SG_MUL_VAL_ 2024 FUELSYSB_B2 S01_PID 159-159;</v>
      </c>
    </row>
    <row r="793" spans="1:19">
      <c r="A793" s="36">
        <v>1</v>
      </c>
      <c r="B793" s="53">
        <f t="shared" si="70"/>
        <v>159</v>
      </c>
      <c r="C793" s="38" t="str">
        <f t="shared" si="71"/>
        <v>S01_PID</v>
      </c>
      <c r="D793" s="76" t="s">
        <v>1584</v>
      </c>
      <c r="E793" s="16" t="s">
        <v>1609</v>
      </c>
      <c r="F793" s="5" t="s">
        <v>1610</v>
      </c>
      <c r="G793" s="80" t="s">
        <v>118</v>
      </c>
      <c r="H793" s="36">
        <v>64</v>
      </c>
      <c r="I793" s="36">
        <v>8</v>
      </c>
      <c r="J793" s="36">
        <v>1</v>
      </c>
      <c r="K793" s="36" t="s">
        <v>32</v>
      </c>
      <c r="L793" s="36">
        <f t="shared" si="74"/>
        <v>0.392156862745098</v>
      </c>
      <c r="M793" s="36" t="s">
        <v>88</v>
      </c>
      <c r="N793" s="36">
        <v>0</v>
      </c>
      <c r="O793" s="54">
        <v>0</v>
      </c>
      <c r="P793" s="54">
        <v>0</v>
      </c>
      <c r="R793" s="36" t="str">
        <f t="shared" si="72"/>
        <v> SG_ FUELSYSA_B3 m159 : 64|8@1+ (0.392156862745098,0) [0|0] "%" TOOL</v>
      </c>
      <c r="S793" s="36" t="str">
        <f t="shared" si="73"/>
        <v>SG_MUL_VAL_ 2024 FUELSYSA_B3 S01_PID 159-159;</v>
      </c>
    </row>
    <row r="794" spans="1:19">
      <c r="A794" s="36">
        <v>1</v>
      </c>
      <c r="B794" s="53">
        <f t="shared" si="70"/>
        <v>159</v>
      </c>
      <c r="C794" s="38" t="str">
        <f t="shared" si="71"/>
        <v>S01_PID</v>
      </c>
      <c r="D794" s="76" t="s">
        <v>1584</v>
      </c>
      <c r="E794" s="16" t="s">
        <v>1611</v>
      </c>
      <c r="F794" s="5" t="s">
        <v>1612</v>
      </c>
      <c r="G794" s="80" t="s">
        <v>1613</v>
      </c>
      <c r="H794" s="36">
        <v>72</v>
      </c>
      <c r="I794" s="36">
        <v>8</v>
      </c>
      <c r="J794" s="36">
        <v>1</v>
      </c>
      <c r="K794" s="36" t="s">
        <v>32</v>
      </c>
      <c r="L794" s="36">
        <f t="shared" si="74"/>
        <v>0.392156862745098</v>
      </c>
      <c r="M794" s="36" t="s">
        <v>88</v>
      </c>
      <c r="N794" s="36">
        <v>0</v>
      </c>
      <c r="O794" s="54">
        <v>0</v>
      </c>
      <c r="P794" s="54">
        <v>0</v>
      </c>
      <c r="R794" s="36" t="str">
        <f t="shared" si="72"/>
        <v> SG_ FUELSYSB_B3 m159 : 72|8@1+ (0.392156862745098,0) [0|0] "%" TOOL</v>
      </c>
      <c r="S794" s="36" t="str">
        <f t="shared" si="73"/>
        <v>SG_MUL_VAL_ 2024 FUELSYSB_B3 S01_PID 159-159;</v>
      </c>
    </row>
    <row r="795" spans="1:19">
      <c r="A795" s="36">
        <v>1</v>
      </c>
      <c r="B795" s="53">
        <f t="shared" si="70"/>
        <v>159</v>
      </c>
      <c r="C795" s="38" t="str">
        <f t="shared" si="71"/>
        <v>S01_PID</v>
      </c>
      <c r="D795" s="76" t="s">
        <v>1584</v>
      </c>
      <c r="E795" s="16" t="s">
        <v>1614</v>
      </c>
      <c r="F795" s="5" t="s">
        <v>1615</v>
      </c>
      <c r="G795" s="80" t="s">
        <v>1616</v>
      </c>
      <c r="H795" s="36">
        <v>80</v>
      </c>
      <c r="I795" s="36">
        <v>8</v>
      </c>
      <c r="J795" s="36">
        <v>1</v>
      </c>
      <c r="K795" s="36" t="s">
        <v>32</v>
      </c>
      <c r="L795" s="36">
        <f t="shared" si="74"/>
        <v>0.392156862745098</v>
      </c>
      <c r="M795" s="36" t="s">
        <v>88</v>
      </c>
      <c r="N795" s="36">
        <v>0</v>
      </c>
      <c r="O795" s="54">
        <v>0</v>
      </c>
      <c r="P795" s="54">
        <v>0</v>
      </c>
      <c r="R795" s="36" t="str">
        <f t="shared" si="72"/>
        <v> SG_ FUELSYSA_B4 m159 : 80|8@1+ (0.392156862745098,0) [0|0] "%" TOOL</v>
      </c>
      <c r="S795" s="36" t="str">
        <f t="shared" si="73"/>
        <v>SG_MUL_VAL_ 2024 FUELSYSA_B4 S01_PID 159-159;</v>
      </c>
    </row>
    <row r="796" spans="1:19">
      <c r="A796" s="36">
        <v>1</v>
      </c>
      <c r="B796" s="53">
        <f t="shared" si="70"/>
        <v>159</v>
      </c>
      <c r="C796" s="38" t="str">
        <f t="shared" si="71"/>
        <v>S01_PID</v>
      </c>
      <c r="D796" s="76" t="s">
        <v>1584</v>
      </c>
      <c r="E796" s="16" t="s">
        <v>1617</v>
      </c>
      <c r="F796" s="5" t="s">
        <v>1618</v>
      </c>
      <c r="G796" s="80" t="s">
        <v>1619</v>
      </c>
      <c r="H796" s="36">
        <v>88</v>
      </c>
      <c r="I796" s="36">
        <v>8</v>
      </c>
      <c r="J796" s="36">
        <v>1</v>
      </c>
      <c r="K796" s="36" t="s">
        <v>32</v>
      </c>
      <c r="L796" s="36">
        <f t="shared" si="74"/>
        <v>0.392156862745098</v>
      </c>
      <c r="M796" s="36" t="s">
        <v>88</v>
      </c>
      <c r="N796" s="36">
        <v>0</v>
      </c>
      <c r="O796" s="54">
        <v>0</v>
      </c>
      <c r="P796" s="54">
        <v>0</v>
      </c>
      <c r="R796" s="36" t="str">
        <f t="shared" si="72"/>
        <v> SG_ FUELSYSB_B4 m159 : 88|8@1+ (0.392156862745098,0) [0|0] "%" TOOL</v>
      </c>
      <c r="S796" s="36" t="str">
        <f t="shared" si="73"/>
        <v>SG_MUL_VAL_ 2024 FUELSYSB_B4 S01_PID 159-159;</v>
      </c>
    </row>
    <row r="797" ht="22.5" spans="1:19">
      <c r="A797" s="36">
        <v>1</v>
      </c>
      <c r="B797" s="53">
        <f t="shared" si="70"/>
        <v>161</v>
      </c>
      <c r="C797" s="38" t="str">
        <f t="shared" si="71"/>
        <v>S01_PID</v>
      </c>
      <c r="D797" s="76" t="s">
        <v>1620</v>
      </c>
      <c r="E797" s="16" t="s">
        <v>1621</v>
      </c>
      <c r="F797" s="77" t="s">
        <v>1622</v>
      </c>
      <c r="G797" s="9" t="s">
        <v>1027</v>
      </c>
      <c r="H797" s="36">
        <v>24</v>
      </c>
      <c r="I797" s="36">
        <v>1</v>
      </c>
      <c r="J797" s="36">
        <v>1</v>
      </c>
      <c r="K797" s="36" t="s">
        <v>32</v>
      </c>
      <c r="L797" s="36">
        <v>1</v>
      </c>
      <c r="N797" s="36">
        <v>0</v>
      </c>
      <c r="O797" s="54">
        <v>0</v>
      </c>
      <c r="P797" s="54">
        <v>0</v>
      </c>
      <c r="R797" s="36" t="str">
        <f t="shared" si="72"/>
        <v> SG_ NOXC11_SUP m161 : 24|1@1+ (1,0) [0|0] "" TOOL</v>
      </c>
      <c r="S797" s="36" t="str">
        <f t="shared" si="73"/>
        <v>SG_MUL_VAL_ 2024 NOXC11_SUP S01_PID 161-161;</v>
      </c>
    </row>
    <row r="798" ht="22.5" spans="1:19">
      <c r="A798" s="36">
        <v>1</v>
      </c>
      <c r="B798" s="53">
        <f t="shared" si="70"/>
        <v>161</v>
      </c>
      <c r="C798" s="38" t="str">
        <f t="shared" si="71"/>
        <v>S01_PID</v>
      </c>
      <c r="D798" s="76" t="s">
        <v>1620</v>
      </c>
      <c r="E798" s="16" t="s">
        <v>1623</v>
      </c>
      <c r="F798" s="77" t="s">
        <v>1624</v>
      </c>
      <c r="G798" s="9" t="s">
        <v>1030</v>
      </c>
      <c r="H798" s="36">
        <v>25</v>
      </c>
      <c r="I798" s="36">
        <v>1</v>
      </c>
      <c r="J798" s="36">
        <v>1</v>
      </c>
      <c r="K798" s="36" t="s">
        <v>32</v>
      </c>
      <c r="L798" s="36">
        <v>1</v>
      </c>
      <c r="N798" s="36">
        <v>0</v>
      </c>
      <c r="O798" s="54">
        <v>0</v>
      </c>
      <c r="P798" s="54">
        <v>0</v>
      </c>
      <c r="R798" s="36" t="str">
        <f t="shared" si="72"/>
        <v> SG_ NOXC12_SUP m161 : 25|1@1+ (1,0) [0|0] "" TOOL</v>
      </c>
      <c r="S798" s="36" t="str">
        <f t="shared" si="73"/>
        <v>SG_MUL_VAL_ 2024 NOXC12_SUP S01_PID 161-161;</v>
      </c>
    </row>
    <row r="799" ht="22.5" spans="1:19">
      <c r="A799" s="36">
        <v>1</v>
      </c>
      <c r="B799" s="53">
        <f t="shared" si="70"/>
        <v>161</v>
      </c>
      <c r="C799" s="38" t="str">
        <f t="shared" si="71"/>
        <v>S01_PID</v>
      </c>
      <c r="D799" s="76" t="s">
        <v>1620</v>
      </c>
      <c r="E799" s="16" t="s">
        <v>1625</v>
      </c>
      <c r="F799" s="77" t="s">
        <v>1626</v>
      </c>
      <c r="G799" s="9" t="s">
        <v>1033</v>
      </c>
      <c r="H799" s="36">
        <v>26</v>
      </c>
      <c r="I799" s="36">
        <v>1</v>
      </c>
      <c r="J799" s="36">
        <v>1</v>
      </c>
      <c r="K799" s="36" t="s">
        <v>32</v>
      </c>
      <c r="L799" s="36">
        <v>1</v>
      </c>
      <c r="N799" s="36">
        <v>0</v>
      </c>
      <c r="O799" s="54">
        <v>0</v>
      </c>
      <c r="P799" s="54">
        <v>0</v>
      </c>
      <c r="R799" s="36" t="str">
        <f t="shared" si="72"/>
        <v> SG_ NOXC21_SUP m161 : 26|1@1+ (1,0) [0|0] "" TOOL</v>
      </c>
      <c r="S799" s="36" t="str">
        <f t="shared" si="73"/>
        <v>SG_MUL_VAL_ 2024 NOXC21_SUP S01_PID 161-161;</v>
      </c>
    </row>
    <row r="800" ht="22.5" spans="1:19">
      <c r="A800" s="36">
        <v>1</v>
      </c>
      <c r="B800" s="53">
        <f t="shared" si="70"/>
        <v>161</v>
      </c>
      <c r="C800" s="38" t="str">
        <f t="shared" si="71"/>
        <v>S01_PID</v>
      </c>
      <c r="D800" s="76" t="s">
        <v>1620</v>
      </c>
      <c r="E800" s="16" t="s">
        <v>1627</v>
      </c>
      <c r="F800" s="77" t="s">
        <v>1628</v>
      </c>
      <c r="G800" s="9" t="s">
        <v>1036</v>
      </c>
      <c r="H800" s="36">
        <v>27</v>
      </c>
      <c r="I800" s="36">
        <v>1</v>
      </c>
      <c r="J800" s="36">
        <v>1</v>
      </c>
      <c r="K800" s="36" t="s">
        <v>32</v>
      </c>
      <c r="L800" s="36">
        <v>1</v>
      </c>
      <c r="N800" s="36">
        <v>0</v>
      </c>
      <c r="O800" s="54">
        <v>0</v>
      </c>
      <c r="P800" s="54">
        <v>0</v>
      </c>
      <c r="R800" s="36" t="str">
        <f t="shared" si="72"/>
        <v> SG_ NOXC22_SUP m161 : 27|1@1+ (1,0) [0|0] "" TOOL</v>
      </c>
      <c r="S800" s="36" t="str">
        <f t="shared" si="73"/>
        <v>SG_MUL_VAL_ 2024 NOXC22_SUP S01_PID 161-161;</v>
      </c>
    </row>
    <row r="801" ht="22.5" spans="1:19">
      <c r="A801" s="36">
        <v>1</v>
      </c>
      <c r="B801" s="53">
        <f t="shared" si="70"/>
        <v>161</v>
      </c>
      <c r="C801" s="38" t="str">
        <f t="shared" si="71"/>
        <v>S01_PID</v>
      </c>
      <c r="D801" s="76" t="s">
        <v>1620</v>
      </c>
      <c r="E801" s="16" t="s">
        <v>1629</v>
      </c>
      <c r="F801" s="77" t="s">
        <v>1630</v>
      </c>
      <c r="G801" s="9" t="s">
        <v>1039</v>
      </c>
      <c r="H801" s="36">
        <v>28</v>
      </c>
      <c r="I801" s="36">
        <v>1</v>
      </c>
      <c r="J801" s="36">
        <v>1</v>
      </c>
      <c r="K801" s="36" t="s">
        <v>32</v>
      </c>
      <c r="L801" s="36">
        <v>1</v>
      </c>
      <c r="N801" s="36">
        <v>0</v>
      </c>
      <c r="O801" s="54">
        <v>0</v>
      </c>
      <c r="P801" s="54">
        <v>0</v>
      </c>
      <c r="R801" s="36" t="str">
        <f t="shared" si="72"/>
        <v> SG_ NOXC11_RDY m161 : 28|1@1+ (1,0) [0|0] "" TOOL</v>
      </c>
      <c r="S801" s="36" t="str">
        <f t="shared" si="73"/>
        <v>SG_MUL_VAL_ 2024 NOXC11_RDY S01_PID 161-161;</v>
      </c>
    </row>
    <row r="802" ht="22.5" spans="1:19">
      <c r="A802" s="36">
        <v>1</v>
      </c>
      <c r="B802" s="53">
        <f t="shared" si="70"/>
        <v>161</v>
      </c>
      <c r="C802" s="38" t="str">
        <f t="shared" si="71"/>
        <v>S01_PID</v>
      </c>
      <c r="D802" s="76" t="s">
        <v>1620</v>
      </c>
      <c r="E802" s="16" t="s">
        <v>1631</v>
      </c>
      <c r="F802" s="77" t="s">
        <v>1632</v>
      </c>
      <c r="G802" s="9" t="s">
        <v>1042</v>
      </c>
      <c r="H802" s="36">
        <v>29</v>
      </c>
      <c r="I802" s="36">
        <v>1</v>
      </c>
      <c r="J802" s="36">
        <v>1</v>
      </c>
      <c r="K802" s="36" t="s">
        <v>32</v>
      </c>
      <c r="L802" s="36">
        <v>1</v>
      </c>
      <c r="N802" s="36">
        <v>0</v>
      </c>
      <c r="O802" s="54">
        <v>0</v>
      </c>
      <c r="P802" s="54">
        <v>0</v>
      </c>
      <c r="R802" s="36" t="str">
        <f t="shared" si="72"/>
        <v> SG_ NOXC12_RDY m161 : 29|1@1+ (1,0) [0|0] "" TOOL</v>
      </c>
      <c r="S802" s="36" t="str">
        <f t="shared" si="73"/>
        <v>SG_MUL_VAL_ 2024 NOXC12_RDY S01_PID 161-161;</v>
      </c>
    </row>
    <row r="803" ht="22.5" spans="1:19">
      <c r="A803" s="36">
        <v>1</v>
      </c>
      <c r="B803" s="53">
        <f t="shared" si="70"/>
        <v>161</v>
      </c>
      <c r="C803" s="38" t="str">
        <f t="shared" si="71"/>
        <v>S01_PID</v>
      </c>
      <c r="D803" s="76" t="s">
        <v>1620</v>
      </c>
      <c r="E803" s="16" t="s">
        <v>1633</v>
      </c>
      <c r="F803" s="77" t="s">
        <v>1634</v>
      </c>
      <c r="G803" s="9" t="s">
        <v>1045</v>
      </c>
      <c r="H803" s="36">
        <v>30</v>
      </c>
      <c r="I803" s="36">
        <v>1</v>
      </c>
      <c r="J803" s="36">
        <v>1</v>
      </c>
      <c r="K803" s="36" t="s">
        <v>32</v>
      </c>
      <c r="L803" s="36">
        <v>1</v>
      </c>
      <c r="N803" s="36">
        <v>0</v>
      </c>
      <c r="O803" s="54">
        <v>0</v>
      </c>
      <c r="P803" s="54">
        <v>0</v>
      </c>
      <c r="R803" s="36" t="str">
        <f t="shared" si="72"/>
        <v> SG_ NOXC21_RDY m161 : 30|1@1+ (1,0) [0|0] "" TOOL</v>
      </c>
      <c r="S803" s="36" t="str">
        <f t="shared" si="73"/>
        <v>SG_MUL_VAL_ 2024 NOXC21_RDY S01_PID 161-161;</v>
      </c>
    </row>
    <row r="804" ht="22.5" spans="1:19">
      <c r="A804" s="36">
        <v>1</v>
      </c>
      <c r="B804" s="53">
        <f t="shared" si="70"/>
        <v>161</v>
      </c>
      <c r="C804" s="38" t="str">
        <f t="shared" si="71"/>
        <v>S01_PID</v>
      </c>
      <c r="D804" s="76" t="s">
        <v>1620</v>
      </c>
      <c r="E804" s="16" t="s">
        <v>1635</v>
      </c>
      <c r="F804" s="77" t="s">
        <v>1636</v>
      </c>
      <c r="G804" s="9" t="s">
        <v>1048</v>
      </c>
      <c r="H804" s="36">
        <v>31</v>
      </c>
      <c r="I804" s="36">
        <v>1</v>
      </c>
      <c r="J804" s="36">
        <v>1</v>
      </c>
      <c r="K804" s="36" t="s">
        <v>32</v>
      </c>
      <c r="L804" s="36">
        <v>1</v>
      </c>
      <c r="N804" s="36">
        <v>0</v>
      </c>
      <c r="O804" s="54">
        <v>0</v>
      </c>
      <c r="P804" s="54">
        <v>0</v>
      </c>
      <c r="R804" s="36" t="str">
        <f t="shared" si="72"/>
        <v> SG_ NOXC22_RDY m161 : 31|1@1+ (1,0) [0|0] "" TOOL</v>
      </c>
      <c r="S804" s="36" t="str">
        <f t="shared" si="73"/>
        <v>SG_MUL_VAL_ 2024 NOXC22_RDY S01_PID 161-161;</v>
      </c>
    </row>
    <row r="805" spans="1:19">
      <c r="A805" s="36">
        <v>1</v>
      </c>
      <c r="B805" s="53">
        <f t="shared" si="70"/>
        <v>161</v>
      </c>
      <c r="C805" s="38" t="str">
        <f t="shared" si="71"/>
        <v>S01_PID</v>
      </c>
      <c r="D805" s="76" t="s">
        <v>1620</v>
      </c>
      <c r="E805" s="16" t="s">
        <v>1637</v>
      </c>
      <c r="F805" s="10" t="s">
        <v>1638</v>
      </c>
      <c r="G805" s="9" t="s">
        <v>1051</v>
      </c>
      <c r="H805" s="36">
        <v>39</v>
      </c>
      <c r="I805" s="36">
        <v>16</v>
      </c>
      <c r="J805" s="36">
        <v>0</v>
      </c>
      <c r="K805" s="36" t="s">
        <v>32</v>
      </c>
      <c r="L805" s="36">
        <v>1</v>
      </c>
      <c r="M805" s="36" t="s">
        <v>1052</v>
      </c>
      <c r="N805" s="36">
        <v>0</v>
      </c>
      <c r="O805" s="54">
        <v>0</v>
      </c>
      <c r="P805" s="54">
        <v>0</v>
      </c>
      <c r="R805" s="36" t="str">
        <f t="shared" si="72"/>
        <v> SG_ NOXC11 m161 : 39|16@0+ (1,0) [0|0] "ppm" TOOL</v>
      </c>
      <c r="S805" s="36" t="str">
        <f t="shared" si="73"/>
        <v>SG_MUL_VAL_ 2024 NOXC11 S01_PID 161-161;</v>
      </c>
    </row>
    <row r="806" spans="1:19">
      <c r="A806" s="36">
        <v>1</v>
      </c>
      <c r="B806" s="53">
        <f t="shared" si="70"/>
        <v>161</v>
      </c>
      <c r="C806" s="38" t="str">
        <f t="shared" si="71"/>
        <v>S01_PID</v>
      </c>
      <c r="D806" s="76" t="s">
        <v>1620</v>
      </c>
      <c r="E806" s="16" t="s">
        <v>1639</v>
      </c>
      <c r="F806" s="10" t="s">
        <v>1640</v>
      </c>
      <c r="G806" s="9" t="s">
        <v>1055</v>
      </c>
      <c r="H806" s="36">
        <v>55</v>
      </c>
      <c r="I806" s="36">
        <v>16</v>
      </c>
      <c r="J806" s="36">
        <v>0</v>
      </c>
      <c r="K806" s="36" t="s">
        <v>32</v>
      </c>
      <c r="L806" s="36">
        <v>1</v>
      </c>
      <c r="M806" s="36" t="s">
        <v>1052</v>
      </c>
      <c r="N806" s="36">
        <v>0</v>
      </c>
      <c r="O806" s="54">
        <v>0</v>
      </c>
      <c r="P806" s="54">
        <v>0</v>
      </c>
      <c r="R806" s="36" t="str">
        <f t="shared" si="72"/>
        <v> SG_ NOXC12 m161 : 55|16@0+ (1,0) [0|0] "ppm" TOOL</v>
      </c>
      <c r="S806" s="36" t="str">
        <f t="shared" si="73"/>
        <v>SG_MUL_VAL_ 2024 NOXC12 S01_PID 161-161;</v>
      </c>
    </row>
    <row r="807" spans="1:19">
      <c r="A807" s="36">
        <v>1</v>
      </c>
      <c r="B807" s="53">
        <f t="shared" si="70"/>
        <v>161</v>
      </c>
      <c r="C807" s="38" t="str">
        <f t="shared" si="71"/>
        <v>S01_PID</v>
      </c>
      <c r="D807" s="76" t="s">
        <v>1620</v>
      </c>
      <c r="E807" s="16" t="s">
        <v>1641</v>
      </c>
      <c r="F807" s="10" t="s">
        <v>1642</v>
      </c>
      <c r="G807" s="9" t="s">
        <v>1058</v>
      </c>
      <c r="H807" s="36">
        <v>71</v>
      </c>
      <c r="I807" s="36">
        <v>16</v>
      </c>
      <c r="J807" s="36">
        <v>0</v>
      </c>
      <c r="K807" s="36" t="s">
        <v>32</v>
      </c>
      <c r="L807" s="36">
        <v>1</v>
      </c>
      <c r="M807" s="36" t="s">
        <v>1052</v>
      </c>
      <c r="N807" s="36">
        <v>0</v>
      </c>
      <c r="O807" s="54">
        <v>0</v>
      </c>
      <c r="P807" s="54">
        <v>0</v>
      </c>
      <c r="R807" s="36" t="str">
        <f t="shared" si="72"/>
        <v> SG_ NOXC21 m161 : 71|16@0+ (1,0) [0|0] "ppm" TOOL</v>
      </c>
      <c r="S807" s="36" t="str">
        <f t="shared" si="73"/>
        <v>SG_MUL_VAL_ 2024 NOXC21 S01_PID 161-161;</v>
      </c>
    </row>
    <row r="808" spans="1:19">
      <c r="A808" s="36">
        <v>1</v>
      </c>
      <c r="B808" s="53">
        <f t="shared" si="70"/>
        <v>161</v>
      </c>
      <c r="C808" s="38" t="str">
        <f t="shared" si="71"/>
        <v>S01_PID</v>
      </c>
      <c r="D808" s="76" t="s">
        <v>1620</v>
      </c>
      <c r="E808" s="16" t="s">
        <v>1643</v>
      </c>
      <c r="F808" s="10" t="s">
        <v>1644</v>
      </c>
      <c r="G808" s="9" t="s">
        <v>1061</v>
      </c>
      <c r="H808" s="36">
        <v>87</v>
      </c>
      <c r="I808" s="36">
        <v>16</v>
      </c>
      <c r="J808" s="36">
        <v>0</v>
      </c>
      <c r="K808" s="36" t="s">
        <v>32</v>
      </c>
      <c r="L808" s="36">
        <v>1</v>
      </c>
      <c r="M808" s="36" t="s">
        <v>1052</v>
      </c>
      <c r="N808" s="36">
        <v>0</v>
      </c>
      <c r="O808" s="54">
        <v>0</v>
      </c>
      <c r="P808" s="54">
        <v>0</v>
      </c>
      <c r="R808" s="36" t="str">
        <f t="shared" si="72"/>
        <v> SG_ NOXC22 m161 : 87|16@0+ (1,0) [0|0] "ppm" TOOL</v>
      </c>
      <c r="S808" s="36" t="str">
        <f t="shared" si="73"/>
        <v>SG_MUL_VAL_ 2024 NOXC22 S01_PID 161-161;</v>
      </c>
    </row>
    <row r="809" spans="1:19">
      <c r="A809" s="36">
        <v>1</v>
      </c>
      <c r="B809" s="53">
        <f t="shared" si="70"/>
        <v>162</v>
      </c>
      <c r="C809" s="38" t="str">
        <f t="shared" si="71"/>
        <v>S01_PID</v>
      </c>
      <c r="D809" s="76" t="s">
        <v>1645</v>
      </c>
      <c r="E809" s="16" t="s">
        <v>1646</v>
      </c>
      <c r="F809" s="10" t="s">
        <v>1647</v>
      </c>
      <c r="G809" s="9" t="s">
        <v>1577</v>
      </c>
      <c r="H809" s="36">
        <v>31</v>
      </c>
      <c r="I809" s="36">
        <v>16</v>
      </c>
      <c r="J809" s="36">
        <v>0</v>
      </c>
      <c r="K809" s="36" t="s">
        <v>32</v>
      </c>
      <c r="L809" s="36">
        <v>0.03125</v>
      </c>
      <c r="M809" s="36" t="s">
        <v>1648</v>
      </c>
      <c r="N809" s="36">
        <v>0</v>
      </c>
      <c r="O809" s="54">
        <v>0</v>
      </c>
      <c r="P809" s="54">
        <v>0</v>
      </c>
      <c r="R809" s="36" t="str">
        <f t="shared" si="72"/>
        <v> SG_ CYL_RATE m162 : 31|16@0+ (0.03125,0) [0|0] "mg/stoke" TOOL</v>
      </c>
      <c r="S809" s="36" t="str">
        <f t="shared" si="73"/>
        <v>SG_MUL_VAL_ 2024 CYL_RATE S01_PID 162-162;</v>
      </c>
    </row>
    <row r="810" spans="1:19">
      <c r="A810" s="36">
        <v>1</v>
      </c>
      <c r="B810" s="53">
        <f t="shared" si="70"/>
        <v>163</v>
      </c>
      <c r="C810" s="38" t="str">
        <f t="shared" si="71"/>
        <v>S01_PID</v>
      </c>
      <c r="D810" s="76" t="s">
        <v>1649</v>
      </c>
      <c r="E810" s="16" t="s">
        <v>1650</v>
      </c>
      <c r="F810" s="77" t="s">
        <v>1651</v>
      </c>
      <c r="G810" s="9" t="s">
        <v>1027</v>
      </c>
      <c r="H810" s="36">
        <v>24</v>
      </c>
      <c r="I810" s="36">
        <v>1</v>
      </c>
      <c r="J810" s="36">
        <v>1</v>
      </c>
      <c r="K810" s="36" t="s">
        <v>32</v>
      </c>
      <c r="L810" s="36">
        <v>1</v>
      </c>
      <c r="N810" s="36">
        <v>0</v>
      </c>
      <c r="O810" s="54">
        <v>0</v>
      </c>
      <c r="P810" s="54">
        <v>0</v>
      </c>
      <c r="R810" s="36" t="str">
        <f t="shared" si="72"/>
        <v> SG_ EVAP_A_VP_SUP m163 : 24|1@1+ (1,0) [0|0] "" TOOL</v>
      </c>
      <c r="S810" s="36" t="str">
        <f t="shared" si="73"/>
        <v>SG_MUL_VAL_ 2024 EVAP_A_VP_SUP S01_PID 163-163;</v>
      </c>
    </row>
    <row r="811" spans="1:19">
      <c r="A811" s="36">
        <v>1</v>
      </c>
      <c r="B811" s="53">
        <f t="shared" si="70"/>
        <v>163</v>
      </c>
      <c r="C811" s="38" t="str">
        <f t="shared" si="71"/>
        <v>S01_PID</v>
      </c>
      <c r="D811" s="76" t="s">
        <v>1649</v>
      </c>
      <c r="E811" s="16" t="s">
        <v>1652</v>
      </c>
      <c r="F811" s="77" t="s">
        <v>1653</v>
      </c>
      <c r="G811" s="9" t="s">
        <v>1030</v>
      </c>
      <c r="H811" s="36">
        <v>25</v>
      </c>
      <c r="I811" s="36">
        <v>1</v>
      </c>
      <c r="J811" s="36">
        <v>1</v>
      </c>
      <c r="K811" s="36" t="s">
        <v>32</v>
      </c>
      <c r="L811" s="36">
        <v>1</v>
      </c>
      <c r="N811" s="36">
        <v>0</v>
      </c>
      <c r="O811" s="54">
        <v>0</v>
      </c>
      <c r="P811" s="54">
        <v>0</v>
      </c>
      <c r="R811" s="36" t="str">
        <f t="shared" si="72"/>
        <v> SG_ EVAP_A_VP_WR_SUP m163 : 25|1@1+ (1,0) [0|0] "" TOOL</v>
      </c>
      <c r="S811" s="36" t="str">
        <f t="shared" si="73"/>
        <v>SG_MUL_VAL_ 2024 EVAP_A_VP_WR_SUP S01_PID 163-163;</v>
      </c>
    </row>
    <row r="812" spans="1:19">
      <c r="A812" s="36">
        <v>1</v>
      </c>
      <c r="B812" s="53">
        <f t="shared" si="70"/>
        <v>163</v>
      </c>
      <c r="C812" s="38" t="str">
        <f t="shared" si="71"/>
        <v>S01_PID</v>
      </c>
      <c r="D812" s="76" t="s">
        <v>1649</v>
      </c>
      <c r="E812" s="16" t="s">
        <v>1654</v>
      </c>
      <c r="F812" s="77" t="s">
        <v>1655</v>
      </c>
      <c r="G812" s="9" t="s">
        <v>1033</v>
      </c>
      <c r="H812" s="36">
        <v>26</v>
      </c>
      <c r="I812" s="36">
        <v>1</v>
      </c>
      <c r="J812" s="36">
        <v>1</v>
      </c>
      <c r="K812" s="36" t="s">
        <v>32</v>
      </c>
      <c r="L812" s="36">
        <v>1</v>
      </c>
      <c r="N812" s="36">
        <v>0</v>
      </c>
      <c r="O812" s="54">
        <v>0</v>
      </c>
      <c r="P812" s="54">
        <v>0</v>
      </c>
      <c r="R812" s="36" t="str">
        <f t="shared" si="72"/>
        <v> SG_ EVAP_B_VP_SUP m163 : 26|1@1+ (1,0) [0|0] "" TOOL</v>
      </c>
      <c r="S812" s="36" t="str">
        <f t="shared" si="73"/>
        <v>SG_MUL_VAL_ 2024 EVAP_B_VP_SUP S01_PID 163-163;</v>
      </c>
    </row>
    <row r="813" spans="1:19">
      <c r="A813" s="36">
        <v>1</v>
      </c>
      <c r="B813" s="53">
        <f t="shared" si="70"/>
        <v>163</v>
      </c>
      <c r="C813" s="38" t="str">
        <f t="shared" si="71"/>
        <v>S01_PID</v>
      </c>
      <c r="D813" s="76" t="s">
        <v>1649</v>
      </c>
      <c r="E813" s="16" t="s">
        <v>1656</v>
      </c>
      <c r="F813" s="77" t="s">
        <v>1657</v>
      </c>
      <c r="G813" s="9" t="s">
        <v>1036</v>
      </c>
      <c r="H813" s="36">
        <v>27</v>
      </c>
      <c r="I813" s="36">
        <v>1</v>
      </c>
      <c r="J813" s="36">
        <v>1</v>
      </c>
      <c r="K813" s="36" t="s">
        <v>32</v>
      </c>
      <c r="L813" s="36">
        <v>1</v>
      </c>
      <c r="N813" s="36">
        <v>0</v>
      </c>
      <c r="O813" s="54">
        <v>0</v>
      </c>
      <c r="P813" s="54">
        <v>0</v>
      </c>
      <c r="R813" s="36" t="str">
        <f t="shared" si="72"/>
        <v> SG_ EVAP_B_VP_WR_SUP m163 : 27|1@1+ (1,0) [0|0] "" TOOL</v>
      </c>
      <c r="S813" s="36" t="str">
        <f t="shared" si="73"/>
        <v>SG_MUL_VAL_ 2024 EVAP_B_VP_WR_SUP S01_PID 163-163;</v>
      </c>
    </row>
    <row r="814" spans="1:19">
      <c r="A814" s="36">
        <v>1</v>
      </c>
      <c r="B814" s="53">
        <f t="shared" si="70"/>
        <v>163</v>
      </c>
      <c r="C814" s="38" t="str">
        <f t="shared" si="71"/>
        <v>S01_PID</v>
      </c>
      <c r="D814" s="76" t="s">
        <v>1649</v>
      </c>
      <c r="E814" s="26" t="s">
        <v>1658</v>
      </c>
      <c r="F814" s="6" t="s">
        <v>1659</v>
      </c>
      <c r="G814" s="27" t="s">
        <v>1660</v>
      </c>
      <c r="H814" s="36">
        <v>28</v>
      </c>
      <c r="I814" s="36">
        <v>1</v>
      </c>
      <c r="J814" s="36">
        <v>1</v>
      </c>
      <c r="K814" s="36" t="s">
        <v>32</v>
      </c>
      <c r="L814" s="36">
        <v>1</v>
      </c>
      <c r="N814" s="36">
        <v>0</v>
      </c>
      <c r="O814" s="54">
        <v>0</v>
      </c>
      <c r="P814" s="54">
        <v>0</v>
      </c>
      <c r="R814" s="36" t="str">
        <f t="shared" si="72"/>
        <v> SG_ EVAP_SEAL_SUP m163 : 28|1@1+ (1,0) [0|0] "" TOOL</v>
      </c>
      <c r="S814" s="36" t="str">
        <f t="shared" si="73"/>
        <v>SG_MUL_VAL_ 2024 EVAP_SEAL_SUP S01_PID 163-163;</v>
      </c>
    </row>
    <row r="815" spans="1:19">
      <c r="A815" s="36">
        <v>1</v>
      </c>
      <c r="B815" s="53">
        <f t="shared" si="70"/>
        <v>163</v>
      </c>
      <c r="C815" s="38" t="str">
        <f t="shared" si="71"/>
        <v>S01_PID</v>
      </c>
      <c r="D815" s="76" t="s">
        <v>1649</v>
      </c>
      <c r="E815" s="26" t="s">
        <v>1661</v>
      </c>
      <c r="F815" s="6" t="s">
        <v>1662</v>
      </c>
      <c r="G815" s="27" t="s">
        <v>1042</v>
      </c>
      <c r="H815" s="36">
        <v>29</v>
      </c>
      <c r="I815" s="36">
        <v>1</v>
      </c>
      <c r="J815" s="36">
        <v>1</v>
      </c>
      <c r="K815" s="36" t="s">
        <v>32</v>
      </c>
      <c r="L815" s="36">
        <v>1</v>
      </c>
      <c r="N815" s="36">
        <v>0</v>
      </c>
      <c r="O815" s="54">
        <v>0</v>
      </c>
      <c r="P815" s="54">
        <v>0</v>
      </c>
      <c r="R815" s="36" t="str">
        <f t="shared" si="72"/>
        <v> SG_ EVAP_SEAL m163 : 29|1@1+ (1,0) [0|0] "" TOOL</v>
      </c>
      <c r="S815" s="36" t="str">
        <f t="shared" si="73"/>
        <v>SG_MUL_VAL_ 2024 EVAP_SEAL S01_PID 163-163;</v>
      </c>
    </row>
    <row r="816" ht="22.5" spans="1:19">
      <c r="A816" s="36">
        <v>1</v>
      </c>
      <c r="B816" s="53">
        <f t="shared" si="70"/>
        <v>163</v>
      </c>
      <c r="C816" s="38" t="str">
        <f t="shared" si="71"/>
        <v>S01_PID</v>
      </c>
      <c r="D816" s="76" t="s">
        <v>1649</v>
      </c>
      <c r="E816" s="16" t="s">
        <v>536</v>
      </c>
      <c r="F816" s="10"/>
      <c r="G816" s="9" t="s">
        <v>1663</v>
      </c>
      <c r="J816" s="36">
        <v>1</v>
      </c>
      <c r="K816" s="36" t="s">
        <v>32</v>
      </c>
      <c r="L816" s="36">
        <v>1</v>
      </c>
      <c r="N816" s="36">
        <v>0</v>
      </c>
      <c r="O816" s="54">
        <v>0</v>
      </c>
      <c r="P816" s="54">
        <v>0</v>
      </c>
      <c r="R816" s="36" t="str">
        <f t="shared" si="72"/>
        <v/>
      </c>
      <c r="S816" s="36" t="str">
        <f t="shared" si="73"/>
        <v/>
      </c>
    </row>
    <row r="817" spans="1:19">
      <c r="A817" s="36">
        <v>1</v>
      </c>
      <c r="B817" s="53">
        <f t="shared" si="70"/>
        <v>163</v>
      </c>
      <c r="C817" s="38" t="str">
        <f t="shared" si="71"/>
        <v>S01_PID</v>
      </c>
      <c r="D817" s="76" t="s">
        <v>1649</v>
      </c>
      <c r="E817" s="16" t="s">
        <v>1664</v>
      </c>
      <c r="F817" s="10" t="s">
        <v>1665</v>
      </c>
      <c r="G817" s="9" t="s">
        <v>1051</v>
      </c>
      <c r="H817" s="36">
        <v>39</v>
      </c>
      <c r="I817" s="36">
        <v>16</v>
      </c>
      <c r="J817" s="36">
        <v>0</v>
      </c>
      <c r="K817" s="36" t="s">
        <v>277</v>
      </c>
      <c r="L817" s="36">
        <v>0.25</v>
      </c>
      <c r="M817" s="36" t="s">
        <v>278</v>
      </c>
      <c r="N817" s="36">
        <v>0</v>
      </c>
      <c r="O817" s="54">
        <v>0</v>
      </c>
      <c r="P817" s="54">
        <v>0</v>
      </c>
      <c r="R817" s="36" t="str">
        <f t="shared" si="72"/>
        <v> SG_ EVAP_A_VP m163 : 39|16@0- (0.25,0) [0|0] "Pa" TOOL</v>
      </c>
      <c r="S817" s="36" t="str">
        <f t="shared" si="73"/>
        <v>SG_MUL_VAL_ 2024 EVAP_A_VP S01_PID 163-163;</v>
      </c>
    </row>
    <row r="818" spans="1:19">
      <c r="A818" s="36">
        <v>1</v>
      </c>
      <c r="B818" s="53">
        <f t="shared" si="70"/>
        <v>163</v>
      </c>
      <c r="C818" s="38" t="str">
        <f t="shared" si="71"/>
        <v>S01_PID</v>
      </c>
      <c r="D818" s="76" t="s">
        <v>1649</v>
      </c>
      <c r="E818" s="5" t="s">
        <v>1666</v>
      </c>
      <c r="F818" s="10" t="s">
        <v>1667</v>
      </c>
      <c r="G818" s="9" t="s">
        <v>1055</v>
      </c>
      <c r="H818" s="36">
        <v>55</v>
      </c>
      <c r="I818" s="36">
        <v>16</v>
      </c>
      <c r="J818" s="36">
        <v>0</v>
      </c>
      <c r="K818" s="36" t="s">
        <v>277</v>
      </c>
      <c r="L818" s="36">
        <v>2</v>
      </c>
      <c r="M818" s="36" t="s">
        <v>278</v>
      </c>
      <c r="N818" s="36">
        <v>0</v>
      </c>
      <c r="O818" s="54">
        <v>0</v>
      </c>
      <c r="P818" s="54">
        <v>0</v>
      </c>
      <c r="R818" s="36" t="str">
        <f t="shared" si="72"/>
        <v> SG_ EVAP_A_VP_WR m163 : 55|16@0- (2,0) [0|0] "Pa" TOOL</v>
      </c>
      <c r="S818" s="36" t="str">
        <f t="shared" si="73"/>
        <v>SG_MUL_VAL_ 2024 EVAP_A_VP_WR S01_PID 163-163;</v>
      </c>
    </row>
    <row r="819" spans="1:19">
      <c r="A819" s="36">
        <v>1</v>
      </c>
      <c r="B819" s="53">
        <f t="shared" si="70"/>
        <v>163</v>
      </c>
      <c r="C819" s="38" t="str">
        <f t="shared" si="71"/>
        <v>S01_PID</v>
      </c>
      <c r="D819" s="76" t="s">
        <v>1649</v>
      </c>
      <c r="E819" s="5" t="s">
        <v>1668</v>
      </c>
      <c r="F819" s="10" t="s">
        <v>1669</v>
      </c>
      <c r="G819" s="9" t="s">
        <v>1058</v>
      </c>
      <c r="H819" s="36">
        <v>71</v>
      </c>
      <c r="I819" s="36">
        <v>16</v>
      </c>
      <c r="J819" s="36">
        <v>0</v>
      </c>
      <c r="K819" s="36" t="s">
        <v>277</v>
      </c>
      <c r="L819" s="36">
        <v>0.25</v>
      </c>
      <c r="M819" s="36" t="s">
        <v>278</v>
      </c>
      <c r="N819" s="36">
        <v>0</v>
      </c>
      <c r="O819" s="54">
        <v>0</v>
      </c>
      <c r="P819" s="54">
        <v>0</v>
      </c>
      <c r="R819" s="36" t="str">
        <f t="shared" si="72"/>
        <v> SG_ EVAP_B_VP m163 : 71|16@0- (0.25,0) [0|0] "Pa" TOOL</v>
      </c>
      <c r="S819" s="36" t="str">
        <f t="shared" si="73"/>
        <v>SG_MUL_VAL_ 2024 EVAP_B_VP S01_PID 163-163;</v>
      </c>
    </row>
    <row r="820" spans="1:19">
      <c r="A820" s="36">
        <v>1</v>
      </c>
      <c r="B820" s="53">
        <f t="shared" si="70"/>
        <v>163</v>
      </c>
      <c r="C820" s="38" t="str">
        <f t="shared" si="71"/>
        <v>S01_PID</v>
      </c>
      <c r="D820" s="76" t="s">
        <v>1649</v>
      </c>
      <c r="E820" s="5" t="s">
        <v>1670</v>
      </c>
      <c r="F820" s="10" t="s">
        <v>1671</v>
      </c>
      <c r="G820" s="9" t="s">
        <v>1061</v>
      </c>
      <c r="H820" s="36">
        <v>87</v>
      </c>
      <c r="I820" s="36">
        <v>16</v>
      </c>
      <c r="J820" s="36">
        <v>0</v>
      </c>
      <c r="K820" s="36" t="s">
        <v>277</v>
      </c>
      <c r="L820" s="36">
        <v>2</v>
      </c>
      <c r="M820" s="36" t="s">
        <v>278</v>
      </c>
      <c r="N820" s="36">
        <v>0</v>
      </c>
      <c r="O820" s="54">
        <v>0</v>
      </c>
      <c r="P820" s="54">
        <v>0</v>
      </c>
      <c r="R820" s="36" t="str">
        <f t="shared" si="72"/>
        <v> SG_ EVAP_B_VP_WR m163 : 87|16@0- (2,0) [0|0] "Pa" TOOL</v>
      </c>
      <c r="S820" s="36" t="str">
        <f t="shared" si="73"/>
        <v>SG_MUL_VAL_ 2024 EVAP_B_VP_WR S01_PID 163-163;</v>
      </c>
    </row>
    <row r="821" spans="1:19">
      <c r="A821" s="36">
        <v>1</v>
      </c>
      <c r="B821" s="53">
        <f t="shared" si="70"/>
        <v>164</v>
      </c>
      <c r="C821" s="38" t="str">
        <f t="shared" si="71"/>
        <v>S01_PID</v>
      </c>
      <c r="D821" s="76" t="s">
        <v>1672</v>
      </c>
      <c r="E821" s="16" t="s">
        <v>1673</v>
      </c>
      <c r="F821" s="10" t="s">
        <v>1674</v>
      </c>
      <c r="G821" s="9" t="s">
        <v>1027</v>
      </c>
      <c r="H821" s="36">
        <v>24</v>
      </c>
      <c r="I821" s="36">
        <v>1</v>
      </c>
      <c r="J821" s="36">
        <v>1</v>
      </c>
      <c r="K821" s="36" t="s">
        <v>32</v>
      </c>
      <c r="L821" s="36">
        <v>1</v>
      </c>
      <c r="N821" s="36">
        <v>0</v>
      </c>
      <c r="O821" s="54">
        <v>0</v>
      </c>
      <c r="P821" s="54">
        <v>0</v>
      </c>
      <c r="R821" s="36" t="str">
        <f t="shared" si="72"/>
        <v> SG_ GEAR_ACT_SUP m164 : 24|1@1+ (1,0) [0|0] "" TOOL</v>
      </c>
      <c r="S821" s="36" t="str">
        <f t="shared" si="73"/>
        <v>SG_MUL_VAL_ 2024 GEAR_ACT_SUP S01_PID 164-164;</v>
      </c>
    </row>
    <row r="822" spans="1:19">
      <c r="A822" s="36">
        <v>1</v>
      </c>
      <c r="B822" s="53">
        <f t="shared" si="70"/>
        <v>164</v>
      </c>
      <c r="C822" s="38" t="str">
        <f t="shared" si="71"/>
        <v>S01_PID</v>
      </c>
      <c r="D822" s="76" t="s">
        <v>1672</v>
      </c>
      <c r="E822" s="16" t="s">
        <v>1675</v>
      </c>
      <c r="F822" s="18" t="s">
        <v>1676</v>
      </c>
      <c r="G822" s="9" t="s">
        <v>1030</v>
      </c>
      <c r="H822" s="36">
        <v>25</v>
      </c>
      <c r="I822" s="36">
        <v>1</v>
      </c>
      <c r="J822" s="36">
        <v>1</v>
      </c>
      <c r="K822" s="36" t="s">
        <v>32</v>
      </c>
      <c r="L822" s="36">
        <v>1</v>
      </c>
      <c r="N822" s="36">
        <v>0</v>
      </c>
      <c r="O822" s="54">
        <v>0</v>
      </c>
      <c r="P822" s="54">
        <v>0</v>
      </c>
      <c r="R822" s="36" t="str">
        <f t="shared" si="72"/>
        <v> SG_ GEAR_RAT_SUP m164 : 25|1@1+ (1,0) [0|0] "" TOOL</v>
      </c>
      <c r="S822" s="36" t="str">
        <f t="shared" si="73"/>
        <v>SG_MUL_VAL_ 2024 GEAR_RAT_SUP S01_PID 164-164;</v>
      </c>
    </row>
    <row r="823" ht="22.5" spans="1:19">
      <c r="A823" s="36">
        <v>1</v>
      </c>
      <c r="B823" s="53">
        <f t="shared" si="70"/>
        <v>164</v>
      </c>
      <c r="C823" s="38" t="str">
        <f t="shared" si="71"/>
        <v>S01_PID</v>
      </c>
      <c r="D823" s="76" t="s">
        <v>1672</v>
      </c>
      <c r="E823" s="16" t="s">
        <v>536</v>
      </c>
      <c r="F823" s="10"/>
      <c r="G823" s="9" t="s">
        <v>1088</v>
      </c>
      <c r="H823" s="36">
        <v>26</v>
      </c>
      <c r="I823" s="36">
        <v>6</v>
      </c>
      <c r="J823" s="36">
        <v>1</v>
      </c>
      <c r="K823" s="36" t="s">
        <v>32</v>
      </c>
      <c r="L823" s="36">
        <v>1</v>
      </c>
      <c r="N823" s="36">
        <v>0</v>
      </c>
      <c r="O823" s="54">
        <v>0</v>
      </c>
      <c r="P823" s="54">
        <v>0</v>
      </c>
      <c r="R823" s="36" t="str">
        <f t="shared" si="72"/>
        <v/>
      </c>
      <c r="S823" s="36" t="str">
        <f t="shared" si="73"/>
        <v/>
      </c>
    </row>
    <row r="824" ht="22.5" spans="1:19">
      <c r="A824" s="36">
        <v>1</v>
      </c>
      <c r="B824" s="53">
        <f t="shared" si="70"/>
        <v>164</v>
      </c>
      <c r="C824" s="38" t="str">
        <f t="shared" si="71"/>
        <v>S01_PID</v>
      </c>
      <c r="D824" s="76" t="s">
        <v>1672</v>
      </c>
      <c r="E824" s="16" t="s">
        <v>536</v>
      </c>
      <c r="F824" s="10"/>
      <c r="G824" s="9" t="s">
        <v>1677</v>
      </c>
      <c r="H824" s="36">
        <v>32</v>
      </c>
      <c r="I824" s="36">
        <v>4</v>
      </c>
      <c r="J824" s="36">
        <v>1</v>
      </c>
      <c r="K824" s="36" t="s">
        <v>32</v>
      </c>
      <c r="L824" s="36">
        <v>1</v>
      </c>
      <c r="N824" s="36">
        <v>0</v>
      </c>
      <c r="O824" s="54">
        <v>0</v>
      </c>
      <c r="P824" s="54">
        <v>0</v>
      </c>
      <c r="R824" s="36" t="str">
        <f t="shared" si="72"/>
        <v/>
      </c>
      <c r="S824" s="36" t="str">
        <f t="shared" si="73"/>
        <v/>
      </c>
    </row>
    <row r="825" ht="22.5" spans="1:19">
      <c r="A825" s="36">
        <v>1</v>
      </c>
      <c r="B825" s="53">
        <f t="shared" si="70"/>
        <v>164</v>
      </c>
      <c r="C825" s="38" t="str">
        <f t="shared" si="71"/>
        <v>S01_PID</v>
      </c>
      <c r="D825" s="76" t="s">
        <v>1672</v>
      </c>
      <c r="E825" s="16" t="s">
        <v>1678</v>
      </c>
      <c r="F825" s="10" t="s">
        <v>1679</v>
      </c>
      <c r="G825" s="9" t="s">
        <v>1680</v>
      </c>
      <c r="H825" s="36">
        <v>36</v>
      </c>
      <c r="I825" s="36">
        <v>4</v>
      </c>
      <c r="J825" s="36">
        <v>1</v>
      </c>
      <c r="K825" s="36" t="s">
        <v>32</v>
      </c>
      <c r="L825" s="36">
        <v>1</v>
      </c>
      <c r="N825" s="36">
        <v>0</v>
      </c>
      <c r="O825" s="54">
        <v>0</v>
      </c>
      <c r="P825" s="54">
        <v>0</v>
      </c>
      <c r="R825" s="36" t="str">
        <f t="shared" si="72"/>
        <v> SG_ GEAR_ACT m164 : 36|4@1+ (1,0) [0|0] "" TOOL</v>
      </c>
      <c r="S825" s="36" t="str">
        <f t="shared" si="73"/>
        <v>SG_MUL_VAL_ 2024 GEAR_ACT S01_PID 164-164;</v>
      </c>
    </row>
    <row r="826" spans="1:19">
      <c r="A826" s="36">
        <v>1</v>
      </c>
      <c r="B826" s="53">
        <f t="shared" si="70"/>
        <v>164</v>
      </c>
      <c r="C826" s="38" t="str">
        <f t="shared" si="71"/>
        <v>S01_PID</v>
      </c>
      <c r="D826" s="76" t="s">
        <v>1672</v>
      </c>
      <c r="E826" s="16" t="s">
        <v>1681</v>
      </c>
      <c r="F826" s="18" t="s">
        <v>1682</v>
      </c>
      <c r="G826" s="9" t="s">
        <v>1329</v>
      </c>
      <c r="H826" s="36">
        <v>47</v>
      </c>
      <c r="I826" s="36">
        <v>16</v>
      </c>
      <c r="J826" s="36">
        <v>0</v>
      </c>
      <c r="K826" s="36" t="s">
        <v>32</v>
      </c>
      <c r="L826" s="36">
        <v>0.001</v>
      </c>
      <c r="N826" s="36">
        <v>0</v>
      </c>
      <c r="O826" s="54">
        <v>0</v>
      </c>
      <c r="P826" s="54">
        <v>0</v>
      </c>
      <c r="R826" s="36" t="str">
        <f t="shared" si="72"/>
        <v> SG_ GEAR_RAT m164 : 47|16@0+ (0.001,0) [0|0] "" TOOL</v>
      </c>
      <c r="S826" s="36" t="str">
        <f t="shared" si="73"/>
        <v>SG_MUL_VAL_ 2024 GEAR_RAT S01_PID 164-164;</v>
      </c>
    </row>
    <row r="827" spans="1:19">
      <c r="A827" s="36">
        <v>1</v>
      </c>
      <c r="B827" s="53">
        <f t="shared" si="70"/>
        <v>165</v>
      </c>
      <c r="C827" s="38" t="str">
        <f t="shared" si="71"/>
        <v>S01_PID</v>
      </c>
      <c r="D827" s="76" t="s">
        <v>1683</v>
      </c>
      <c r="E827" s="16" t="s">
        <v>1684</v>
      </c>
      <c r="F827" s="10" t="s">
        <v>1685</v>
      </c>
      <c r="G827" s="9" t="s">
        <v>1027</v>
      </c>
      <c r="H827" s="36">
        <v>24</v>
      </c>
      <c r="I827" s="36">
        <v>1</v>
      </c>
      <c r="J827" s="36">
        <v>1</v>
      </c>
      <c r="K827" s="36" t="s">
        <v>32</v>
      </c>
      <c r="L827" s="36">
        <v>1</v>
      </c>
      <c r="N827" s="36">
        <v>0</v>
      </c>
      <c r="O827" s="54">
        <v>0</v>
      </c>
      <c r="P827" s="54">
        <v>0</v>
      </c>
      <c r="R827" s="36" t="str">
        <f t="shared" si="72"/>
        <v> SG_ DEF_CMD_SUP m165 : 24|1@1+ (1,0) [0|0] "" TOOL</v>
      </c>
      <c r="S827" s="36" t="str">
        <f t="shared" si="73"/>
        <v>SG_MUL_VAL_ 2024 DEF_CMD_SUP S01_PID 165-165;</v>
      </c>
    </row>
    <row r="828" spans="1:19">
      <c r="A828" s="36">
        <v>1</v>
      </c>
      <c r="B828" s="53">
        <f t="shared" si="70"/>
        <v>165</v>
      </c>
      <c r="C828" s="38" t="str">
        <f t="shared" si="71"/>
        <v>S01_PID</v>
      </c>
      <c r="D828" s="76" t="s">
        <v>1683</v>
      </c>
      <c r="E828" s="16" t="s">
        <v>1686</v>
      </c>
      <c r="F828" s="10" t="s">
        <v>1687</v>
      </c>
      <c r="G828" s="9" t="s">
        <v>1030</v>
      </c>
      <c r="H828" s="36">
        <v>25</v>
      </c>
      <c r="I828" s="36">
        <v>1</v>
      </c>
      <c r="J828" s="36">
        <v>1</v>
      </c>
      <c r="K828" s="36" t="s">
        <v>32</v>
      </c>
      <c r="L828" s="36">
        <v>1</v>
      </c>
      <c r="N828" s="36">
        <v>0</v>
      </c>
      <c r="O828" s="54">
        <v>0</v>
      </c>
      <c r="P828" s="54">
        <v>0</v>
      </c>
      <c r="R828" s="36" t="str">
        <f t="shared" si="72"/>
        <v> SG_ DEF_UCDC_SUP m165 : 25|1@1+ (1,0) [0|0] "" TOOL</v>
      </c>
      <c r="S828" s="36" t="str">
        <f t="shared" si="73"/>
        <v>SG_MUL_VAL_ 2024 DEF_UCDC_SUP S01_PID 165-165;</v>
      </c>
    </row>
    <row r="829" ht="22.5" spans="1:19">
      <c r="A829" s="36">
        <v>1</v>
      </c>
      <c r="B829" s="53">
        <f t="shared" si="70"/>
        <v>165</v>
      </c>
      <c r="C829" s="38" t="str">
        <f t="shared" si="71"/>
        <v>S01_PID</v>
      </c>
      <c r="D829" s="76" t="s">
        <v>1683</v>
      </c>
      <c r="E829" s="16" t="s">
        <v>536</v>
      </c>
      <c r="F829" s="10"/>
      <c r="G829" s="9" t="s">
        <v>1088</v>
      </c>
      <c r="J829" s="36">
        <v>1</v>
      </c>
      <c r="K829" s="36" t="s">
        <v>32</v>
      </c>
      <c r="L829" s="36">
        <v>1</v>
      </c>
      <c r="N829" s="36">
        <v>0</v>
      </c>
      <c r="O829" s="54">
        <v>0</v>
      </c>
      <c r="P829" s="54">
        <v>0</v>
      </c>
      <c r="R829" s="36" t="str">
        <f t="shared" si="72"/>
        <v/>
      </c>
      <c r="S829" s="36" t="str">
        <f t="shared" si="73"/>
        <v/>
      </c>
    </row>
    <row r="830" spans="1:19">
      <c r="A830" s="36">
        <v>1</v>
      </c>
      <c r="B830" s="53">
        <f t="shared" si="70"/>
        <v>165</v>
      </c>
      <c r="C830" s="38" t="str">
        <f t="shared" si="71"/>
        <v>S01_PID</v>
      </c>
      <c r="D830" s="76" t="s">
        <v>1683</v>
      </c>
      <c r="E830" s="16" t="s">
        <v>1688</v>
      </c>
      <c r="F830" s="10" t="s">
        <v>1689</v>
      </c>
      <c r="G830" s="9" t="s">
        <v>4</v>
      </c>
      <c r="H830" s="36">
        <v>32</v>
      </c>
      <c r="I830" s="36">
        <v>8</v>
      </c>
      <c r="J830" s="36">
        <v>1</v>
      </c>
      <c r="K830" s="36" t="s">
        <v>32</v>
      </c>
      <c r="L830" s="36">
        <v>0.5</v>
      </c>
      <c r="M830" s="36" t="s">
        <v>88</v>
      </c>
      <c r="N830" s="36">
        <v>0</v>
      </c>
      <c r="O830" s="54">
        <v>0</v>
      </c>
      <c r="P830" s="54">
        <v>0</v>
      </c>
      <c r="R830" s="36" t="str">
        <f t="shared" si="72"/>
        <v> SG_ DEF_CMD m165 : 32|8@1+ (0.5,0) [0|0] "%" TOOL</v>
      </c>
      <c r="S830" s="36" t="str">
        <f t="shared" si="73"/>
        <v>SG_MUL_VAL_ 2024 DEF_CMD S01_PID 165-165;</v>
      </c>
    </row>
    <row r="831" spans="1:19">
      <c r="A831" s="36">
        <v>1</v>
      </c>
      <c r="B831" s="53">
        <f t="shared" si="70"/>
        <v>165</v>
      </c>
      <c r="C831" s="38" t="str">
        <f t="shared" si="71"/>
        <v>S01_PID</v>
      </c>
      <c r="D831" s="76" t="s">
        <v>1683</v>
      </c>
      <c r="E831" s="16" t="s">
        <v>1690</v>
      </c>
      <c r="F831" s="10" t="s">
        <v>1691</v>
      </c>
      <c r="G831" s="9" t="s">
        <v>1329</v>
      </c>
      <c r="H831" s="36">
        <v>47</v>
      </c>
      <c r="I831" s="36">
        <v>16</v>
      </c>
      <c r="J831" s="36">
        <v>0</v>
      </c>
      <c r="K831" s="36" t="s">
        <v>32</v>
      </c>
      <c r="L831" s="36">
        <v>0.0005</v>
      </c>
      <c r="M831" s="36" t="s">
        <v>1692</v>
      </c>
      <c r="N831" s="36">
        <v>0</v>
      </c>
      <c r="O831" s="54">
        <v>0</v>
      </c>
      <c r="P831" s="54">
        <v>0</v>
      </c>
      <c r="R831" s="36" t="str">
        <f t="shared" si="72"/>
        <v> SG_ DEF_UCDC m165 : 47|16@0+ (0.0005,0) [0|0] "L" TOOL</v>
      </c>
      <c r="S831" s="36" t="str">
        <f t="shared" si="73"/>
        <v>SG_MUL_VAL_ 2024 DEF_UCDC S01_PID 165-165;</v>
      </c>
    </row>
    <row r="832" spans="1:19">
      <c r="A832" s="36">
        <v>1</v>
      </c>
      <c r="B832" s="53">
        <f t="shared" si="70"/>
        <v>166</v>
      </c>
      <c r="C832" s="38" t="str">
        <f t="shared" si="71"/>
        <v>S01_PID</v>
      </c>
      <c r="D832" s="76" t="s">
        <v>1693</v>
      </c>
      <c r="E832" s="16" t="s">
        <v>1694</v>
      </c>
      <c r="F832" s="10" t="s">
        <v>1695</v>
      </c>
      <c r="G832" s="9" t="s">
        <v>1696</v>
      </c>
      <c r="H832" s="36">
        <v>31</v>
      </c>
      <c r="I832" s="36">
        <v>32</v>
      </c>
      <c r="J832" s="36">
        <v>0</v>
      </c>
      <c r="K832" s="36" t="s">
        <v>32</v>
      </c>
      <c r="L832" s="36">
        <v>0.1</v>
      </c>
      <c r="M832" s="36" t="s">
        <v>209</v>
      </c>
      <c r="N832" s="36">
        <v>0</v>
      </c>
      <c r="O832" s="54">
        <v>0</v>
      </c>
      <c r="P832" s="54">
        <v>0</v>
      </c>
      <c r="R832" s="36" t="str">
        <f t="shared" si="72"/>
        <v> SG_ ODO m166 : 31|32@0+ (0.1,0) [0|0] "km" TOOL</v>
      </c>
      <c r="S832" s="36" t="str">
        <f t="shared" si="73"/>
        <v>SG_MUL_VAL_ 2024 ODO S01_PID 166-166;</v>
      </c>
    </row>
    <row r="833" spans="1:19">
      <c r="A833" s="36">
        <v>1</v>
      </c>
      <c r="B833" s="53">
        <f t="shared" si="70"/>
        <v>167</v>
      </c>
      <c r="C833" s="38" t="str">
        <f t="shared" si="71"/>
        <v>S01_PID</v>
      </c>
      <c r="D833" s="76" t="s">
        <v>1697</v>
      </c>
      <c r="E833" s="16" t="s">
        <v>1698</v>
      </c>
      <c r="F833" s="77" t="s">
        <v>1699</v>
      </c>
      <c r="G833" s="9" t="s">
        <v>1027</v>
      </c>
      <c r="H833" s="36">
        <v>24</v>
      </c>
      <c r="I833" s="36">
        <v>1</v>
      </c>
      <c r="J833" s="36">
        <v>1</v>
      </c>
      <c r="K833" s="36" t="s">
        <v>32</v>
      </c>
      <c r="L833" s="36">
        <v>1</v>
      </c>
      <c r="N833" s="36">
        <v>0</v>
      </c>
      <c r="O833" s="54">
        <v>0</v>
      </c>
      <c r="P833" s="54">
        <v>0</v>
      </c>
      <c r="R833" s="36" t="str">
        <f t="shared" si="72"/>
        <v> SG_ NOX13_SUP m167 : 24|1@1+ (1,0) [0|0] "" TOOL</v>
      </c>
      <c r="S833" s="36" t="str">
        <f t="shared" si="73"/>
        <v>SG_MUL_VAL_ 2024 NOX13_SUP S01_PID 167-167;</v>
      </c>
    </row>
    <row r="834" spans="1:19">
      <c r="A834" s="36">
        <v>1</v>
      </c>
      <c r="B834" s="53">
        <f t="shared" si="70"/>
        <v>167</v>
      </c>
      <c r="C834" s="38" t="str">
        <f t="shared" si="71"/>
        <v>S01_PID</v>
      </c>
      <c r="D834" s="76" t="s">
        <v>1697</v>
      </c>
      <c r="E834" s="16" t="s">
        <v>1700</v>
      </c>
      <c r="F834" s="77" t="s">
        <v>1701</v>
      </c>
      <c r="G834" s="9" t="s">
        <v>1030</v>
      </c>
      <c r="H834" s="36">
        <v>25</v>
      </c>
      <c r="I834" s="36">
        <v>1</v>
      </c>
      <c r="J834" s="36">
        <v>1</v>
      </c>
      <c r="K834" s="36" t="s">
        <v>32</v>
      </c>
      <c r="L834" s="36">
        <v>1</v>
      </c>
      <c r="N834" s="36">
        <v>0</v>
      </c>
      <c r="O834" s="54">
        <v>0</v>
      </c>
      <c r="P834" s="54">
        <v>0</v>
      </c>
      <c r="R834" s="36" t="str">
        <f t="shared" si="72"/>
        <v> SG_ NOX14_SUP m167 : 25|1@1+ (1,0) [0|0] "" TOOL</v>
      </c>
      <c r="S834" s="36" t="str">
        <f t="shared" si="73"/>
        <v>SG_MUL_VAL_ 2024 NOX14_SUP S01_PID 167-167;</v>
      </c>
    </row>
    <row r="835" spans="1:19">
      <c r="A835" s="36">
        <v>1</v>
      </c>
      <c r="B835" s="53">
        <f t="shared" si="70"/>
        <v>167</v>
      </c>
      <c r="C835" s="38" t="str">
        <f t="shared" si="71"/>
        <v>S01_PID</v>
      </c>
      <c r="D835" s="76" t="s">
        <v>1697</v>
      </c>
      <c r="E835" s="16" t="s">
        <v>1702</v>
      </c>
      <c r="F835" s="77" t="s">
        <v>1703</v>
      </c>
      <c r="G835" s="9" t="s">
        <v>1033</v>
      </c>
      <c r="H835" s="36">
        <v>26</v>
      </c>
      <c r="I835" s="36">
        <v>1</v>
      </c>
      <c r="J835" s="36">
        <v>1</v>
      </c>
      <c r="K835" s="36" t="s">
        <v>32</v>
      </c>
      <c r="L835" s="36">
        <v>1</v>
      </c>
      <c r="N835" s="36">
        <v>0</v>
      </c>
      <c r="O835" s="54">
        <v>0</v>
      </c>
      <c r="P835" s="54">
        <v>0</v>
      </c>
      <c r="R835" s="36" t="str">
        <f t="shared" si="72"/>
        <v> SG_ NOX23_SUP m167 : 26|1@1+ (1,0) [0|0] "" TOOL</v>
      </c>
      <c r="S835" s="36" t="str">
        <f t="shared" si="73"/>
        <v>SG_MUL_VAL_ 2024 NOX23_SUP S01_PID 167-167;</v>
      </c>
    </row>
    <row r="836" spans="1:19">
      <c r="A836" s="36">
        <v>1</v>
      </c>
      <c r="B836" s="53">
        <f t="shared" si="70"/>
        <v>167</v>
      </c>
      <c r="C836" s="38" t="str">
        <f t="shared" si="71"/>
        <v>S01_PID</v>
      </c>
      <c r="D836" s="76" t="s">
        <v>1697</v>
      </c>
      <c r="E836" s="16" t="s">
        <v>1704</v>
      </c>
      <c r="F836" s="77" t="s">
        <v>1705</v>
      </c>
      <c r="G836" s="9" t="s">
        <v>1036</v>
      </c>
      <c r="H836" s="36">
        <v>27</v>
      </c>
      <c r="I836" s="36">
        <v>1</v>
      </c>
      <c r="J836" s="36">
        <v>1</v>
      </c>
      <c r="K836" s="36" t="s">
        <v>32</v>
      </c>
      <c r="L836" s="36">
        <v>1</v>
      </c>
      <c r="N836" s="36">
        <v>0</v>
      </c>
      <c r="O836" s="54">
        <v>0</v>
      </c>
      <c r="P836" s="54">
        <v>0</v>
      </c>
      <c r="R836" s="36" t="str">
        <f t="shared" si="72"/>
        <v> SG_ NOX24_SUP m167 : 27|1@1+ (1,0) [0|0] "" TOOL</v>
      </c>
      <c r="S836" s="36" t="str">
        <f t="shared" si="73"/>
        <v>SG_MUL_VAL_ 2024 NOX24_SUP S01_PID 167-167;</v>
      </c>
    </row>
    <row r="837" ht="22.5" spans="1:19">
      <c r="A837" s="36">
        <v>1</v>
      </c>
      <c r="B837" s="53">
        <f t="shared" si="70"/>
        <v>167</v>
      </c>
      <c r="C837" s="38" t="str">
        <f t="shared" si="71"/>
        <v>S01_PID</v>
      </c>
      <c r="D837" s="76" t="s">
        <v>1697</v>
      </c>
      <c r="E837" s="16" t="s">
        <v>1706</v>
      </c>
      <c r="F837" s="77" t="s">
        <v>1707</v>
      </c>
      <c r="G837" s="9" t="s">
        <v>1039</v>
      </c>
      <c r="H837" s="36">
        <v>28</v>
      </c>
      <c r="I837" s="36">
        <v>1</v>
      </c>
      <c r="J837" s="36">
        <v>1</v>
      </c>
      <c r="K837" s="36" t="s">
        <v>32</v>
      </c>
      <c r="L837" s="36">
        <v>1</v>
      </c>
      <c r="N837" s="36">
        <v>0</v>
      </c>
      <c r="O837" s="54">
        <v>0</v>
      </c>
      <c r="P837" s="54">
        <v>0</v>
      </c>
      <c r="R837" s="36" t="str">
        <f t="shared" si="72"/>
        <v> SG_ NOX13_RDY m167 : 28|1@1+ (1,0) [0|0] "" TOOL</v>
      </c>
      <c r="S837" s="36" t="str">
        <f t="shared" si="73"/>
        <v>SG_MUL_VAL_ 2024 NOX13_RDY S01_PID 167-167;</v>
      </c>
    </row>
    <row r="838" ht="22.5" spans="1:19">
      <c r="A838" s="36">
        <v>1</v>
      </c>
      <c r="B838" s="53">
        <f>HEX2DEC(SUBSTITUTE(D838,"0x",""))</f>
        <v>167</v>
      </c>
      <c r="C838" s="38" t="str">
        <f>"S"&amp;DEC2HEX(A838,2)&amp;"_PID"</f>
        <v>S01_PID</v>
      </c>
      <c r="D838" s="76" t="s">
        <v>1697</v>
      </c>
      <c r="E838" s="16" t="s">
        <v>1708</v>
      </c>
      <c r="F838" s="77" t="s">
        <v>1709</v>
      </c>
      <c r="G838" s="9" t="s">
        <v>1042</v>
      </c>
      <c r="H838" s="36">
        <v>29</v>
      </c>
      <c r="I838" s="36">
        <v>1</v>
      </c>
      <c r="J838" s="36">
        <v>1</v>
      </c>
      <c r="K838" s="36" t="s">
        <v>32</v>
      </c>
      <c r="L838" s="36">
        <v>1</v>
      </c>
      <c r="N838" s="36">
        <v>0</v>
      </c>
      <c r="O838" s="54">
        <v>0</v>
      </c>
      <c r="P838" s="54">
        <v>0</v>
      </c>
      <c r="R838" s="36" t="str">
        <f>IF(F838="",""," SG_ "&amp;F838&amp;" m"&amp;B838&amp;" : "&amp;H838&amp;"|"&amp;I838&amp;"@"&amp;J838&amp;K838&amp;" ("&amp;L838&amp;","&amp;N838&amp;") ["&amp;O838&amp;"|"&amp;P838&amp;"] """&amp;M838&amp;""" TOOL")</f>
        <v> SG_ NOX14_RDY m167 : 29|1@1+ (1,0) [0|0] "" TOOL</v>
      </c>
      <c r="S838" s="36" t="str">
        <f>IF(F838="","","SG_MUL_VAL_ 2024 "&amp;F838&amp;" "&amp;C838&amp;" "&amp;SUBSTITUTE(B838,"M","")&amp;"-"&amp;SUBSTITUTE(B838,"M","")&amp;";")</f>
        <v>SG_MUL_VAL_ 2024 NOX14_RDY S01_PID 167-167;</v>
      </c>
    </row>
    <row r="839" ht="22.5" spans="1:19">
      <c r="A839" s="36">
        <v>1</v>
      </c>
      <c r="B839" s="53">
        <f>HEX2DEC(SUBSTITUTE(D839,"0x",""))</f>
        <v>167</v>
      </c>
      <c r="C839" s="38" t="str">
        <f>"S"&amp;DEC2HEX(A839,2)&amp;"_PID"</f>
        <v>S01_PID</v>
      </c>
      <c r="D839" s="76" t="s">
        <v>1697</v>
      </c>
      <c r="E839" s="16" t="s">
        <v>1710</v>
      </c>
      <c r="F839" s="77" t="s">
        <v>1711</v>
      </c>
      <c r="G839" s="9" t="s">
        <v>1045</v>
      </c>
      <c r="H839" s="36">
        <v>30</v>
      </c>
      <c r="I839" s="36">
        <v>1</v>
      </c>
      <c r="J839" s="36">
        <v>1</v>
      </c>
      <c r="K839" s="36" t="s">
        <v>32</v>
      </c>
      <c r="L839" s="36">
        <v>1</v>
      </c>
      <c r="N839" s="36">
        <v>0</v>
      </c>
      <c r="O839" s="54">
        <v>0</v>
      </c>
      <c r="P839" s="54">
        <v>0</v>
      </c>
      <c r="R839" s="36" t="str">
        <f>IF(F839="",""," SG_ "&amp;F839&amp;" m"&amp;B839&amp;" : "&amp;H839&amp;"|"&amp;I839&amp;"@"&amp;J839&amp;K839&amp;" ("&amp;L839&amp;","&amp;N839&amp;") ["&amp;O839&amp;"|"&amp;P839&amp;"] """&amp;M839&amp;""" TOOL")</f>
        <v> SG_ NOX23_RDY m167 : 30|1@1+ (1,0) [0|0] "" TOOL</v>
      </c>
      <c r="S839" s="36" t="str">
        <f>IF(F839="","","SG_MUL_VAL_ 2024 "&amp;F839&amp;" "&amp;C839&amp;" "&amp;SUBSTITUTE(B839,"M","")&amp;"-"&amp;SUBSTITUTE(B839,"M","")&amp;";")</f>
        <v>SG_MUL_VAL_ 2024 NOX23_RDY S01_PID 167-167;</v>
      </c>
    </row>
    <row r="840" ht="22.5" spans="1:19">
      <c r="A840" s="36">
        <v>1</v>
      </c>
      <c r="B840" s="53">
        <f>HEX2DEC(SUBSTITUTE(D840,"0x",""))</f>
        <v>167</v>
      </c>
      <c r="C840" s="38" t="str">
        <f>"S"&amp;DEC2HEX(A840,2)&amp;"_PID"</f>
        <v>S01_PID</v>
      </c>
      <c r="D840" s="76" t="s">
        <v>1697</v>
      </c>
      <c r="E840" s="16" t="s">
        <v>1712</v>
      </c>
      <c r="F840" s="77" t="s">
        <v>1713</v>
      </c>
      <c r="G840" s="9" t="s">
        <v>1048</v>
      </c>
      <c r="H840" s="36">
        <v>31</v>
      </c>
      <c r="I840" s="36">
        <v>1</v>
      </c>
      <c r="J840" s="36">
        <v>1</v>
      </c>
      <c r="K840" s="36" t="s">
        <v>32</v>
      </c>
      <c r="L840" s="36">
        <v>1</v>
      </c>
      <c r="N840" s="36">
        <v>0</v>
      </c>
      <c r="O840" s="54">
        <v>0</v>
      </c>
      <c r="P840" s="54">
        <v>0</v>
      </c>
      <c r="R840" s="36" t="str">
        <f>IF(F840="",""," SG_ "&amp;F840&amp;" m"&amp;B840&amp;" : "&amp;H840&amp;"|"&amp;I840&amp;"@"&amp;J840&amp;K840&amp;" ("&amp;L840&amp;","&amp;N840&amp;") ["&amp;O840&amp;"|"&amp;P840&amp;"] """&amp;M840&amp;""" TOOL")</f>
        <v> SG_ NOX24_RDY m167 : 31|1@1+ (1,0) [0|0] "" TOOL</v>
      </c>
      <c r="S840" s="36" t="str">
        <f>IF(F840="","","SG_MUL_VAL_ 2024 "&amp;F840&amp;" "&amp;C840&amp;" "&amp;SUBSTITUTE(B840,"M","")&amp;"-"&amp;SUBSTITUTE(B840,"M","")&amp;";")</f>
        <v>SG_MUL_VAL_ 2024 NOX24_RDY S01_PID 167-167;</v>
      </c>
    </row>
    <row r="841" spans="1:19">
      <c r="A841" s="36">
        <v>1</v>
      </c>
      <c r="B841" s="53">
        <f>HEX2DEC(SUBSTITUTE(D841,"0x",""))</f>
        <v>167</v>
      </c>
      <c r="C841" s="38" t="str">
        <f>"S"&amp;DEC2HEX(A841,2)&amp;"_PID"</f>
        <v>S01_PID</v>
      </c>
      <c r="D841" s="76" t="s">
        <v>1697</v>
      </c>
      <c r="E841" s="16" t="s">
        <v>1714</v>
      </c>
      <c r="F841" s="10" t="s">
        <v>1715</v>
      </c>
      <c r="G841" s="9" t="s">
        <v>1051</v>
      </c>
      <c r="H841" s="36">
        <v>39</v>
      </c>
      <c r="I841" s="36">
        <v>16</v>
      </c>
      <c r="J841" s="36">
        <v>0</v>
      </c>
      <c r="K841" s="36" t="s">
        <v>32</v>
      </c>
      <c r="L841" s="36">
        <v>1</v>
      </c>
      <c r="M841" s="36" t="s">
        <v>1052</v>
      </c>
      <c r="N841" s="36">
        <v>0</v>
      </c>
      <c r="O841" s="54">
        <v>0</v>
      </c>
      <c r="P841" s="54">
        <v>0</v>
      </c>
      <c r="R841" s="36" t="str">
        <f>IF(F841="",""," SG_ "&amp;F841&amp;" m"&amp;B841&amp;" : "&amp;H841&amp;"|"&amp;I841&amp;"@"&amp;J841&amp;K841&amp;" ("&amp;L841&amp;","&amp;N841&amp;") ["&amp;O841&amp;"|"&amp;P841&amp;"] """&amp;M841&amp;""" TOOL")</f>
        <v> SG_ NOX13 m167 : 39|16@0+ (1,0) [0|0] "ppm" TOOL</v>
      </c>
      <c r="S841" s="36" t="str">
        <f>IF(F841="","","SG_MUL_VAL_ 2024 "&amp;F841&amp;" "&amp;C841&amp;" "&amp;SUBSTITUTE(B841,"M","")&amp;"-"&amp;SUBSTITUTE(B841,"M","")&amp;";")</f>
        <v>SG_MUL_VAL_ 2024 NOX13 S01_PID 167-167;</v>
      </c>
    </row>
    <row r="842" spans="1:19">
      <c r="A842" s="36">
        <v>1</v>
      </c>
      <c r="B842" s="53">
        <f>HEX2DEC(SUBSTITUTE(D842,"0x",""))</f>
        <v>167</v>
      </c>
      <c r="C842" s="38" t="str">
        <f>"S"&amp;DEC2HEX(A842,2)&amp;"_PID"</f>
        <v>S01_PID</v>
      </c>
      <c r="D842" s="76" t="s">
        <v>1697</v>
      </c>
      <c r="E842" s="16" t="s">
        <v>1716</v>
      </c>
      <c r="F842" s="10" t="s">
        <v>1717</v>
      </c>
      <c r="G842" s="9" t="s">
        <v>1055</v>
      </c>
      <c r="H842" s="36">
        <v>55</v>
      </c>
      <c r="I842" s="36">
        <v>16</v>
      </c>
      <c r="J842" s="36">
        <v>0</v>
      </c>
      <c r="K842" s="36" t="s">
        <v>32</v>
      </c>
      <c r="L842" s="36">
        <v>1</v>
      </c>
      <c r="M842" s="36" t="s">
        <v>1052</v>
      </c>
      <c r="N842" s="36">
        <v>0</v>
      </c>
      <c r="O842" s="54">
        <v>0</v>
      </c>
      <c r="P842" s="54">
        <v>0</v>
      </c>
      <c r="R842" s="36" t="str">
        <f>IF(F842="",""," SG_ "&amp;F842&amp;" m"&amp;B842&amp;" : "&amp;H842&amp;"|"&amp;I842&amp;"@"&amp;J842&amp;K842&amp;" ("&amp;L842&amp;","&amp;N842&amp;") ["&amp;O842&amp;"|"&amp;P842&amp;"] """&amp;M842&amp;""" TOOL")</f>
        <v> SG_ NOX14 m167 : 55|16@0+ (1,0) [0|0] "ppm" TOOL</v>
      </c>
      <c r="S842" s="36" t="str">
        <f>IF(F842="","","SG_MUL_VAL_ 2024 "&amp;F842&amp;" "&amp;C842&amp;" "&amp;SUBSTITUTE(B842,"M","")&amp;"-"&amp;SUBSTITUTE(B842,"M","")&amp;";")</f>
        <v>SG_MUL_VAL_ 2024 NOX14 S01_PID 167-167;</v>
      </c>
    </row>
    <row r="843" spans="1:19">
      <c r="A843" s="36">
        <v>1</v>
      </c>
      <c r="B843" s="53">
        <f>HEX2DEC(SUBSTITUTE(D843,"0x",""))</f>
        <v>167</v>
      </c>
      <c r="C843" s="38" t="str">
        <f>"S"&amp;DEC2HEX(A843,2)&amp;"_PID"</f>
        <v>S01_PID</v>
      </c>
      <c r="D843" s="76" t="s">
        <v>1697</v>
      </c>
      <c r="E843" s="16" t="s">
        <v>1718</v>
      </c>
      <c r="F843" s="10" t="s">
        <v>1719</v>
      </c>
      <c r="G843" s="9" t="s">
        <v>1058</v>
      </c>
      <c r="H843" s="36">
        <v>71</v>
      </c>
      <c r="I843" s="36">
        <v>16</v>
      </c>
      <c r="J843" s="36">
        <v>0</v>
      </c>
      <c r="K843" s="36" t="s">
        <v>32</v>
      </c>
      <c r="L843" s="36">
        <v>1</v>
      </c>
      <c r="M843" s="36" t="s">
        <v>1052</v>
      </c>
      <c r="N843" s="36">
        <v>0</v>
      </c>
      <c r="O843" s="54">
        <v>0</v>
      </c>
      <c r="P843" s="54">
        <v>0</v>
      </c>
      <c r="R843" s="36" t="str">
        <f>IF(F843="",""," SG_ "&amp;F843&amp;" m"&amp;B843&amp;" : "&amp;H843&amp;"|"&amp;I843&amp;"@"&amp;J843&amp;K843&amp;" ("&amp;L843&amp;","&amp;N843&amp;") ["&amp;O843&amp;"|"&amp;P843&amp;"] """&amp;M843&amp;""" TOOL")</f>
        <v> SG_ NOX23 m167 : 71|16@0+ (1,0) [0|0] "ppm" TOOL</v>
      </c>
      <c r="S843" s="36" t="str">
        <f>IF(F843="","","SG_MUL_VAL_ 2024 "&amp;F843&amp;" "&amp;C843&amp;" "&amp;SUBSTITUTE(B843,"M","")&amp;"-"&amp;SUBSTITUTE(B843,"M","")&amp;";")</f>
        <v>SG_MUL_VAL_ 2024 NOX23 S01_PID 167-167;</v>
      </c>
    </row>
    <row r="844" spans="1:19">
      <c r="A844" s="36">
        <v>1</v>
      </c>
      <c r="B844" s="53">
        <f>HEX2DEC(SUBSTITUTE(D844,"0x",""))</f>
        <v>167</v>
      </c>
      <c r="C844" s="38" t="str">
        <f>"S"&amp;DEC2HEX(A844,2)&amp;"_PID"</f>
        <v>S01_PID</v>
      </c>
      <c r="D844" s="76" t="s">
        <v>1697</v>
      </c>
      <c r="E844" s="16" t="s">
        <v>1720</v>
      </c>
      <c r="F844" s="10" t="s">
        <v>1721</v>
      </c>
      <c r="G844" s="9" t="s">
        <v>1061</v>
      </c>
      <c r="H844" s="36">
        <v>87</v>
      </c>
      <c r="I844" s="36">
        <v>16</v>
      </c>
      <c r="J844" s="36">
        <v>0</v>
      </c>
      <c r="K844" s="36" t="s">
        <v>32</v>
      </c>
      <c r="L844" s="36">
        <v>1</v>
      </c>
      <c r="M844" s="36" t="s">
        <v>1052</v>
      </c>
      <c r="N844" s="36">
        <v>0</v>
      </c>
      <c r="O844" s="54">
        <v>0</v>
      </c>
      <c r="P844" s="54">
        <v>0</v>
      </c>
      <c r="R844" s="36" t="str">
        <f>IF(F844="",""," SG_ "&amp;F844&amp;" m"&amp;B844&amp;" : "&amp;H844&amp;"|"&amp;I844&amp;"@"&amp;J844&amp;K844&amp;" ("&amp;L844&amp;","&amp;N844&amp;") ["&amp;O844&amp;"|"&amp;P844&amp;"] """&amp;M844&amp;""" TOOL")</f>
        <v> SG_ NOX24 m167 : 87|16@0+ (1,0) [0|0] "ppm" TOOL</v>
      </c>
      <c r="S844" s="36" t="str">
        <f>IF(F844="","","SG_MUL_VAL_ 2024 "&amp;F844&amp;" "&amp;C844&amp;" "&amp;SUBSTITUTE(B844,"M","")&amp;"-"&amp;SUBSTITUTE(B844,"M","")&amp;";")</f>
        <v>SG_MUL_VAL_ 2024 NOX24 S01_PID 167-167;</v>
      </c>
    </row>
    <row r="845" ht="22.5" spans="1:19">
      <c r="A845" s="36">
        <v>1</v>
      </c>
      <c r="B845" s="53">
        <f>HEX2DEC(SUBSTITUTE(D845,"0x",""))</f>
        <v>168</v>
      </c>
      <c r="C845" s="38" t="str">
        <f>"S"&amp;DEC2HEX(A845,2)&amp;"_PID"</f>
        <v>S01_PID</v>
      </c>
      <c r="D845" s="76" t="s">
        <v>1722</v>
      </c>
      <c r="E845" s="16" t="s">
        <v>1723</v>
      </c>
      <c r="F845" s="77" t="s">
        <v>1724</v>
      </c>
      <c r="G845" s="9" t="s">
        <v>1027</v>
      </c>
      <c r="H845" s="36">
        <v>24</v>
      </c>
      <c r="I845" s="36">
        <v>1</v>
      </c>
      <c r="J845" s="36">
        <v>1</v>
      </c>
      <c r="K845" s="36" t="s">
        <v>32</v>
      </c>
      <c r="L845" s="36">
        <v>1</v>
      </c>
      <c r="N845" s="36">
        <v>0</v>
      </c>
      <c r="O845" s="54">
        <v>0</v>
      </c>
      <c r="P845" s="54">
        <v>0</v>
      </c>
      <c r="R845" s="36" t="str">
        <f>IF(F845="",""," SG_ "&amp;F845&amp;" m"&amp;B845&amp;" : "&amp;H845&amp;"|"&amp;I845&amp;"@"&amp;J845&amp;K845&amp;" ("&amp;L845&amp;","&amp;N845&amp;") ["&amp;O845&amp;"|"&amp;P845&amp;"] """&amp;M845&amp;""" TOOL")</f>
        <v> SG_ NOXC13_SUP m168 : 24|1@1+ (1,0) [0|0] "" TOOL</v>
      </c>
      <c r="S845" s="36" t="str">
        <f>IF(F845="","","SG_MUL_VAL_ 2024 "&amp;F845&amp;" "&amp;C845&amp;" "&amp;SUBSTITUTE(B845,"M","")&amp;"-"&amp;SUBSTITUTE(B845,"M","")&amp;";")</f>
        <v>SG_MUL_VAL_ 2024 NOXC13_SUP S01_PID 168-168;</v>
      </c>
    </row>
    <row r="846" ht="22.5" spans="1:19">
      <c r="A846" s="36">
        <v>1</v>
      </c>
      <c r="B846" s="53">
        <f>HEX2DEC(SUBSTITUTE(D846,"0x",""))</f>
        <v>168</v>
      </c>
      <c r="C846" s="38" t="str">
        <f>"S"&amp;DEC2HEX(A846,2)&amp;"_PID"</f>
        <v>S01_PID</v>
      </c>
      <c r="D846" s="76" t="s">
        <v>1722</v>
      </c>
      <c r="E846" s="16" t="s">
        <v>1725</v>
      </c>
      <c r="F846" s="77" t="s">
        <v>1726</v>
      </c>
      <c r="G846" s="9" t="s">
        <v>1030</v>
      </c>
      <c r="H846" s="36">
        <v>25</v>
      </c>
      <c r="I846" s="36">
        <v>1</v>
      </c>
      <c r="J846" s="36">
        <v>1</v>
      </c>
      <c r="K846" s="36" t="s">
        <v>32</v>
      </c>
      <c r="L846" s="36">
        <v>1</v>
      </c>
      <c r="N846" s="36">
        <v>0</v>
      </c>
      <c r="O846" s="54">
        <v>0</v>
      </c>
      <c r="P846" s="54">
        <v>0</v>
      </c>
      <c r="R846" s="36" t="str">
        <f>IF(F846="",""," SG_ "&amp;F846&amp;" m"&amp;B846&amp;" : "&amp;H846&amp;"|"&amp;I846&amp;"@"&amp;J846&amp;K846&amp;" ("&amp;L846&amp;","&amp;N846&amp;") ["&amp;O846&amp;"|"&amp;P846&amp;"] """&amp;M846&amp;""" TOOL")</f>
        <v> SG_ NOXC14_SUP m168 : 25|1@1+ (1,0) [0|0] "" TOOL</v>
      </c>
      <c r="S846" s="36" t="str">
        <f>IF(F846="","","SG_MUL_VAL_ 2024 "&amp;F846&amp;" "&amp;C846&amp;" "&amp;SUBSTITUTE(B846,"M","")&amp;"-"&amp;SUBSTITUTE(B846,"M","")&amp;";")</f>
        <v>SG_MUL_VAL_ 2024 NOXC14_SUP S01_PID 168-168;</v>
      </c>
    </row>
    <row r="847" ht="22.5" spans="1:19">
      <c r="A847" s="36">
        <v>1</v>
      </c>
      <c r="B847" s="53">
        <f>HEX2DEC(SUBSTITUTE(D847,"0x",""))</f>
        <v>168</v>
      </c>
      <c r="C847" s="38" t="str">
        <f>"S"&amp;DEC2HEX(A847,2)&amp;"_PID"</f>
        <v>S01_PID</v>
      </c>
      <c r="D847" s="76" t="s">
        <v>1722</v>
      </c>
      <c r="E847" s="16" t="s">
        <v>1727</v>
      </c>
      <c r="F847" s="77" t="s">
        <v>1728</v>
      </c>
      <c r="G847" s="9" t="s">
        <v>1033</v>
      </c>
      <c r="H847" s="36">
        <v>26</v>
      </c>
      <c r="I847" s="36">
        <v>1</v>
      </c>
      <c r="J847" s="36">
        <v>1</v>
      </c>
      <c r="K847" s="36" t="s">
        <v>32</v>
      </c>
      <c r="L847" s="36">
        <v>1</v>
      </c>
      <c r="N847" s="36">
        <v>0</v>
      </c>
      <c r="O847" s="54">
        <v>0</v>
      </c>
      <c r="P847" s="54">
        <v>0</v>
      </c>
      <c r="R847" s="36" t="str">
        <f>IF(F847="",""," SG_ "&amp;F847&amp;" m"&amp;B847&amp;" : "&amp;H847&amp;"|"&amp;I847&amp;"@"&amp;J847&amp;K847&amp;" ("&amp;L847&amp;","&amp;N847&amp;") ["&amp;O847&amp;"|"&amp;P847&amp;"] """&amp;M847&amp;""" TOOL")</f>
        <v> SG_ NOXC23_SUP m168 : 26|1@1+ (1,0) [0|0] "" TOOL</v>
      </c>
      <c r="S847" s="36" t="str">
        <f>IF(F847="","","SG_MUL_VAL_ 2024 "&amp;F847&amp;" "&amp;C847&amp;" "&amp;SUBSTITUTE(B847,"M","")&amp;"-"&amp;SUBSTITUTE(B847,"M","")&amp;";")</f>
        <v>SG_MUL_VAL_ 2024 NOXC23_SUP S01_PID 168-168;</v>
      </c>
    </row>
    <row r="848" ht="22.5" spans="1:19">
      <c r="A848" s="36">
        <v>1</v>
      </c>
      <c r="B848" s="53">
        <f>HEX2DEC(SUBSTITUTE(D848,"0x",""))</f>
        <v>168</v>
      </c>
      <c r="C848" s="38" t="str">
        <f>"S"&amp;DEC2HEX(A848,2)&amp;"_PID"</f>
        <v>S01_PID</v>
      </c>
      <c r="D848" s="76" t="s">
        <v>1722</v>
      </c>
      <c r="E848" s="16" t="s">
        <v>1729</v>
      </c>
      <c r="F848" s="77" t="s">
        <v>1730</v>
      </c>
      <c r="G848" s="9" t="s">
        <v>1036</v>
      </c>
      <c r="H848" s="36">
        <v>27</v>
      </c>
      <c r="I848" s="36">
        <v>1</v>
      </c>
      <c r="J848" s="36">
        <v>1</v>
      </c>
      <c r="K848" s="36" t="s">
        <v>32</v>
      </c>
      <c r="L848" s="36">
        <v>1</v>
      </c>
      <c r="N848" s="36">
        <v>0</v>
      </c>
      <c r="O848" s="54">
        <v>0</v>
      </c>
      <c r="P848" s="54">
        <v>0</v>
      </c>
      <c r="R848" s="36" t="str">
        <f>IF(F848="",""," SG_ "&amp;F848&amp;" m"&amp;B848&amp;" : "&amp;H848&amp;"|"&amp;I848&amp;"@"&amp;J848&amp;K848&amp;" ("&amp;L848&amp;","&amp;N848&amp;") ["&amp;O848&amp;"|"&amp;P848&amp;"] """&amp;M848&amp;""" TOOL")</f>
        <v> SG_ NOXC24_SUP m168 : 27|1@1+ (1,0) [0|0] "" TOOL</v>
      </c>
      <c r="S848" s="36" t="str">
        <f>IF(F848="","","SG_MUL_VAL_ 2024 "&amp;F848&amp;" "&amp;C848&amp;" "&amp;SUBSTITUTE(B848,"M","")&amp;"-"&amp;SUBSTITUTE(B848,"M","")&amp;";")</f>
        <v>SG_MUL_VAL_ 2024 NOXC24_SUP S01_PID 168-168;</v>
      </c>
    </row>
    <row r="849" ht="22.5" spans="1:19">
      <c r="A849" s="36">
        <v>1</v>
      </c>
      <c r="B849" s="53">
        <f>HEX2DEC(SUBSTITUTE(D849,"0x",""))</f>
        <v>168</v>
      </c>
      <c r="C849" s="38" t="str">
        <f>"S"&amp;DEC2HEX(A849,2)&amp;"_PID"</f>
        <v>S01_PID</v>
      </c>
      <c r="D849" s="76" t="s">
        <v>1722</v>
      </c>
      <c r="E849" s="16" t="s">
        <v>1731</v>
      </c>
      <c r="F849" s="77" t="s">
        <v>1732</v>
      </c>
      <c r="G849" s="9" t="s">
        <v>1039</v>
      </c>
      <c r="H849" s="36">
        <v>28</v>
      </c>
      <c r="I849" s="36">
        <v>1</v>
      </c>
      <c r="J849" s="36">
        <v>1</v>
      </c>
      <c r="K849" s="36" t="s">
        <v>32</v>
      </c>
      <c r="L849" s="36">
        <v>1</v>
      </c>
      <c r="N849" s="36">
        <v>0</v>
      </c>
      <c r="O849" s="54">
        <v>0</v>
      </c>
      <c r="P849" s="54">
        <v>0</v>
      </c>
      <c r="R849" s="36" t="str">
        <f>IF(F849="",""," SG_ "&amp;F849&amp;" m"&amp;B849&amp;" : "&amp;H849&amp;"|"&amp;I849&amp;"@"&amp;J849&amp;K849&amp;" ("&amp;L849&amp;","&amp;N849&amp;") ["&amp;O849&amp;"|"&amp;P849&amp;"] """&amp;M849&amp;""" TOOL")</f>
        <v> SG_ NOXC13_RDY m168 : 28|1@1+ (1,0) [0|0] "" TOOL</v>
      </c>
      <c r="S849" s="36" t="str">
        <f>IF(F849="","","SG_MUL_VAL_ 2024 "&amp;F849&amp;" "&amp;C849&amp;" "&amp;SUBSTITUTE(B849,"M","")&amp;"-"&amp;SUBSTITUTE(B849,"M","")&amp;";")</f>
        <v>SG_MUL_VAL_ 2024 NOXC13_RDY S01_PID 168-168;</v>
      </c>
    </row>
    <row r="850" ht="22.5" spans="1:19">
      <c r="A850" s="36">
        <v>1</v>
      </c>
      <c r="B850" s="53">
        <f>HEX2DEC(SUBSTITUTE(D850,"0x",""))</f>
        <v>168</v>
      </c>
      <c r="C850" s="38" t="str">
        <f>"S"&amp;DEC2HEX(A850,2)&amp;"_PID"</f>
        <v>S01_PID</v>
      </c>
      <c r="D850" s="76" t="s">
        <v>1722</v>
      </c>
      <c r="E850" s="16" t="s">
        <v>1733</v>
      </c>
      <c r="F850" s="77" t="s">
        <v>1734</v>
      </c>
      <c r="G850" s="9" t="s">
        <v>1042</v>
      </c>
      <c r="H850" s="36">
        <v>29</v>
      </c>
      <c r="I850" s="36">
        <v>1</v>
      </c>
      <c r="J850" s="36">
        <v>1</v>
      </c>
      <c r="K850" s="36" t="s">
        <v>32</v>
      </c>
      <c r="L850" s="36">
        <v>1</v>
      </c>
      <c r="N850" s="36">
        <v>0</v>
      </c>
      <c r="O850" s="54">
        <v>0</v>
      </c>
      <c r="P850" s="54">
        <v>0</v>
      </c>
      <c r="R850" s="36" t="str">
        <f>IF(F850="",""," SG_ "&amp;F850&amp;" m"&amp;B850&amp;" : "&amp;H850&amp;"|"&amp;I850&amp;"@"&amp;J850&amp;K850&amp;" ("&amp;L850&amp;","&amp;N850&amp;") ["&amp;O850&amp;"|"&amp;P850&amp;"] """&amp;M850&amp;""" TOOL")</f>
        <v> SG_ NOXC14_RDY m168 : 29|1@1+ (1,0) [0|0] "" TOOL</v>
      </c>
      <c r="S850" s="36" t="str">
        <f>IF(F850="","","SG_MUL_VAL_ 2024 "&amp;F850&amp;" "&amp;C850&amp;" "&amp;SUBSTITUTE(B850,"M","")&amp;"-"&amp;SUBSTITUTE(B850,"M","")&amp;";")</f>
        <v>SG_MUL_VAL_ 2024 NOXC14_RDY S01_PID 168-168;</v>
      </c>
    </row>
    <row r="851" ht="22.5" spans="1:19">
      <c r="A851" s="36">
        <v>1</v>
      </c>
      <c r="B851" s="53">
        <f>HEX2DEC(SUBSTITUTE(D851,"0x",""))</f>
        <v>168</v>
      </c>
      <c r="C851" s="38" t="str">
        <f>"S"&amp;DEC2HEX(A851,2)&amp;"_PID"</f>
        <v>S01_PID</v>
      </c>
      <c r="D851" s="76" t="s">
        <v>1722</v>
      </c>
      <c r="E851" s="16" t="s">
        <v>1735</v>
      </c>
      <c r="F851" s="77" t="s">
        <v>1736</v>
      </c>
      <c r="G851" s="9" t="s">
        <v>1045</v>
      </c>
      <c r="H851" s="36">
        <v>30</v>
      </c>
      <c r="I851" s="36">
        <v>1</v>
      </c>
      <c r="J851" s="36">
        <v>1</v>
      </c>
      <c r="K851" s="36" t="s">
        <v>32</v>
      </c>
      <c r="L851" s="36">
        <v>1</v>
      </c>
      <c r="N851" s="36">
        <v>0</v>
      </c>
      <c r="O851" s="54">
        <v>0</v>
      </c>
      <c r="P851" s="54">
        <v>0</v>
      </c>
      <c r="R851" s="36" t="str">
        <f>IF(F851="",""," SG_ "&amp;F851&amp;" m"&amp;B851&amp;" : "&amp;H851&amp;"|"&amp;I851&amp;"@"&amp;J851&amp;K851&amp;" ("&amp;L851&amp;","&amp;N851&amp;") ["&amp;O851&amp;"|"&amp;P851&amp;"] """&amp;M851&amp;""" TOOL")</f>
        <v> SG_ NOXC23_RDY m168 : 30|1@1+ (1,0) [0|0] "" TOOL</v>
      </c>
      <c r="S851" s="36" t="str">
        <f>IF(F851="","","SG_MUL_VAL_ 2024 "&amp;F851&amp;" "&amp;C851&amp;" "&amp;SUBSTITUTE(B851,"M","")&amp;"-"&amp;SUBSTITUTE(B851,"M","")&amp;";")</f>
        <v>SG_MUL_VAL_ 2024 NOXC23_RDY S01_PID 168-168;</v>
      </c>
    </row>
    <row r="852" ht="22.5" spans="1:19">
      <c r="A852" s="36">
        <v>1</v>
      </c>
      <c r="B852" s="53">
        <f>HEX2DEC(SUBSTITUTE(D852,"0x",""))</f>
        <v>168</v>
      </c>
      <c r="C852" s="38" t="str">
        <f>"S"&amp;DEC2HEX(A852,2)&amp;"_PID"</f>
        <v>S01_PID</v>
      </c>
      <c r="D852" s="76" t="s">
        <v>1722</v>
      </c>
      <c r="E852" s="16" t="s">
        <v>1737</v>
      </c>
      <c r="F852" s="77" t="s">
        <v>1738</v>
      </c>
      <c r="G852" s="9" t="s">
        <v>1048</v>
      </c>
      <c r="H852" s="36">
        <v>31</v>
      </c>
      <c r="I852" s="36">
        <v>1</v>
      </c>
      <c r="J852" s="36">
        <v>1</v>
      </c>
      <c r="K852" s="36" t="s">
        <v>32</v>
      </c>
      <c r="L852" s="36">
        <v>1</v>
      </c>
      <c r="N852" s="36">
        <v>0</v>
      </c>
      <c r="O852" s="54">
        <v>0</v>
      </c>
      <c r="P852" s="54">
        <v>0</v>
      </c>
      <c r="R852" s="36" t="str">
        <f>IF(F852="",""," SG_ "&amp;F852&amp;" m"&amp;B852&amp;" : "&amp;H852&amp;"|"&amp;I852&amp;"@"&amp;J852&amp;K852&amp;" ("&amp;L852&amp;","&amp;N852&amp;") ["&amp;O852&amp;"|"&amp;P852&amp;"] """&amp;M852&amp;""" TOOL")</f>
        <v> SG_ NOXC24_RDY m168 : 31|1@1+ (1,0) [0|0] "" TOOL</v>
      </c>
      <c r="S852" s="36" t="str">
        <f>IF(F852="","","SG_MUL_VAL_ 2024 "&amp;F852&amp;" "&amp;C852&amp;" "&amp;SUBSTITUTE(B852,"M","")&amp;"-"&amp;SUBSTITUTE(B852,"M","")&amp;";")</f>
        <v>SG_MUL_VAL_ 2024 NOXC24_RDY S01_PID 168-168;</v>
      </c>
    </row>
    <row r="853" spans="1:19">
      <c r="A853" s="36">
        <v>1</v>
      </c>
      <c r="B853" s="53">
        <f>HEX2DEC(SUBSTITUTE(D853,"0x",""))</f>
        <v>168</v>
      </c>
      <c r="C853" s="38" t="str">
        <f>"S"&amp;DEC2HEX(A853,2)&amp;"_PID"</f>
        <v>S01_PID</v>
      </c>
      <c r="D853" s="76" t="s">
        <v>1722</v>
      </c>
      <c r="E853" s="16" t="s">
        <v>1739</v>
      </c>
      <c r="F853" s="10" t="s">
        <v>1740</v>
      </c>
      <c r="G853" s="9" t="s">
        <v>1051</v>
      </c>
      <c r="H853" s="36">
        <v>39</v>
      </c>
      <c r="I853" s="36">
        <v>16</v>
      </c>
      <c r="J853" s="36">
        <v>0</v>
      </c>
      <c r="K853" s="36" t="s">
        <v>32</v>
      </c>
      <c r="L853" s="36">
        <v>1</v>
      </c>
      <c r="M853" s="36" t="s">
        <v>1052</v>
      </c>
      <c r="N853" s="36">
        <v>0</v>
      </c>
      <c r="O853" s="54">
        <v>0</v>
      </c>
      <c r="P853" s="54">
        <v>0</v>
      </c>
      <c r="R853" s="36" t="str">
        <f>IF(F853="",""," SG_ "&amp;F853&amp;" m"&amp;B853&amp;" : "&amp;H853&amp;"|"&amp;I853&amp;"@"&amp;J853&amp;K853&amp;" ("&amp;L853&amp;","&amp;N853&amp;") ["&amp;O853&amp;"|"&amp;P853&amp;"] """&amp;M853&amp;""" TOOL")</f>
        <v> SG_ NOXC13 m168 : 39|16@0+ (1,0) [0|0] "ppm" TOOL</v>
      </c>
      <c r="S853" s="36" t="str">
        <f>IF(F853="","","SG_MUL_VAL_ 2024 "&amp;F853&amp;" "&amp;C853&amp;" "&amp;SUBSTITUTE(B853,"M","")&amp;"-"&amp;SUBSTITUTE(B853,"M","")&amp;";")</f>
        <v>SG_MUL_VAL_ 2024 NOXC13 S01_PID 168-168;</v>
      </c>
    </row>
    <row r="854" spans="1:19">
      <c r="A854" s="36">
        <v>1</v>
      </c>
      <c r="B854" s="53">
        <f>HEX2DEC(SUBSTITUTE(D854,"0x",""))</f>
        <v>168</v>
      </c>
      <c r="C854" s="38" t="str">
        <f>"S"&amp;DEC2HEX(A854,2)&amp;"_PID"</f>
        <v>S01_PID</v>
      </c>
      <c r="D854" s="76" t="s">
        <v>1722</v>
      </c>
      <c r="E854" s="16" t="s">
        <v>1741</v>
      </c>
      <c r="F854" s="10" t="s">
        <v>1742</v>
      </c>
      <c r="G854" s="9" t="s">
        <v>1055</v>
      </c>
      <c r="H854" s="36">
        <v>55</v>
      </c>
      <c r="I854" s="36">
        <v>16</v>
      </c>
      <c r="J854" s="36">
        <v>0</v>
      </c>
      <c r="K854" s="36" t="s">
        <v>32</v>
      </c>
      <c r="L854" s="36">
        <v>1</v>
      </c>
      <c r="M854" s="36" t="s">
        <v>1052</v>
      </c>
      <c r="N854" s="36">
        <v>0</v>
      </c>
      <c r="O854" s="54">
        <v>0</v>
      </c>
      <c r="P854" s="54">
        <v>0</v>
      </c>
      <c r="R854" s="36" t="str">
        <f>IF(F854="",""," SG_ "&amp;F854&amp;" m"&amp;B854&amp;" : "&amp;H854&amp;"|"&amp;I854&amp;"@"&amp;J854&amp;K854&amp;" ("&amp;L854&amp;","&amp;N854&amp;") ["&amp;O854&amp;"|"&amp;P854&amp;"] """&amp;M854&amp;""" TOOL")</f>
        <v> SG_ NOXC14 m168 : 55|16@0+ (1,0) [0|0] "ppm" TOOL</v>
      </c>
      <c r="S854" s="36" t="str">
        <f>IF(F854="","","SG_MUL_VAL_ 2024 "&amp;F854&amp;" "&amp;C854&amp;" "&amp;SUBSTITUTE(B854,"M","")&amp;"-"&amp;SUBSTITUTE(B854,"M","")&amp;";")</f>
        <v>SG_MUL_VAL_ 2024 NOXC14 S01_PID 168-168;</v>
      </c>
    </row>
    <row r="855" spans="1:19">
      <c r="A855" s="36">
        <v>1</v>
      </c>
      <c r="B855" s="53">
        <f>HEX2DEC(SUBSTITUTE(D855,"0x",""))</f>
        <v>168</v>
      </c>
      <c r="C855" s="38" t="str">
        <f>"S"&amp;DEC2HEX(A855,2)&amp;"_PID"</f>
        <v>S01_PID</v>
      </c>
      <c r="D855" s="76" t="s">
        <v>1722</v>
      </c>
      <c r="E855" s="16" t="s">
        <v>1743</v>
      </c>
      <c r="F855" s="10" t="s">
        <v>1744</v>
      </c>
      <c r="G855" s="9" t="s">
        <v>1058</v>
      </c>
      <c r="H855" s="36">
        <v>71</v>
      </c>
      <c r="I855" s="36">
        <v>16</v>
      </c>
      <c r="J855" s="36">
        <v>0</v>
      </c>
      <c r="K855" s="36" t="s">
        <v>32</v>
      </c>
      <c r="L855" s="36">
        <v>1</v>
      </c>
      <c r="M855" s="36" t="s">
        <v>1052</v>
      </c>
      <c r="N855" s="36">
        <v>0</v>
      </c>
      <c r="O855" s="54">
        <v>0</v>
      </c>
      <c r="P855" s="54">
        <v>0</v>
      </c>
      <c r="R855" s="36" t="str">
        <f>IF(F855="",""," SG_ "&amp;F855&amp;" m"&amp;B855&amp;" : "&amp;H855&amp;"|"&amp;I855&amp;"@"&amp;J855&amp;K855&amp;" ("&amp;L855&amp;","&amp;N855&amp;") ["&amp;O855&amp;"|"&amp;P855&amp;"] """&amp;M855&amp;""" TOOL")</f>
        <v> SG_ NOXC23 m168 : 71|16@0+ (1,0) [0|0] "ppm" TOOL</v>
      </c>
      <c r="S855" s="36" t="str">
        <f>IF(F855="","","SG_MUL_VAL_ 2024 "&amp;F855&amp;" "&amp;C855&amp;" "&amp;SUBSTITUTE(B855,"M","")&amp;"-"&amp;SUBSTITUTE(B855,"M","")&amp;";")</f>
        <v>SG_MUL_VAL_ 2024 NOXC23 S01_PID 168-168;</v>
      </c>
    </row>
    <row r="856" spans="1:19">
      <c r="A856" s="36">
        <v>1</v>
      </c>
      <c r="B856" s="53">
        <f>HEX2DEC(SUBSTITUTE(D856,"0x",""))</f>
        <v>168</v>
      </c>
      <c r="C856" s="38" t="str">
        <f>"S"&amp;DEC2HEX(A856,2)&amp;"_PID"</f>
        <v>S01_PID</v>
      </c>
      <c r="D856" s="76" t="s">
        <v>1722</v>
      </c>
      <c r="E856" s="16" t="s">
        <v>1745</v>
      </c>
      <c r="F856" s="10" t="s">
        <v>1746</v>
      </c>
      <c r="G856" s="9" t="s">
        <v>1061</v>
      </c>
      <c r="H856" s="36">
        <v>87</v>
      </c>
      <c r="I856" s="36">
        <v>16</v>
      </c>
      <c r="J856" s="36">
        <v>0</v>
      </c>
      <c r="K856" s="36" t="s">
        <v>32</v>
      </c>
      <c r="L856" s="36">
        <v>1</v>
      </c>
      <c r="M856" s="36" t="s">
        <v>1052</v>
      </c>
      <c r="N856" s="36">
        <v>0</v>
      </c>
      <c r="O856" s="54">
        <v>0</v>
      </c>
      <c r="P856" s="54">
        <v>0</v>
      </c>
      <c r="R856" s="36" t="str">
        <f>IF(F856="",""," SG_ "&amp;F856&amp;" m"&amp;B856&amp;" : "&amp;H856&amp;"|"&amp;I856&amp;"@"&amp;J856&amp;K856&amp;" ("&amp;L856&amp;","&amp;N856&amp;") ["&amp;O856&amp;"|"&amp;P856&amp;"] """&amp;M856&amp;""" TOOL")</f>
        <v> SG_ NOXC24 m168 : 87|16@0+ (1,0) [0|0] "ppm" TOOL</v>
      </c>
      <c r="S856" s="36" t="str">
        <f>IF(F856="","","SG_MUL_VAL_ 2024 "&amp;F856&amp;" "&amp;C856&amp;" "&amp;SUBSTITUTE(B856,"M","")&amp;"-"&amp;SUBSTITUTE(B856,"M","")&amp;";")</f>
        <v>SG_MUL_VAL_ 2024 NOXC24 S01_PID 168-168;</v>
      </c>
    </row>
    <row r="857" spans="1:19">
      <c r="A857" s="36">
        <v>1</v>
      </c>
      <c r="B857" s="53">
        <f>HEX2DEC(SUBSTITUTE(D857,"0x",""))</f>
        <v>169</v>
      </c>
      <c r="C857" s="38" t="str">
        <f>"S"&amp;DEC2HEX(A857,2)&amp;"_PID"</f>
        <v>S01_PID</v>
      </c>
      <c r="D857" s="76" t="s">
        <v>1747</v>
      </c>
      <c r="E857" s="16" t="s">
        <v>1748</v>
      </c>
      <c r="F857" s="5" t="s">
        <v>1749</v>
      </c>
      <c r="G857" s="9" t="s">
        <v>1027</v>
      </c>
      <c r="H857" s="36">
        <v>24</v>
      </c>
      <c r="I857" s="36">
        <v>1</v>
      </c>
      <c r="J857" s="36">
        <v>1</v>
      </c>
      <c r="K857" s="36" t="s">
        <v>32</v>
      </c>
      <c r="L857" s="36">
        <v>1</v>
      </c>
      <c r="N857" s="36">
        <v>0</v>
      </c>
      <c r="O857" s="54">
        <v>0</v>
      </c>
      <c r="P857" s="54">
        <v>0</v>
      </c>
      <c r="R857" s="36" t="str">
        <f>IF(F857="",""," SG_ "&amp;F857&amp;" m"&amp;B857&amp;" : "&amp;H857&amp;"|"&amp;I857&amp;"@"&amp;J857&amp;K857&amp;" ("&amp;L857&amp;","&amp;N857&amp;") ["&amp;O857&amp;"|"&amp;P857&amp;"] """&amp;M857&amp;""" TOOL")</f>
        <v> SG_ ABS_DISABLED_SUP m169 : 24|1@1+ (1,0) [0|0] "" TOOL</v>
      </c>
      <c r="S857" s="36" t="str">
        <f>IF(F857="","","SG_MUL_VAL_ 2024 "&amp;F857&amp;" "&amp;C857&amp;" "&amp;SUBSTITUTE(B857,"M","")&amp;"-"&amp;SUBSTITUTE(B857,"M","")&amp;";")</f>
        <v>SG_MUL_VAL_ 2024 ABS_DISABLED_SUP S01_PID 169-169;</v>
      </c>
    </row>
    <row r="858" spans="1:19">
      <c r="A858" s="36">
        <v>1</v>
      </c>
      <c r="B858" s="53">
        <f>HEX2DEC(SUBSTITUTE(D858,"0x",""))</f>
        <v>169</v>
      </c>
      <c r="C858" s="38" t="str">
        <f>"S"&amp;DEC2HEX(A858,2)&amp;"_PID"</f>
        <v>S01_PID</v>
      </c>
      <c r="D858" s="76" t="s">
        <v>1747</v>
      </c>
      <c r="E858" s="16" t="s">
        <v>536</v>
      </c>
      <c r="F858" s="10"/>
      <c r="G858" s="9" t="s">
        <v>1750</v>
      </c>
      <c r="J858" s="36">
        <v>1</v>
      </c>
      <c r="K858" s="36" t="s">
        <v>32</v>
      </c>
      <c r="L858" s="36">
        <v>1</v>
      </c>
      <c r="N858" s="36">
        <v>0</v>
      </c>
      <c r="O858" s="54">
        <v>0</v>
      </c>
      <c r="P858" s="54">
        <v>0</v>
      </c>
      <c r="R858" s="36" t="str">
        <f>IF(F858="",""," SG_ "&amp;F858&amp;" m"&amp;B858&amp;" : "&amp;H858&amp;"|"&amp;I858&amp;"@"&amp;J858&amp;K858&amp;" ("&amp;L858&amp;","&amp;N858&amp;") ["&amp;O858&amp;"|"&amp;P858&amp;"] """&amp;M858&amp;""" TOOL")</f>
        <v/>
      </c>
      <c r="S858" s="36" t="str">
        <f>IF(F858="","","SG_MUL_VAL_ 2024 "&amp;F858&amp;" "&amp;C858&amp;" "&amp;SUBSTITUTE(B858,"M","")&amp;"-"&amp;SUBSTITUTE(B858,"M","")&amp;";")</f>
        <v/>
      </c>
    </row>
    <row r="859" spans="1:19">
      <c r="A859" s="36">
        <v>1</v>
      </c>
      <c r="B859" s="53">
        <f t="shared" ref="B859:B900" si="75">HEX2DEC(SUBSTITUTE(D859,"0x",""))</f>
        <v>169</v>
      </c>
      <c r="C859" s="38" t="str">
        <f t="shared" ref="C859:C900" si="76">"S"&amp;DEC2HEX(A859,2)&amp;"_PID"</f>
        <v>S01_PID</v>
      </c>
      <c r="D859" s="76" t="s">
        <v>1747</v>
      </c>
      <c r="E859" s="16" t="s">
        <v>1751</v>
      </c>
      <c r="F859" s="5" t="s">
        <v>1752</v>
      </c>
      <c r="G859" s="9" t="s">
        <v>1120</v>
      </c>
      <c r="H859" s="36">
        <v>32</v>
      </c>
      <c r="I859" s="36">
        <v>1</v>
      </c>
      <c r="J859" s="36">
        <v>1</v>
      </c>
      <c r="K859" s="36" t="s">
        <v>32</v>
      </c>
      <c r="L859" s="36">
        <v>1</v>
      </c>
      <c r="N859" s="36">
        <v>0</v>
      </c>
      <c r="O859" s="54">
        <v>0</v>
      </c>
      <c r="P859" s="54">
        <v>0</v>
      </c>
      <c r="R859" s="36" t="str">
        <f t="shared" ref="R859:R900" si="77">IF(F859="",""," SG_ "&amp;F859&amp;" m"&amp;B859&amp;" : "&amp;H859&amp;"|"&amp;I859&amp;"@"&amp;J859&amp;K859&amp;" ("&amp;L859&amp;","&amp;N859&amp;") ["&amp;O859&amp;"|"&amp;P859&amp;"] """&amp;M859&amp;""" TOOL")</f>
        <v> SG_ ABS_DISABLED m169 : 32|1@1+ (1,0) [0|0] "" TOOL</v>
      </c>
      <c r="S859" s="36" t="str">
        <f t="shared" ref="S859:S900" si="78">IF(F859="","","SG_MUL_VAL_ 2024 "&amp;F859&amp;" "&amp;C859&amp;" "&amp;SUBSTITUTE(B859,"M","")&amp;"-"&amp;SUBSTITUTE(B859,"M","")&amp;";")</f>
        <v>SG_MUL_VAL_ 2024 ABS_DISABLED S01_PID 169-169;</v>
      </c>
    </row>
    <row r="860" spans="1:19">
      <c r="A860" s="36">
        <v>1</v>
      </c>
      <c r="B860" s="53">
        <f t="shared" si="75"/>
        <v>169</v>
      </c>
      <c r="C860" s="38" t="str">
        <f t="shared" si="76"/>
        <v>S01_PID</v>
      </c>
      <c r="D860" s="76" t="s">
        <v>1747</v>
      </c>
      <c r="E860" s="16" t="s">
        <v>1422</v>
      </c>
      <c r="F860" s="10"/>
      <c r="G860" s="9" t="s">
        <v>1753</v>
      </c>
      <c r="J860" s="36">
        <v>1</v>
      </c>
      <c r="K860" s="36" t="s">
        <v>32</v>
      </c>
      <c r="L860" s="36">
        <v>1</v>
      </c>
      <c r="N860" s="36">
        <v>0</v>
      </c>
      <c r="O860" s="54">
        <v>0</v>
      </c>
      <c r="P860" s="54">
        <v>0</v>
      </c>
      <c r="R860" s="36" t="str">
        <f t="shared" si="77"/>
        <v/>
      </c>
      <c r="S860" s="36" t="str">
        <f t="shared" si="78"/>
        <v/>
      </c>
    </row>
    <row r="861" spans="1:19">
      <c r="A861" s="36">
        <v>1</v>
      </c>
      <c r="B861" s="53">
        <f t="shared" si="75"/>
        <v>170</v>
      </c>
      <c r="C861" s="38" t="str">
        <f t="shared" si="76"/>
        <v>S01_PID</v>
      </c>
      <c r="D861" s="79" t="s">
        <v>1754</v>
      </c>
      <c r="E861" s="16" t="s">
        <v>1755</v>
      </c>
      <c r="F861" s="10" t="s">
        <v>1756</v>
      </c>
      <c r="G861" s="9" t="s">
        <v>5</v>
      </c>
      <c r="H861" s="36">
        <v>24</v>
      </c>
      <c r="I861" s="36">
        <v>8</v>
      </c>
      <c r="J861" s="36">
        <v>1</v>
      </c>
      <c r="K861" s="36" t="s">
        <v>32</v>
      </c>
      <c r="L861" s="36">
        <v>1</v>
      </c>
      <c r="M861" s="36" t="s">
        <v>113</v>
      </c>
      <c r="N861" s="36">
        <v>0</v>
      </c>
      <c r="O861" s="54">
        <v>0</v>
      </c>
      <c r="P861" s="54">
        <v>0</v>
      </c>
      <c r="R861" s="36" t="str">
        <f t="shared" si="77"/>
        <v> SG_ V_SET m170 : 24|8@1+ (1,0) [0|0] "km/h" TOOL</v>
      </c>
      <c r="S861" s="36" t="str">
        <f t="shared" si="78"/>
        <v>SG_MUL_VAL_ 2024 V_SET S01_PID 170-170;</v>
      </c>
    </row>
    <row r="862" spans="1:19">
      <c r="A862" s="36">
        <v>1</v>
      </c>
      <c r="B862" s="53">
        <f t="shared" si="75"/>
        <v>171</v>
      </c>
      <c r="C862" s="38" t="str">
        <f t="shared" si="76"/>
        <v>S01_PID</v>
      </c>
      <c r="D862" s="76" t="s">
        <v>1757</v>
      </c>
      <c r="E862" s="16" t="s">
        <v>1758</v>
      </c>
      <c r="F862" s="77" t="s">
        <v>1759</v>
      </c>
      <c r="G862" s="9" t="s">
        <v>1027</v>
      </c>
      <c r="H862" s="36">
        <v>24</v>
      </c>
      <c r="I862" s="36">
        <v>1</v>
      </c>
      <c r="J862" s="36">
        <v>1</v>
      </c>
      <c r="K862" s="36" t="s">
        <v>32</v>
      </c>
      <c r="L862" s="36">
        <v>1</v>
      </c>
      <c r="N862" s="36">
        <v>0</v>
      </c>
      <c r="O862" s="54">
        <v>0</v>
      </c>
      <c r="P862" s="54">
        <v>0</v>
      </c>
      <c r="R862" s="36" t="str">
        <f t="shared" si="77"/>
        <v> SG_ FRP_AF_SUP m171 : 24|1@1+ (1,0) [0|0] "" TOOL</v>
      </c>
      <c r="S862" s="36" t="str">
        <f t="shared" si="78"/>
        <v>SG_MUL_VAL_ 2024 FRP_AF_SUP S01_PID 171-171;</v>
      </c>
    </row>
    <row r="863" spans="1:19">
      <c r="A863" s="36">
        <v>1</v>
      </c>
      <c r="B863" s="53">
        <f t="shared" si="75"/>
        <v>171</v>
      </c>
      <c r="C863" s="38" t="str">
        <f t="shared" si="76"/>
        <v>S01_PID</v>
      </c>
      <c r="D863" s="76" t="s">
        <v>1757</v>
      </c>
      <c r="E863" s="16" t="s">
        <v>1760</v>
      </c>
      <c r="F863" s="77" t="s">
        <v>1761</v>
      </c>
      <c r="G863" s="9" t="s">
        <v>1030</v>
      </c>
      <c r="H863" s="36">
        <v>25</v>
      </c>
      <c r="I863" s="36">
        <v>1</v>
      </c>
      <c r="J863" s="36">
        <v>1</v>
      </c>
      <c r="K863" s="36" t="s">
        <v>32</v>
      </c>
      <c r="L863" s="36">
        <v>1</v>
      </c>
      <c r="N863" s="36">
        <v>0</v>
      </c>
      <c r="O863" s="54">
        <v>0</v>
      </c>
      <c r="P863" s="54">
        <v>0</v>
      </c>
      <c r="R863" s="36" t="str">
        <f t="shared" si="77"/>
        <v> SG_ FRT_AF_SUP m171 : 25|1@1+ (1,0) [0|0] "" TOOL</v>
      </c>
      <c r="S863" s="36" t="str">
        <f t="shared" si="78"/>
        <v>SG_MUL_VAL_ 2024 FRT_AF_SUP S01_PID 171-171;</v>
      </c>
    </row>
    <row r="864" spans="1:19">
      <c r="A864" s="36">
        <v>1</v>
      </c>
      <c r="B864" s="53">
        <f t="shared" si="75"/>
        <v>171</v>
      </c>
      <c r="C864" s="38" t="str">
        <f t="shared" si="76"/>
        <v>S01_PID</v>
      </c>
      <c r="D864" s="76" t="s">
        <v>1757</v>
      </c>
      <c r="E864" s="16" t="s">
        <v>1762</v>
      </c>
      <c r="F864" s="77" t="s">
        <v>1763</v>
      </c>
      <c r="G864" s="9" t="s">
        <v>1033</v>
      </c>
      <c r="H864" s="36">
        <v>26</v>
      </c>
      <c r="I864" s="36">
        <v>1</v>
      </c>
      <c r="J864" s="36">
        <v>1</v>
      </c>
      <c r="K864" s="36" t="s">
        <v>32</v>
      </c>
      <c r="L864" s="36">
        <v>1</v>
      </c>
      <c r="N864" s="36">
        <v>0</v>
      </c>
      <c r="O864" s="54">
        <v>0</v>
      </c>
      <c r="P864" s="54">
        <v>0</v>
      </c>
      <c r="R864" s="36" t="str">
        <f t="shared" si="77"/>
        <v> SG_ FTP_AF_SUP m171 : 26|1@1+ (1,0) [0|0] "" TOOL</v>
      </c>
      <c r="S864" s="36" t="str">
        <f t="shared" si="78"/>
        <v>SG_MUL_VAL_ 2024 FTP_AF_SUP S01_PID 171-171;</v>
      </c>
    </row>
    <row r="865" ht="22.5" spans="1:19">
      <c r="A865" s="36">
        <v>1</v>
      </c>
      <c r="B865" s="53">
        <f t="shared" si="75"/>
        <v>171</v>
      </c>
      <c r="C865" s="38" t="str">
        <f t="shared" si="76"/>
        <v>S01_PID</v>
      </c>
      <c r="D865" s="76" t="s">
        <v>1757</v>
      </c>
      <c r="E865" s="16" t="s">
        <v>1764</v>
      </c>
      <c r="F865" s="77" t="s">
        <v>1765</v>
      </c>
      <c r="G865" s="9" t="s">
        <v>1036</v>
      </c>
      <c r="H865" s="36">
        <v>27</v>
      </c>
      <c r="I865" s="36">
        <v>1</v>
      </c>
      <c r="J865" s="36">
        <v>1</v>
      </c>
      <c r="K865" s="36" t="s">
        <v>32</v>
      </c>
      <c r="L865" s="36">
        <v>1</v>
      </c>
      <c r="N865" s="36">
        <v>0</v>
      </c>
      <c r="O865" s="54">
        <v>0</v>
      </c>
      <c r="P865" s="54">
        <v>0</v>
      </c>
      <c r="R865" s="36" t="str">
        <f t="shared" si="77"/>
        <v> SG_ FTPW_AF_SUP m171 : 27|1@1+ (1,0) [0|0] "" TOOL</v>
      </c>
      <c r="S865" s="36" t="str">
        <f t="shared" si="78"/>
        <v>SG_MUL_VAL_ 2024 FTPW_AF_SUP S01_PID 171-171;</v>
      </c>
    </row>
    <row r="866" spans="1:19">
      <c r="A866" s="36">
        <v>1</v>
      </c>
      <c r="B866" s="53">
        <f t="shared" si="75"/>
        <v>171</v>
      </c>
      <c r="C866" s="38" t="str">
        <f t="shared" si="76"/>
        <v>S01_PID</v>
      </c>
      <c r="D866" s="76" t="s">
        <v>1757</v>
      </c>
      <c r="E866" s="16" t="s">
        <v>1766</v>
      </c>
      <c r="F866" s="77" t="s">
        <v>1767</v>
      </c>
      <c r="G866" s="9" t="s">
        <v>1039</v>
      </c>
      <c r="H866" s="36">
        <v>28</v>
      </c>
      <c r="I866" s="36">
        <v>1</v>
      </c>
      <c r="J866" s="36">
        <v>1</v>
      </c>
      <c r="K866" s="36" t="s">
        <v>32</v>
      </c>
      <c r="L866" s="36">
        <v>1</v>
      </c>
      <c r="N866" s="36">
        <v>0</v>
      </c>
      <c r="O866" s="54">
        <v>0</v>
      </c>
      <c r="P866" s="54">
        <v>0</v>
      </c>
      <c r="R866" s="36" t="str">
        <f t="shared" si="77"/>
        <v> SG_ FTT_AF_SUP m171 : 28|1@1+ (1,0) [0|0] "" TOOL</v>
      </c>
      <c r="S866" s="36" t="str">
        <f t="shared" si="78"/>
        <v>SG_MUL_VAL_ 2024 FTT_AF_SUP S01_PID 171-171;</v>
      </c>
    </row>
    <row r="867" spans="1:19">
      <c r="A867" s="36">
        <v>1</v>
      </c>
      <c r="B867" s="53">
        <f t="shared" si="75"/>
        <v>171</v>
      </c>
      <c r="C867" s="38" t="str">
        <f t="shared" si="76"/>
        <v>S01_PID</v>
      </c>
      <c r="D867" s="76" t="s">
        <v>1757</v>
      </c>
      <c r="E867" s="16" t="s">
        <v>536</v>
      </c>
      <c r="F867" s="10"/>
      <c r="G867" s="9" t="s">
        <v>1768</v>
      </c>
      <c r="H867" s="36">
        <v>29</v>
      </c>
      <c r="I867" s="36">
        <v>1</v>
      </c>
      <c r="J867" s="36">
        <v>1</v>
      </c>
      <c r="K867" s="36" t="s">
        <v>32</v>
      </c>
      <c r="L867" s="36">
        <v>1</v>
      </c>
      <c r="N867" s="36">
        <v>0</v>
      </c>
      <c r="O867" s="54">
        <v>0</v>
      </c>
      <c r="P867" s="54">
        <v>0</v>
      </c>
      <c r="R867" s="36" t="str">
        <f t="shared" si="77"/>
        <v/>
      </c>
      <c r="S867" s="36" t="str">
        <f t="shared" si="78"/>
        <v/>
      </c>
    </row>
    <row r="868" spans="1:19">
      <c r="A868" s="36">
        <v>1</v>
      </c>
      <c r="B868" s="53">
        <f t="shared" si="75"/>
        <v>171</v>
      </c>
      <c r="C868" s="38" t="str">
        <f t="shared" si="76"/>
        <v>S01_PID</v>
      </c>
      <c r="D868" s="76" t="s">
        <v>1757</v>
      </c>
      <c r="E868" s="16" t="s">
        <v>1769</v>
      </c>
      <c r="F868" s="10" t="s">
        <v>1770</v>
      </c>
      <c r="G868" s="9" t="s">
        <v>1051</v>
      </c>
      <c r="H868" s="36">
        <v>39</v>
      </c>
      <c r="I868" s="36">
        <v>16</v>
      </c>
      <c r="J868" s="36">
        <v>0</v>
      </c>
      <c r="K868" s="36" t="s">
        <v>32</v>
      </c>
      <c r="L868" s="36">
        <v>0.03125</v>
      </c>
      <c r="M868" s="36" t="s">
        <v>105</v>
      </c>
      <c r="N868" s="36">
        <v>0</v>
      </c>
      <c r="O868" s="54">
        <v>0</v>
      </c>
      <c r="P868" s="54">
        <v>0</v>
      </c>
      <c r="R868" s="36" t="str">
        <f t="shared" si="77"/>
        <v> SG_ FRP_AF m171 : 39|16@0+ (0.03125,0) [0|0] "kPa" TOOL</v>
      </c>
      <c r="S868" s="36" t="str">
        <f t="shared" si="78"/>
        <v>SG_MUL_VAL_ 2024 FRP_AF S01_PID 171-171;</v>
      </c>
    </row>
    <row r="869" spans="1:19">
      <c r="A869" s="36">
        <v>1</v>
      </c>
      <c r="B869" s="53">
        <f t="shared" si="75"/>
        <v>171</v>
      </c>
      <c r="C869" s="38" t="str">
        <f t="shared" si="76"/>
        <v>S01_PID</v>
      </c>
      <c r="D869" s="76" t="s">
        <v>1757</v>
      </c>
      <c r="E869" s="16" t="s">
        <v>1771</v>
      </c>
      <c r="F869" s="10" t="s">
        <v>1772</v>
      </c>
      <c r="G869" s="9" t="s">
        <v>2</v>
      </c>
      <c r="H869" s="36">
        <f>24+8+16</f>
        <v>48</v>
      </c>
      <c r="I869" s="36">
        <v>8</v>
      </c>
      <c r="J869" s="36">
        <v>1</v>
      </c>
      <c r="K869" s="36" t="s">
        <v>32</v>
      </c>
      <c r="L869" s="36">
        <v>1</v>
      </c>
      <c r="M869" s="36" t="s">
        <v>90</v>
      </c>
      <c r="N869" s="36">
        <v>-40</v>
      </c>
      <c r="O869" s="54">
        <v>0</v>
      </c>
      <c r="P869" s="54">
        <v>0</v>
      </c>
      <c r="R869" s="36" t="str">
        <f t="shared" si="77"/>
        <v> SG_ FRT_AF m171 : 48|8@1+ (1,-40) [0|0] "°C " TOOL</v>
      </c>
      <c r="S869" s="36" t="str">
        <f t="shared" si="78"/>
        <v>SG_MUL_VAL_ 2024 FRT_AF S01_PID 171-171;</v>
      </c>
    </row>
    <row r="870" spans="1:19">
      <c r="A870" s="36">
        <v>1</v>
      </c>
      <c r="B870" s="53">
        <f t="shared" si="75"/>
        <v>171</v>
      </c>
      <c r="C870" s="38" t="str">
        <f t="shared" si="76"/>
        <v>S01_PID</v>
      </c>
      <c r="D870" s="76" t="s">
        <v>1757</v>
      </c>
      <c r="E870" s="16" t="s">
        <v>1773</v>
      </c>
      <c r="F870" s="10" t="s">
        <v>1774</v>
      </c>
      <c r="G870" s="9" t="s">
        <v>1428</v>
      </c>
      <c r="H870" s="36">
        <f>39+16+8</f>
        <v>63</v>
      </c>
      <c r="I870" s="36">
        <v>16</v>
      </c>
      <c r="J870" s="36">
        <v>0</v>
      </c>
      <c r="K870" s="36" t="s">
        <v>32</v>
      </c>
      <c r="L870" s="36">
        <v>0.125</v>
      </c>
      <c r="M870" s="36" t="s">
        <v>105</v>
      </c>
      <c r="N870" s="36">
        <v>0</v>
      </c>
      <c r="O870" s="54">
        <v>0</v>
      </c>
      <c r="P870" s="54">
        <v>0</v>
      </c>
      <c r="R870" s="36" t="str">
        <f t="shared" si="77"/>
        <v> SG_ FTP_AF m171 : 63|16@0+ (0.125,0) [0|0] "kPa" TOOL</v>
      </c>
      <c r="S870" s="36" t="str">
        <f t="shared" si="78"/>
        <v>SG_MUL_VAL_ 2024 FTP_AF S01_PID 171-171;</v>
      </c>
    </row>
    <row r="871" spans="1:19">
      <c r="A871" s="36">
        <v>1</v>
      </c>
      <c r="B871" s="53">
        <f t="shared" si="75"/>
        <v>171</v>
      </c>
      <c r="C871" s="38" t="str">
        <f t="shared" si="76"/>
        <v>S01_PID</v>
      </c>
      <c r="D871" s="76" t="s">
        <v>1757</v>
      </c>
      <c r="E871" s="16" t="s">
        <v>1775</v>
      </c>
      <c r="F871" s="10" t="s">
        <v>1776</v>
      </c>
      <c r="G871" s="9" t="s">
        <v>1431</v>
      </c>
      <c r="H871" s="36">
        <f>H870+16</f>
        <v>79</v>
      </c>
      <c r="I871" s="36">
        <v>16</v>
      </c>
      <c r="J871" s="36">
        <v>0</v>
      </c>
      <c r="K871" s="36" t="s">
        <v>32</v>
      </c>
      <c r="L871" s="36">
        <v>1</v>
      </c>
      <c r="M871" s="36" t="s">
        <v>105</v>
      </c>
      <c r="N871" s="36">
        <v>0</v>
      </c>
      <c r="O871" s="54">
        <v>0</v>
      </c>
      <c r="P871" s="54">
        <v>0</v>
      </c>
      <c r="R871" s="36" t="str">
        <f t="shared" si="77"/>
        <v> SG_ FTPW_AF m171 : 79|16@0+ (1,0) [0|0] "kPa" TOOL</v>
      </c>
      <c r="S871" s="36" t="str">
        <f t="shared" si="78"/>
        <v>SG_MUL_VAL_ 2024 FTPW_AF S01_PID 171-171;</v>
      </c>
    </row>
    <row r="872" spans="1:19">
      <c r="A872" s="36">
        <v>1</v>
      </c>
      <c r="B872" s="53">
        <f t="shared" si="75"/>
        <v>171</v>
      </c>
      <c r="C872" s="38" t="str">
        <f t="shared" si="76"/>
        <v>S01_PID</v>
      </c>
      <c r="D872" s="76" t="s">
        <v>1757</v>
      </c>
      <c r="E872" s="16" t="s">
        <v>1777</v>
      </c>
      <c r="F872" s="10" t="s">
        <v>1778</v>
      </c>
      <c r="G872" s="9" t="s">
        <v>1619</v>
      </c>
      <c r="H872" s="36">
        <f>H869+8+16*2</f>
        <v>88</v>
      </c>
      <c r="I872" s="36">
        <v>8</v>
      </c>
      <c r="J872" s="36">
        <v>1</v>
      </c>
      <c r="K872" s="36" t="s">
        <v>32</v>
      </c>
      <c r="L872" s="36">
        <v>2</v>
      </c>
      <c r="M872" s="36" t="s">
        <v>90</v>
      </c>
      <c r="N872" s="36">
        <v>-256</v>
      </c>
      <c r="O872" s="54">
        <v>0</v>
      </c>
      <c r="P872" s="54">
        <v>0</v>
      </c>
      <c r="R872" s="36" t="str">
        <f t="shared" si="77"/>
        <v> SG_ FTT_AF m171 : 88|8@1+ (2,-256) [0|0] "°C " TOOL</v>
      </c>
      <c r="S872" s="36" t="str">
        <f t="shared" si="78"/>
        <v>SG_MUL_VAL_ 2024 FTT_AF S01_PID 171-171;</v>
      </c>
    </row>
    <row r="873" spans="1:19">
      <c r="A873" s="36">
        <v>1</v>
      </c>
      <c r="B873" s="53">
        <f t="shared" si="75"/>
        <v>173</v>
      </c>
      <c r="C873" s="38" t="str">
        <f t="shared" si="76"/>
        <v>S01_PID</v>
      </c>
      <c r="D873" s="76" t="s">
        <v>1779</v>
      </c>
      <c r="E873" s="16" t="s">
        <v>1780</v>
      </c>
      <c r="F873" s="18" t="s">
        <v>1781</v>
      </c>
      <c r="G873" s="9" t="s">
        <v>1027</v>
      </c>
      <c r="H873" s="36">
        <v>24</v>
      </c>
      <c r="I873" s="36">
        <v>1</v>
      </c>
      <c r="J873" s="36">
        <v>1</v>
      </c>
      <c r="K873" s="36" t="s">
        <v>32</v>
      </c>
      <c r="L873" s="36">
        <v>1</v>
      </c>
      <c r="N873" s="36">
        <v>0</v>
      </c>
      <c r="O873" s="54">
        <v>0</v>
      </c>
      <c r="P873" s="54">
        <v>0</v>
      </c>
      <c r="R873" s="36" t="str">
        <f t="shared" si="77"/>
        <v> SG_ CKC_P_SUP m173 : 24|1@1+ (1,0) [0|0] "" TOOL</v>
      </c>
      <c r="S873" s="36" t="str">
        <f t="shared" si="78"/>
        <v>SG_MUL_VAL_ 2024 CKC_P_SUP S01_PID 173-173;</v>
      </c>
    </row>
    <row r="874" spans="1:19">
      <c r="A874" s="36">
        <v>1</v>
      </c>
      <c r="B874" s="53">
        <f t="shared" si="75"/>
        <v>173</v>
      </c>
      <c r="C874" s="38" t="str">
        <f t="shared" si="76"/>
        <v>S01_PID</v>
      </c>
      <c r="D874" s="76" t="s">
        <v>1779</v>
      </c>
      <c r="E874" s="16" t="s">
        <v>1782</v>
      </c>
      <c r="F874" s="18" t="s">
        <v>1783</v>
      </c>
      <c r="G874" s="9" t="s">
        <v>1030</v>
      </c>
      <c r="H874" s="36">
        <v>25</v>
      </c>
      <c r="I874" s="36">
        <v>1</v>
      </c>
      <c r="J874" s="36">
        <v>1</v>
      </c>
      <c r="K874" s="36" t="s">
        <v>32</v>
      </c>
      <c r="L874" s="36">
        <v>1</v>
      </c>
      <c r="N874" s="36">
        <v>0</v>
      </c>
      <c r="O874" s="54">
        <v>0</v>
      </c>
      <c r="P874" s="54">
        <v>0</v>
      </c>
      <c r="R874" s="36" t="str">
        <f t="shared" si="77"/>
        <v> SG_ CKC_OSEP_RPM_SUP m173 : 25|1@1+ (1,0) [0|0] "" TOOL</v>
      </c>
      <c r="S874" s="36" t="str">
        <f t="shared" si="78"/>
        <v>SG_MUL_VAL_ 2024 CKC_OSEP_RPM_SUP S01_PID 173-173;</v>
      </c>
    </row>
    <row r="875" spans="1:19">
      <c r="A875" s="36">
        <v>1</v>
      </c>
      <c r="B875" s="53">
        <f t="shared" si="75"/>
        <v>173</v>
      </c>
      <c r="C875" s="38" t="str">
        <f t="shared" si="76"/>
        <v>S01_PID</v>
      </c>
      <c r="D875" s="76" t="s">
        <v>1779</v>
      </c>
      <c r="E875" s="16"/>
      <c r="F875" s="18"/>
      <c r="G875" s="9" t="s">
        <v>1470</v>
      </c>
      <c r="J875" s="36">
        <v>1</v>
      </c>
      <c r="K875" s="36" t="s">
        <v>32</v>
      </c>
      <c r="L875" s="36">
        <v>1</v>
      </c>
      <c r="N875" s="36">
        <v>0</v>
      </c>
      <c r="O875" s="54">
        <v>0</v>
      </c>
      <c r="P875" s="54">
        <v>0</v>
      </c>
      <c r="R875" s="36" t="str">
        <f t="shared" si="77"/>
        <v/>
      </c>
      <c r="S875" s="36" t="str">
        <f t="shared" si="78"/>
        <v/>
      </c>
    </row>
    <row r="876" spans="1:19">
      <c r="A876" s="36">
        <v>1</v>
      </c>
      <c r="B876" s="53">
        <f t="shared" si="75"/>
        <v>173</v>
      </c>
      <c r="C876" s="38" t="str">
        <f t="shared" si="76"/>
        <v>S01_PID</v>
      </c>
      <c r="D876" s="76" t="s">
        <v>1779</v>
      </c>
      <c r="E876" s="16" t="s">
        <v>1780</v>
      </c>
      <c r="F876" s="18" t="s">
        <v>1784</v>
      </c>
      <c r="G876" s="9" t="s">
        <v>1051</v>
      </c>
      <c r="H876" s="36">
        <v>39</v>
      </c>
      <c r="I876" s="36">
        <v>16</v>
      </c>
      <c r="J876" s="36">
        <v>0</v>
      </c>
      <c r="K876" s="36" t="s">
        <v>277</v>
      </c>
      <c r="L876" s="36">
        <v>0.25</v>
      </c>
      <c r="M876" s="36" t="s">
        <v>278</v>
      </c>
      <c r="N876" s="36">
        <v>0</v>
      </c>
      <c r="O876" s="54">
        <v>0</v>
      </c>
      <c r="P876" s="54">
        <v>0</v>
      </c>
      <c r="R876" s="36" t="str">
        <f t="shared" si="77"/>
        <v> SG_ CKC_P m173 : 39|16@0- (0.25,0) [0|0] "Pa" TOOL</v>
      </c>
      <c r="S876" s="36" t="str">
        <f t="shared" si="78"/>
        <v>SG_MUL_VAL_ 2024 CKC_P S01_PID 173-173;</v>
      </c>
    </row>
    <row r="877" spans="1:19">
      <c r="A877" s="36">
        <v>1</v>
      </c>
      <c r="B877" s="53">
        <f t="shared" si="75"/>
        <v>173</v>
      </c>
      <c r="C877" s="38" t="str">
        <f t="shared" si="76"/>
        <v>S01_PID</v>
      </c>
      <c r="D877" s="76" t="s">
        <v>1779</v>
      </c>
      <c r="E877" s="16" t="s">
        <v>1782</v>
      </c>
      <c r="F877" s="18" t="s">
        <v>1785</v>
      </c>
      <c r="G877" s="9" t="s">
        <v>1055</v>
      </c>
      <c r="H877" s="36">
        <v>55</v>
      </c>
      <c r="I877" s="36">
        <v>16</v>
      </c>
      <c r="J877" s="36">
        <v>0</v>
      </c>
      <c r="K877" s="36" t="s">
        <v>32</v>
      </c>
      <c r="L877" s="36">
        <v>1</v>
      </c>
      <c r="M877" s="36" t="s">
        <v>110</v>
      </c>
      <c r="N877" s="36">
        <v>0</v>
      </c>
      <c r="O877" s="54">
        <v>0</v>
      </c>
      <c r="P877" s="54">
        <v>0</v>
      </c>
      <c r="R877" s="36" t="str">
        <f t="shared" si="77"/>
        <v> SG_ CKC_OSEP_RPM m173 : 55|16@0+ (1,0) [0|0] "rpm" TOOL</v>
      </c>
      <c r="S877" s="36" t="str">
        <f t="shared" si="78"/>
        <v>SG_MUL_VAL_ 2024 CKC_OSEP_RPM S01_PID 173-173;</v>
      </c>
    </row>
    <row r="878" spans="1:19">
      <c r="A878" s="36">
        <v>1</v>
      </c>
      <c r="B878" s="53">
        <f t="shared" si="75"/>
        <v>174</v>
      </c>
      <c r="C878" s="38" t="str">
        <f t="shared" si="76"/>
        <v>S01_PID</v>
      </c>
      <c r="D878" s="76" t="s">
        <v>1786</v>
      </c>
      <c r="E878" s="16" t="s">
        <v>1787</v>
      </c>
      <c r="F878" s="18" t="s">
        <v>1788</v>
      </c>
      <c r="G878" s="9" t="s">
        <v>1027</v>
      </c>
      <c r="H878" s="36">
        <v>24</v>
      </c>
      <c r="I878" s="36">
        <v>1</v>
      </c>
      <c r="J878" s="36">
        <v>1</v>
      </c>
      <c r="K878" s="36" t="s">
        <v>32</v>
      </c>
      <c r="L878" s="36">
        <v>1</v>
      </c>
      <c r="N878" s="36">
        <v>0</v>
      </c>
      <c r="O878" s="54">
        <v>0</v>
      </c>
      <c r="P878" s="54">
        <v>0</v>
      </c>
      <c r="R878" s="36" t="str">
        <f t="shared" si="77"/>
        <v> SG_ EVAP_PP_SUP m174 : 24|1@1+ (1,0) [0|0] "" TOOL</v>
      </c>
      <c r="S878" s="36" t="str">
        <f t="shared" si="78"/>
        <v>SG_MUL_VAL_ 2024 EVAP_PP_SUP S01_PID 174-174;</v>
      </c>
    </row>
    <row r="879" spans="1:19">
      <c r="A879" s="36">
        <v>1</v>
      </c>
      <c r="B879" s="53">
        <f t="shared" si="75"/>
        <v>174</v>
      </c>
      <c r="C879" s="38" t="str">
        <f t="shared" si="76"/>
        <v>S01_PID</v>
      </c>
      <c r="D879" s="76" t="s">
        <v>1786</v>
      </c>
      <c r="E879" s="16" t="s">
        <v>1789</v>
      </c>
      <c r="F879" s="18" t="s">
        <v>1790</v>
      </c>
      <c r="G879" s="9" t="s">
        <v>1030</v>
      </c>
      <c r="H879" s="36">
        <v>25</v>
      </c>
      <c r="I879" s="36">
        <v>1</v>
      </c>
      <c r="J879" s="36">
        <v>1</v>
      </c>
      <c r="K879" s="36" t="s">
        <v>32</v>
      </c>
      <c r="L879" s="36">
        <v>1</v>
      </c>
      <c r="N879" s="36">
        <v>0</v>
      </c>
      <c r="O879" s="54">
        <v>0</v>
      </c>
      <c r="P879" s="54">
        <v>0</v>
      </c>
      <c r="R879" s="36" t="str">
        <f t="shared" si="77"/>
        <v> SG_ EVAP_PP_WR_SUP m174 : 25|1@1+ (1,0) [0|0] "" TOOL</v>
      </c>
      <c r="S879" s="36" t="str">
        <f t="shared" si="78"/>
        <v>SG_MUL_VAL_ 2024 EVAP_PP_WR_SUP S01_PID 174-174;</v>
      </c>
    </row>
    <row r="880" ht="22.5" spans="1:19">
      <c r="A880" s="36">
        <v>1</v>
      </c>
      <c r="B880" s="53">
        <f t="shared" si="75"/>
        <v>174</v>
      </c>
      <c r="C880" s="38" t="str">
        <f t="shared" si="76"/>
        <v>S01_PID</v>
      </c>
      <c r="D880" s="76" t="s">
        <v>1786</v>
      </c>
      <c r="E880" s="16" t="s">
        <v>536</v>
      </c>
      <c r="F880" s="10"/>
      <c r="G880" s="9" t="s">
        <v>1088</v>
      </c>
      <c r="J880" s="36">
        <v>1</v>
      </c>
      <c r="K880" s="36" t="s">
        <v>32</v>
      </c>
      <c r="L880" s="36">
        <v>1</v>
      </c>
      <c r="N880" s="36">
        <v>0</v>
      </c>
      <c r="O880" s="54">
        <v>0</v>
      </c>
      <c r="P880" s="54">
        <v>0</v>
      </c>
      <c r="R880" s="36" t="str">
        <f t="shared" si="77"/>
        <v/>
      </c>
      <c r="S880" s="36" t="str">
        <f t="shared" si="78"/>
        <v/>
      </c>
    </row>
    <row r="881" spans="1:19">
      <c r="A881" s="36">
        <v>1</v>
      </c>
      <c r="B881" s="53">
        <f t="shared" si="75"/>
        <v>174</v>
      </c>
      <c r="C881" s="38" t="str">
        <f t="shared" si="76"/>
        <v>S01_PID</v>
      </c>
      <c r="D881" s="76" t="s">
        <v>1786</v>
      </c>
      <c r="E881" s="16" t="s">
        <v>1791</v>
      </c>
      <c r="F881" s="18" t="s">
        <v>1792</v>
      </c>
      <c r="G881" s="9" t="s">
        <v>1051</v>
      </c>
      <c r="H881" s="36">
        <v>39</v>
      </c>
      <c r="I881" s="36">
        <v>16</v>
      </c>
      <c r="J881" s="36">
        <v>0</v>
      </c>
      <c r="K881" s="36" t="s">
        <v>277</v>
      </c>
      <c r="L881" s="36">
        <v>0.25</v>
      </c>
      <c r="M881" s="36" t="s">
        <v>278</v>
      </c>
      <c r="N881" s="36">
        <v>0</v>
      </c>
      <c r="O881" s="54">
        <v>0</v>
      </c>
      <c r="P881" s="54">
        <v>0</v>
      </c>
      <c r="R881" s="36" t="str">
        <f t="shared" si="77"/>
        <v> SG_ EVAP_PP m174 : 39|16@0- (0.25,0) [0|0] "Pa" TOOL</v>
      </c>
      <c r="S881" s="36" t="str">
        <f t="shared" si="78"/>
        <v>SG_MUL_VAL_ 2024 EVAP_PP S01_PID 174-174;</v>
      </c>
    </row>
    <row r="882" spans="1:19">
      <c r="A882" s="36">
        <v>1</v>
      </c>
      <c r="B882" s="53">
        <f t="shared" si="75"/>
        <v>174</v>
      </c>
      <c r="C882" s="38" t="str">
        <f t="shared" si="76"/>
        <v>S01_PID</v>
      </c>
      <c r="D882" s="76" t="s">
        <v>1786</v>
      </c>
      <c r="E882" s="16" t="s">
        <v>1793</v>
      </c>
      <c r="F882" s="18" t="s">
        <v>1794</v>
      </c>
      <c r="G882" s="9" t="s">
        <v>1055</v>
      </c>
      <c r="H882" s="36">
        <v>55</v>
      </c>
      <c r="I882" s="36">
        <v>16</v>
      </c>
      <c r="J882" s="36">
        <v>0</v>
      </c>
      <c r="K882" s="36" t="s">
        <v>277</v>
      </c>
      <c r="L882" s="36">
        <v>2</v>
      </c>
      <c r="M882" s="36" t="s">
        <v>278</v>
      </c>
      <c r="N882" s="36">
        <v>0</v>
      </c>
      <c r="O882" s="54">
        <v>0</v>
      </c>
      <c r="P882" s="54">
        <v>0</v>
      </c>
      <c r="R882" s="36" t="str">
        <f t="shared" si="77"/>
        <v> SG_ EVAP_PP_WR m174 : 55|16@0- (2,0) [0|0] "Pa" TOOL</v>
      </c>
      <c r="S882" s="36" t="str">
        <f t="shared" si="78"/>
        <v>SG_MUL_VAL_ 2024 EVAP_PP_WR S01_PID 174-174;</v>
      </c>
    </row>
    <row r="883" spans="1:19">
      <c r="A883" s="36">
        <v>1</v>
      </c>
      <c r="B883" s="53">
        <f t="shared" si="75"/>
        <v>175</v>
      </c>
      <c r="C883" s="38" t="str">
        <f t="shared" si="76"/>
        <v>S01_PID</v>
      </c>
      <c r="D883" s="76" t="s">
        <v>1795</v>
      </c>
      <c r="E883" s="16" t="s">
        <v>1796</v>
      </c>
      <c r="F883" s="18" t="s">
        <v>1797</v>
      </c>
      <c r="G883" s="9" t="s">
        <v>1577</v>
      </c>
      <c r="H883" s="36">
        <v>31</v>
      </c>
      <c r="I883" s="36">
        <v>16</v>
      </c>
      <c r="J883" s="36">
        <v>0</v>
      </c>
      <c r="K883" s="36" t="s">
        <v>32</v>
      </c>
      <c r="L883" s="36">
        <v>0.05</v>
      </c>
      <c r="M883" s="36" t="s">
        <v>1798</v>
      </c>
      <c r="N883" s="36">
        <v>0</v>
      </c>
      <c r="O883" s="54">
        <v>0</v>
      </c>
      <c r="P883" s="54">
        <v>0</v>
      </c>
      <c r="R883" s="36" t="str">
        <f t="shared" si="77"/>
        <v> SG_ AIR_FL_TGT m175 : 31|16@0+ (0.05,0) [0|0] "kg/hr " TOOL</v>
      </c>
      <c r="S883" s="36" t="str">
        <f t="shared" si="78"/>
        <v>SG_MUL_VAL_ 2024 AIR_FL_TGT S01_PID 175-175;</v>
      </c>
    </row>
    <row r="884" spans="1:19">
      <c r="A884" s="36">
        <v>1</v>
      </c>
      <c r="B884" s="53">
        <f t="shared" si="75"/>
        <v>176</v>
      </c>
      <c r="C884" s="38" t="str">
        <f t="shared" si="76"/>
        <v>S01_PID</v>
      </c>
      <c r="D884" s="76" t="s">
        <v>1799</v>
      </c>
      <c r="E884" s="16" t="s">
        <v>1800</v>
      </c>
      <c r="F884" s="18" t="s">
        <v>1801</v>
      </c>
      <c r="G884" s="9" t="s">
        <v>1027</v>
      </c>
      <c r="H884" s="36">
        <v>24</v>
      </c>
      <c r="I884" s="36">
        <v>1</v>
      </c>
      <c r="J884" s="36">
        <v>1</v>
      </c>
      <c r="K884" s="36" t="s">
        <v>32</v>
      </c>
      <c r="L884" s="36">
        <v>1</v>
      </c>
      <c r="N884" s="36">
        <v>0</v>
      </c>
      <c r="O884" s="54">
        <v>0</v>
      </c>
      <c r="P884" s="54">
        <v>0</v>
      </c>
      <c r="R884" s="36" t="str">
        <f t="shared" si="77"/>
        <v> SG_ EGR_M_FL_A_SUP m176 : 24|1@1+ (1,0) [0|0] "" TOOL</v>
      </c>
      <c r="S884" s="36" t="str">
        <f t="shared" si="78"/>
        <v>SG_MUL_VAL_ 2024 EGR_M_FL_A_SUP S01_PID 176-176;</v>
      </c>
    </row>
    <row r="885" spans="1:19">
      <c r="A885" s="36">
        <v>1</v>
      </c>
      <c r="B885" s="53">
        <f t="shared" si="75"/>
        <v>176</v>
      </c>
      <c r="C885" s="38" t="str">
        <f t="shared" si="76"/>
        <v>S01_PID</v>
      </c>
      <c r="D885" s="76" t="s">
        <v>1799</v>
      </c>
      <c r="E885" s="16" t="s">
        <v>1802</v>
      </c>
      <c r="F885" s="18" t="s">
        <v>1803</v>
      </c>
      <c r="G885" s="9" t="s">
        <v>1030</v>
      </c>
      <c r="H885" s="36">
        <v>25</v>
      </c>
      <c r="I885" s="36">
        <v>1</v>
      </c>
      <c r="J885" s="36">
        <v>1</v>
      </c>
      <c r="K885" s="36" t="s">
        <v>32</v>
      </c>
      <c r="L885" s="36">
        <v>1</v>
      </c>
      <c r="N885" s="36">
        <v>0</v>
      </c>
      <c r="O885" s="54">
        <v>0</v>
      </c>
      <c r="P885" s="54">
        <v>0</v>
      </c>
      <c r="R885" s="36" t="str">
        <f t="shared" si="77"/>
        <v> SG_ EGR_M_FL_B_SUP m176 : 25|1@1+ (1,0) [0|0] "" TOOL</v>
      </c>
      <c r="S885" s="36" t="str">
        <f t="shared" si="78"/>
        <v>SG_MUL_VAL_ 2024 EGR_M_FL_B_SUP S01_PID 176-176;</v>
      </c>
    </row>
    <row r="886" spans="1:19">
      <c r="A886" s="36">
        <v>1</v>
      </c>
      <c r="B886" s="53">
        <f t="shared" si="75"/>
        <v>176</v>
      </c>
      <c r="C886" s="38" t="str">
        <f t="shared" si="76"/>
        <v>S01_PID</v>
      </c>
      <c r="D886" s="76" t="s">
        <v>1799</v>
      </c>
      <c r="E886" s="16"/>
      <c r="F886" s="18"/>
      <c r="G886" s="9" t="s">
        <v>1470</v>
      </c>
      <c r="H886" s="36"/>
      <c r="J886" s="36">
        <v>1</v>
      </c>
      <c r="K886" s="36" t="s">
        <v>32</v>
      </c>
      <c r="L886" s="36">
        <v>1</v>
      </c>
      <c r="N886" s="36">
        <v>0</v>
      </c>
      <c r="O886" s="54">
        <v>0</v>
      </c>
      <c r="P886" s="54">
        <v>0</v>
      </c>
      <c r="R886" s="36" t="str">
        <f t="shared" si="77"/>
        <v/>
      </c>
      <c r="S886" s="36" t="str">
        <f t="shared" si="78"/>
        <v/>
      </c>
    </row>
    <row r="887" spans="1:19">
      <c r="A887" s="36">
        <v>1</v>
      </c>
      <c r="B887" s="53">
        <f t="shared" si="75"/>
        <v>176</v>
      </c>
      <c r="C887" s="38" t="str">
        <f t="shared" si="76"/>
        <v>S01_PID</v>
      </c>
      <c r="D887" s="76" t="s">
        <v>1799</v>
      </c>
      <c r="E887" s="16" t="s">
        <v>1800</v>
      </c>
      <c r="F887" s="18" t="s">
        <v>1804</v>
      </c>
      <c r="G887" s="9" t="s">
        <v>1051</v>
      </c>
      <c r="H887" s="36">
        <v>39</v>
      </c>
      <c r="I887" s="36">
        <v>16</v>
      </c>
      <c r="J887" s="36">
        <v>0</v>
      </c>
      <c r="K887" s="36" t="s">
        <v>32</v>
      </c>
      <c r="L887" s="36">
        <v>0.05</v>
      </c>
      <c r="M887" s="36" t="s">
        <v>1798</v>
      </c>
      <c r="N887" s="36">
        <v>0</v>
      </c>
      <c r="O887" s="54">
        <v>0</v>
      </c>
      <c r="P887" s="54">
        <v>0</v>
      </c>
      <c r="R887" s="36" t="str">
        <f t="shared" si="77"/>
        <v> SG_ EGR_M_FL_A m176 : 39|16@0+ (0.05,0) [0|0] "kg/hr " TOOL</v>
      </c>
      <c r="S887" s="36" t="str">
        <f t="shared" si="78"/>
        <v>SG_MUL_VAL_ 2024 EGR_M_FL_A S01_PID 176-176;</v>
      </c>
    </row>
    <row r="888" spans="1:19">
      <c r="A888" s="36">
        <v>1</v>
      </c>
      <c r="B888" s="53">
        <f t="shared" si="75"/>
        <v>176</v>
      </c>
      <c r="C888" s="38" t="str">
        <f t="shared" si="76"/>
        <v>S01_PID</v>
      </c>
      <c r="D888" s="76" t="s">
        <v>1799</v>
      </c>
      <c r="E888" s="16" t="s">
        <v>1802</v>
      </c>
      <c r="F888" s="18" t="s">
        <v>1805</v>
      </c>
      <c r="G888" s="9" t="s">
        <v>1055</v>
      </c>
      <c r="H888" s="36">
        <v>55</v>
      </c>
      <c r="I888" s="36">
        <v>16</v>
      </c>
      <c r="J888" s="36">
        <v>0</v>
      </c>
      <c r="K888" s="36" t="s">
        <v>32</v>
      </c>
      <c r="L888" s="36">
        <v>0.05</v>
      </c>
      <c r="M888" s="36" t="s">
        <v>1798</v>
      </c>
      <c r="N888" s="36">
        <v>0</v>
      </c>
      <c r="O888" s="54">
        <v>0</v>
      </c>
      <c r="P888" s="54">
        <v>0</v>
      </c>
      <c r="R888" s="36" t="str">
        <f t="shared" si="77"/>
        <v> SG_ EGR_M_FL_B m176 : 55|16@0+ (0.05,0) [0|0] "kg/hr " TOOL</v>
      </c>
      <c r="S888" s="36" t="str">
        <f t="shared" si="78"/>
        <v>SG_MUL_VAL_ 2024 EGR_M_FL_B S01_PID 176-176;</v>
      </c>
    </row>
    <row r="889" spans="1:19">
      <c r="A889" s="36">
        <v>1</v>
      </c>
      <c r="B889" s="53">
        <f t="shared" si="75"/>
        <v>177</v>
      </c>
      <c r="C889" s="38" t="str">
        <f t="shared" si="76"/>
        <v>S01_PID</v>
      </c>
      <c r="D889" s="83" t="s">
        <v>1806</v>
      </c>
      <c r="E889" s="16" t="s">
        <v>1807</v>
      </c>
      <c r="F889" s="18" t="s">
        <v>1808</v>
      </c>
      <c r="G889" s="9" t="s">
        <v>1027</v>
      </c>
      <c r="H889" s="36">
        <v>24</v>
      </c>
      <c r="I889" s="36">
        <v>1</v>
      </c>
      <c r="J889" s="36">
        <v>1</v>
      </c>
      <c r="K889" s="36" t="s">
        <v>32</v>
      </c>
      <c r="L889" s="36">
        <v>1</v>
      </c>
      <c r="N889" s="36">
        <v>0</v>
      </c>
      <c r="O889" s="54">
        <v>0</v>
      </c>
      <c r="P889" s="54">
        <v>0</v>
      </c>
      <c r="R889" s="36" t="str">
        <f t="shared" si="77"/>
        <v> SG_ CIFSI1_SUP m177 : 24|1@1+ (1,0) [0|0] "" TOOL</v>
      </c>
      <c r="S889" s="36" t="str">
        <f t="shared" si="78"/>
        <v>SG_MUL_VAL_ 2024 CIFSI1_SUP S01_PID 177-177;</v>
      </c>
    </row>
    <row r="890" spans="1:19">
      <c r="A890" s="36">
        <v>1</v>
      </c>
      <c r="B890" s="53">
        <f t="shared" si="75"/>
        <v>177</v>
      </c>
      <c r="C890" s="38" t="str">
        <f t="shared" si="76"/>
        <v>S01_PID</v>
      </c>
      <c r="D890" s="83" t="s">
        <v>1806</v>
      </c>
      <c r="E890" s="16" t="s">
        <v>1809</v>
      </c>
      <c r="F890" s="18" t="s">
        <v>1810</v>
      </c>
      <c r="G890" s="9" t="s">
        <v>1030</v>
      </c>
      <c r="H890" s="36">
        <v>25</v>
      </c>
      <c r="I890" s="36">
        <v>1</v>
      </c>
      <c r="J890" s="36">
        <v>1</v>
      </c>
      <c r="K890" s="36" t="s">
        <v>32</v>
      </c>
      <c r="L890" s="36">
        <v>1</v>
      </c>
      <c r="N890" s="36">
        <v>0</v>
      </c>
      <c r="O890" s="54">
        <v>0</v>
      </c>
      <c r="P890" s="54">
        <v>0</v>
      </c>
      <c r="R890" s="36" t="str">
        <f t="shared" si="77"/>
        <v> SG_ CIFSI2_SUP m177 : 25|1@1+ (1,0) [0|0] "" TOOL</v>
      </c>
      <c r="S890" s="36" t="str">
        <f t="shared" si="78"/>
        <v>SG_MUL_VAL_ 2024 CIFSI2_SUP S01_PID 177-177;</v>
      </c>
    </row>
    <row r="891" spans="1:19">
      <c r="A891" s="36">
        <v>1</v>
      </c>
      <c r="B891" s="53">
        <f t="shared" si="75"/>
        <v>177</v>
      </c>
      <c r="C891" s="38" t="str">
        <f t="shared" si="76"/>
        <v>S01_PID</v>
      </c>
      <c r="D891" s="83" t="s">
        <v>1806</v>
      </c>
      <c r="E891" s="16" t="s">
        <v>1811</v>
      </c>
      <c r="F891" s="77" t="s">
        <v>1812</v>
      </c>
      <c r="G891" s="9" t="s">
        <v>1033</v>
      </c>
      <c r="H891" s="36">
        <v>26</v>
      </c>
      <c r="I891" s="36">
        <v>1</v>
      </c>
      <c r="J891" s="36">
        <v>1</v>
      </c>
      <c r="K891" s="36" t="s">
        <v>32</v>
      </c>
      <c r="L891" s="36">
        <v>1</v>
      </c>
      <c r="N891" s="36">
        <v>0</v>
      </c>
      <c r="O891" s="54">
        <v>0</v>
      </c>
      <c r="P891" s="54">
        <v>0</v>
      </c>
      <c r="R891" s="36" t="str">
        <f t="shared" si="77"/>
        <v> SG_ CIFSI1_SHRTFT_SUP m177 : 26|1@1+ (1,0) [0|0] "" TOOL</v>
      </c>
      <c r="S891" s="36" t="str">
        <f t="shared" si="78"/>
        <v>SG_MUL_VAL_ 2024 CIFSI1_SHRTFT_SUP S01_PID 177-177;</v>
      </c>
    </row>
    <row r="892" spans="1:19">
      <c r="A892" s="36">
        <v>1</v>
      </c>
      <c r="B892" s="53">
        <f t="shared" si="75"/>
        <v>177</v>
      </c>
      <c r="C892" s="38" t="str">
        <f t="shared" si="76"/>
        <v>S01_PID</v>
      </c>
      <c r="D892" s="83" t="s">
        <v>1806</v>
      </c>
      <c r="E892" s="16" t="s">
        <v>1813</v>
      </c>
      <c r="F892" s="77" t="s">
        <v>1814</v>
      </c>
      <c r="G892" s="9" t="s">
        <v>1036</v>
      </c>
      <c r="H892" s="36">
        <v>27</v>
      </c>
      <c r="I892" s="36">
        <v>1</v>
      </c>
      <c r="J892" s="36">
        <v>1</v>
      </c>
      <c r="K892" s="36" t="s">
        <v>32</v>
      </c>
      <c r="L892" s="36">
        <v>1</v>
      </c>
      <c r="N892" s="36">
        <v>0</v>
      </c>
      <c r="O892" s="54">
        <v>0</v>
      </c>
      <c r="P892" s="54">
        <v>0</v>
      </c>
      <c r="R892" s="36" t="str">
        <f t="shared" si="77"/>
        <v> SG_ CIFSI1_LONGFT_SUP m177 : 27|1@1+ (1,0) [0|0] "" TOOL</v>
      </c>
      <c r="S892" s="36" t="str">
        <f t="shared" si="78"/>
        <v>SG_MUL_VAL_ 2024 CIFSI1_LONGFT_SUP S01_PID 177-177;</v>
      </c>
    </row>
    <row r="893" spans="1:19">
      <c r="A893" s="36">
        <v>1</v>
      </c>
      <c r="B893" s="53">
        <f t="shared" si="75"/>
        <v>177</v>
      </c>
      <c r="C893" s="38" t="str">
        <f t="shared" si="76"/>
        <v>S01_PID</v>
      </c>
      <c r="D893" s="83" t="s">
        <v>1806</v>
      </c>
      <c r="E893" s="16" t="s">
        <v>1815</v>
      </c>
      <c r="F893" s="77" t="s">
        <v>1816</v>
      </c>
      <c r="G893" s="9" t="s">
        <v>1039</v>
      </c>
      <c r="H893" s="36">
        <v>28</v>
      </c>
      <c r="I893" s="36">
        <v>1</v>
      </c>
      <c r="J893" s="36">
        <v>1</v>
      </c>
      <c r="K893" s="36" t="s">
        <v>32</v>
      </c>
      <c r="L893" s="36">
        <v>1</v>
      </c>
      <c r="N893" s="36">
        <v>0</v>
      </c>
      <c r="O893" s="54">
        <v>0</v>
      </c>
      <c r="P893" s="54">
        <v>0</v>
      </c>
      <c r="R893" s="36" t="str">
        <f t="shared" si="77"/>
        <v> SG_ CIFSI2_SHRTFT_SUP m177 : 28|1@1+ (1,0) [0|0] "" TOOL</v>
      </c>
      <c r="S893" s="36" t="str">
        <f t="shared" si="78"/>
        <v>SG_MUL_VAL_ 2024 CIFSI2_SHRTFT_SUP S01_PID 177-177;</v>
      </c>
    </row>
    <row r="894" spans="1:19">
      <c r="A894" s="36">
        <v>1</v>
      </c>
      <c r="B894" s="53">
        <f t="shared" si="75"/>
        <v>177</v>
      </c>
      <c r="C894" s="38" t="str">
        <f t="shared" si="76"/>
        <v>S01_PID</v>
      </c>
      <c r="D894" s="83" t="s">
        <v>1806</v>
      </c>
      <c r="E894" s="16" t="s">
        <v>1817</v>
      </c>
      <c r="F894" s="77" t="s">
        <v>1818</v>
      </c>
      <c r="G894" s="9" t="s">
        <v>1042</v>
      </c>
      <c r="H894" s="36">
        <v>29</v>
      </c>
      <c r="I894" s="36">
        <v>1</v>
      </c>
      <c r="J894" s="36">
        <v>1</v>
      </c>
      <c r="K894" s="36" t="s">
        <v>32</v>
      </c>
      <c r="L894" s="36">
        <v>1</v>
      </c>
      <c r="N894" s="36">
        <v>0</v>
      </c>
      <c r="O894" s="54">
        <v>0</v>
      </c>
      <c r="P894" s="54">
        <v>0</v>
      </c>
      <c r="R894" s="36" t="str">
        <f t="shared" si="77"/>
        <v> SG_ CIFSI2_LONGFT_SUP m177 : 29|1@1+ (1,0) [0|0] "" TOOL</v>
      </c>
      <c r="S894" s="36" t="str">
        <f t="shared" si="78"/>
        <v>SG_MUL_VAL_ 2024 CIFSI2_LONGFT_SUP S01_PID 177-177;</v>
      </c>
    </row>
    <row r="895" spans="1:19">
      <c r="A895" s="36">
        <v>1</v>
      </c>
      <c r="B895" s="53">
        <f t="shared" si="75"/>
        <v>177</v>
      </c>
      <c r="C895" s="38" t="str">
        <f t="shared" si="76"/>
        <v>S01_PID</v>
      </c>
      <c r="D895" s="83" t="s">
        <v>1806</v>
      </c>
      <c r="E895" s="16"/>
      <c r="F895" s="18"/>
      <c r="G895" s="9" t="s">
        <v>1819</v>
      </c>
      <c r="H895" s="36">
        <v>30</v>
      </c>
      <c r="I895" s="36">
        <v>2</v>
      </c>
      <c r="J895" s="36">
        <v>1</v>
      </c>
      <c r="K895" s="36" t="s">
        <v>32</v>
      </c>
      <c r="L895" s="36">
        <v>1</v>
      </c>
      <c r="N895" s="36">
        <v>0</v>
      </c>
      <c r="O895" s="54">
        <v>0</v>
      </c>
      <c r="P895" s="54">
        <v>0</v>
      </c>
      <c r="R895" s="36" t="str">
        <f t="shared" si="77"/>
        <v/>
      </c>
      <c r="S895" s="36" t="str">
        <f t="shared" si="78"/>
        <v/>
      </c>
    </row>
    <row r="896" spans="1:19">
      <c r="A896" s="36">
        <v>1</v>
      </c>
      <c r="B896" s="53">
        <f>HEX2DEC(SUBSTITUTE(D896,"0x",""))</f>
        <v>177</v>
      </c>
      <c r="C896" s="38" t="str">
        <f>"S"&amp;DEC2HEX(A896,2)&amp;"_PID"</f>
        <v>S01_PID</v>
      </c>
      <c r="D896" s="83" t="s">
        <v>1806</v>
      </c>
      <c r="E896" s="16" t="s">
        <v>1820</v>
      </c>
      <c r="F896" s="12" t="s">
        <v>1821</v>
      </c>
      <c r="G896" s="9" t="s">
        <v>1120</v>
      </c>
      <c r="H896" s="36">
        <v>32</v>
      </c>
      <c r="I896" s="36">
        <v>1</v>
      </c>
      <c r="J896" s="36">
        <v>1</v>
      </c>
      <c r="K896" s="36" t="s">
        <v>32</v>
      </c>
      <c r="L896" s="36">
        <v>1</v>
      </c>
      <c r="N896" s="36">
        <v>0</v>
      </c>
      <c r="O896" s="54">
        <v>0</v>
      </c>
      <c r="P896" s="54">
        <v>0</v>
      </c>
      <c r="R896" s="36" t="str">
        <f>IF(F896="",""," SG_ "&amp;F896&amp;" m"&amp;B896&amp;" : "&amp;H896&amp;"|"&amp;I896&amp;"@"&amp;J896&amp;K896&amp;" ("&amp;L896&amp;","&amp;N896&amp;") ["&amp;O896&amp;"|"&amp;P896&amp;"] """&amp;M896&amp;""" TOOL")</f>
        <v> SG_ CIFSI1_OL m177 : 32|1@1+ (1,0) [0|0] "" TOOL</v>
      </c>
      <c r="S896" s="36" t="str">
        <f>IF(F896="","","SG_MUL_VAL_ 2024 "&amp;F896&amp;" "&amp;C896&amp;" "&amp;SUBSTITUTE(B896,"M","")&amp;"-"&amp;SUBSTITUTE(B896,"M","")&amp;";")</f>
        <v>SG_MUL_VAL_ 2024 CIFSI1_OL S01_PID 177-177;</v>
      </c>
    </row>
    <row r="897" spans="1:19">
      <c r="A897" s="36">
        <v>1</v>
      </c>
      <c r="B897" s="53">
        <f>HEX2DEC(SUBSTITUTE(D897,"0x",""))</f>
        <v>177</v>
      </c>
      <c r="C897" s="38" t="str">
        <f>"S"&amp;DEC2HEX(A897,2)&amp;"_PID"</f>
        <v>S01_PID</v>
      </c>
      <c r="D897" s="83" t="s">
        <v>1806</v>
      </c>
      <c r="E897" s="16"/>
      <c r="F897" s="12" t="s">
        <v>1822</v>
      </c>
      <c r="G897" s="9" t="s">
        <v>1122</v>
      </c>
      <c r="H897" s="36">
        <v>33</v>
      </c>
      <c r="I897" s="36">
        <v>1</v>
      </c>
      <c r="J897" s="36">
        <v>1</v>
      </c>
      <c r="K897" s="36" t="s">
        <v>32</v>
      </c>
      <c r="L897" s="36">
        <v>1</v>
      </c>
      <c r="N897" s="36">
        <v>0</v>
      </c>
      <c r="O897" s="54">
        <v>0</v>
      </c>
      <c r="P897" s="54">
        <v>0</v>
      </c>
      <c r="R897" s="36" t="str">
        <f>IF(F897="",""," SG_ "&amp;F897&amp;" m"&amp;B897&amp;" : "&amp;H897&amp;"|"&amp;I897&amp;"@"&amp;J897&amp;K897&amp;" ("&amp;L897&amp;","&amp;N897&amp;") ["&amp;O897&amp;"|"&amp;P897&amp;"] """&amp;M897&amp;""" TOOL")</f>
        <v> SG_ CIFSI1_CL m177 : 33|1@1+ (1,0) [0|0] "" TOOL</v>
      </c>
      <c r="S897" s="36" t="str">
        <f>IF(F897="","","SG_MUL_VAL_ 2024 "&amp;F897&amp;" "&amp;C897&amp;" "&amp;SUBSTITUTE(B897,"M","")&amp;"-"&amp;SUBSTITUTE(B897,"M","")&amp;";")</f>
        <v>SG_MUL_VAL_ 2024 CIFSI1_CL S01_PID 177-177;</v>
      </c>
    </row>
    <row r="898" spans="1:19">
      <c r="A898" s="36">
        <v>1</v>
      </c>
      <c r="B898" s="53">
        <f>HEX2DEC(SUBSTITUTE(D898,"0x",""))</f>
        <v>177</v>
      </c>
      <c r="C898" s="38" t="str">
        <f>"S"&amp;DEC2HEX(A898,2)&amp;"_PID"</f>
        <v>S01_PID</v>
      </c>
      <c r="D898" s="83" t="s">
        <v>1806</v>
      </c>
      <c r="E898" s="16"/>
      <c r="F898" s="12" t="s">
        <v>1823</v>
      </c>
      <c r="G898" s="9" t="s">
        <v>1124</v>
      </c>
      <c r="H898" s="36">
        <v>34</v>
      </c>
      <c r="I898" s="36">
        <v>1</v>
      </c>
      <c r="J898" s="36">
        <v>1</v>
      </c>
      <c r="K898" s="36" t="s">
        <v>32</v>
      </c>
      <c r="L898" s="36">
        <v>1</v>
      </c>
      <c r="N898" s="36">
        <v>0</v>
      </c>
      <c r="O898" s="54">
        <v>0</v>
      </c>
      <c r="P898" s="54">
        <v>0</v>
      </c>
      <c r="R898" s="36" t="str">
        <f>IF(F898="",""," SG_ "&amp;F898&amp;" m"&amp;B898&amp;" : "&amp;H898&amp;"|"&amp;I898&amp;"@"&amp;J898&amp;K898&amp;" ("&amp;L898&amp;","&amp;N898&amp;") ["&amp;O898&amp;"|"&amp;P898&amp;"] """&amp;M898&amp;""" TOOL")</f>
        <v> SG_ CIFSI1_OL_Fault m177 : 34|1@1+ (1,0) [0|0] "" TOOL</v>
      </c>
      <c r="S898" s="36" t="str">
        <f>IF(F898="","","SG_MUL_VAL_ 2024 "&amp;F898&amp;" "&amp;C898&amp;" "&amp;SUBSTITUTE(B898,"M","")&amp;"-"&amp;SUBSTITUTE(B898,"M","")&amp;";")</f>
        <v>SG_MUL_VAL_ 2024 CIFSI1_OL_Fault S01_PID 177-177;</v>
      </c>
    </row>
    <row r="899" spans="1:19">
      <c r="A899" s="36">
        <v>1</v>
      </c>
      <c r="B899" s="53">
        <f>HEX2DEC(SUBSTITUTE(D899,"0x",""))</f>
        <v>177</v>
      </c>
      <c r="C899" s="38" t="str">
        <f>"S"&amp;DEC2HEX(A899,2)&amp;"_PID"</f>
        <v>S01_PID</v>
      </c>
      <c r="D899" s="83" t="s">
        <v>1806</v>
      </c>
      <c r="E899" s="16"/>
      <c r="F899" s="18"/>
      <c r="G899" s="9" t="s">
        <v>1126</v>
      </c>
      <c r="H899" s="36">
        <v>35</v>
      </c>
      <c r="I899" s="36">
        <v>1</v>
      </c>
      <c r="J899" s="36">
        <v>1</v>
      </c>
      <c r="K899" s="36" t="s">
        <v>32</v>
      </c>
      <c r="L899" s="36">
        <v>1</v>
      </c>
      <c r="N899" s="36">
        <v>0</v>
      </c>
      <c r="O899" s="54">
        <v>0</v>
      </c>
      <c r="P899" s="54">
        <v>0</v>
      </c>
      <c r="R899" s="36" t="str">
        <f>IF(F899="",""," SG_ "&amp;F899&amp;" m"&amp;B899&amp;" : "&amp;H899&amp;"|"&amp;I899&amp;"@"&amp;J899&amp;K899&amp;" ("&amp;L899&amp;","&amp;N899&amp;") ["&amp;O899&amp;"|"&amp;P899&amp;"] """&amp;M899&amp;""" TOOL")</f>
        <v/>
      </c>
      <c r="S899" s="36" t="str">
        <f>IF(F899="","","SG_MUL_VAL_ 2024 "&amp;F899&amp;" "&amp;C899&amp;" "&amp;SUBSTITUTE(B899,"M","")&amp;"-"&amp;SUBSTITUTE(B899,"M","")&amp;";")</f>
        <v/>
      </c>
    </row>
    <row r="900" spans="1:19">
      <c r="A900" s="36">
        <v>1</v>
      </c>
      <c r="B900" s="53">
        <f>HEX2DEC(SUBSTITUTE(D900,"0x",""))</f>
        <v>177</v>
      </c>
      <c r="C900" s="38" t="str">
        <f>"S"&amp;DEC2HEX(A900,2)&amp;"_PID"</f>
        <v>S01_PID</v>
      </c>
      <c r="D900" s="83" t="s">
        <v>1806</v>
      </c>
      <c r="E900" s="16" t="s">
        <v>1824</v>
      </c>
      <c r="F900" s="12" t="s">
        <v>1825</v>
      </c>
      <c r="G900" s="9" t="s">
        <v>1129</v>
      </c>
      <c r="H900" s="36">
        <v>36</v>
      </c>
      <c r="I900" s="36">
        <v>1</v>
      </c>
      <c r="J900" s="36">
        <v>1</v>
      </c>
      <c r="K900" s="36" t="s">
        <v>32</v>
      </c>
      <c r="L900" s="36">
        <v>1</v>
      </c>
      <c r="N900" s="36">
        <v>0</v>
      </c>
      <c r="O900" s="54">
        <v>0</v>
      </c>
      <c r="P900" s="54">
        <v>0</v>
      </c>
      <c r="R900" s="36" t="str">
        <f>IF(F900="",""," SG_ "&amp;F900&amp;" m"&amp;B900&amp;" : "&amp;H900&amp;"|"&amp;I900&amp;"@"&amp;J900&amp;K900&amp;" ("&amp;L900&amp;","&amp;N900&amp;") ["&amp;O900&amp;"|"&amp;P900&amp;"] """&amp;M900&amp;""" TOOL")</f>
        <v> SG_ CIFSI2_OL m177 : 36|1@1+ (1,0) [0|0] "" TOOL</v>
      </c>
      <c r="S900" s="36" t="str">
        <f>IF(F900="","","SG_MUL_VAL_ 2024 "&amp;F900&amp;" "&amp;C900&amp;" "&amp;SUBSTITUTE(B900,"M","")&amp;"-"&amp;SUBSTITUTE(B900,"M","")&amp;";")</f>
        <v>SG_MUL_VAL_ 2024 CIFSI2_OL S01_PID 177-177;</v>
      </c>
    </row>
    <row r="901" spans="1:19">
      <c r="A901" s="36">
        <v>1</v>
      </c>
      <c r="B901" s="53">
        <f>HEX2DEC(SUBSTITUTE(D901,"0x",""))</f>
        <v>177</v>
      </c>
      <c r="C901" s="38" t="str">
        <f>"S"&amp;DEC2HEX(A901,2)&amp;"_PID"</f>
        <v>S01_PID</v>
      </c>
      <c r="D901" s="83" t="s">
        <v>1806</v>
      </c>
      <c r="E901" s="16"/>
      <c r="F901" s="12" t="s">
        <v>1826</v>
      </c>
      <c r="G901" s="9" t="s">
        <v>1131</v>
      </c>
      <c r="H901" s="36">
        <v>37</v>
      </c>
      <c r="I901" s="36">
        <v>1</v>
      </c>
      <c r="J901" s="36">
        <v>1</v>
      </c>
      <c r="K901" s="36" t="s">
        <v>32</v>
      </c>
      <c r="L901" s="36">
        <v>1</v>
      </c>
      <c r="N901" s="36">
        <v>0</v>
      </c>
      <c r="O901" s="54">
        <v>0</v>
      </c>
      <c r="P901" s="54">
        <v>0</v>
      </c>
      <c r="R901" s="36" t="str">
        <f>IF(F901="",""," SG_ "&amp;F901&amp;" m"&amp;B901&amp;" : "&amp;H901&amp;"|"&amp;I901&amp;"@"&amp;J901&amp;K901&amp;" ("&amp;L901&amp;","&amp;N901&amp;") ["&amp;O901&amp;"|"&amp;P901&amp;"] """&amp;M901&amp;""" TOOL")</f>
        <v> SG_ CIFSI2_CL m177 : 37|1@1+ (1,0) [0|0] "" TOOL</v>
      </c>
      <c r="S901" s="36" t="str">
        <f>IF(F901="","","SG_MUL_VAL_ 2024 "&amp;F901&amp;" "&amp;C901&amp;" "&amp;SUBSTITUTE(B901,"M","")&amp;"-"&amp;SUBSTITUTE(B901,"M","")&amp;";")</f>
        <v>SG_MUL_VAL_ 2024 CIFSI2_CL S01_PID 177-177;</v>
      </c>
    </row>
    <row r="902" spans="1:19">
      <c r="A902" s="36">
        <v>1</v>
      </c>
      <c r="B902" s="53">
        <f>HEX2DEC(SUBSTITUTE(D902,"0x",""))</f>
        <v>177</v>
      </c>
      <c r="C902" s="38" t="str">
        <f>"S"&amp;DEC2HEX(A902,2)&amp;"_PID"</f>
        <v>S01_PID</v>
      </c>
      <c r="D902" s="83" t="s">
        <v>1806</v>
      </c>
      <c r="E902" s="16"/>
      <c r="F902" s="12" t="s">
        <v>1827</v>
      </c>
      <c r="G902" s="9" t="s">
        <v>1133</v>
      </c>
      <c r="H902" s="36">
        <v>38</v>
      </c>
      <c r="I902" s="36">
        <v>1</v>
      </c>
      <c r="J902" s="36">
        <v>1</v>
      </c>
      <c r="K902" s="36" t="s">
        <v>32</v>
      </c>
      <c r="L902" s="36">
        <v>1</v>
      </c>
      <c r="N902" s="36">
        <v>0</v>
      </c>
      <c r="O902" s="54">
        <v>0</v>
      </c>
      <c r="P902" s="54">
        <v>0</v>
      </c>
      <c r="R902" s="36" t="str">
        <f>IF(F902="",""," SG_ "&amp;F902&amp;" m"&amp;B902&amp;" : "&amp;H902&amp;"|"&amp;I902&amp;"@"&amp;J902&amp;K902&amp;" ("&amp;L902&amp;","&amp;N902&amp;") ["&amp;O902&amp;"|"&amp;P902&amp;"] """&amp;M902&amp;""" TOOL")</f>
        <v> SG_ CIFSI2_OL_Fault m177 : 38|1@1+ (1,0) [0|0] "" TOOL</v>
      </c>
      <c r="S902" s="36" t="str">
        <f>IF(F902="","","SG_MUL_VAL_ 2024 "&amp;F902&amp;" "&amp;C902&amp;" "&amp;SUBSTITUTE(B902,"M","")&amp;"-"&amp;SUBSTITUTE(B902,"M","")&amp;";")</f>
        <v>SG_MUL_VAL_ 2024 CIFSI2_OL_Fault S01_PID 177-177;</v>
      </c>
    </row>
    <row r="903" spans="1:19">
      <c r="A903" s="36">
        <v>1</v>
      </c>
      <c r="B903" s="53">
        <f>HEX2DEC(SUBSTITUTE(D903,"0x",""))</f>
        <v>177</v>
      </c>
      <c r="C903" s="38" t="str">
        <f>"S"&amp;DEC2HEX(A903,2)&amp;"_PID"</f>
        <v>S01_PID</v>
      </c>
      <c r="D903" s="83" t="s">
        <v>1806</v>
      </c>
      <c r="E903" s="16"/>
      <c r="F903" s="18"/>
      <c r="G903" s="9" t="s">
        <v>1135</v>
      </c>
      <c r="H903" s="36">
        <v>39</v>
      </c>
      <c r="I903" s="36">
        <v>1</v>
      </c>
      <c r="J903" s="36">
        <v>1</v>
      </c>
      <c r="K903" s="36" t="s">
        <v>32</v>
      </c>
      <c r="L903" s="36">
        <v>1</v>
      </c>
      <c r="N903" s="36">
        <v>0</v>
      </c>
      <c r="O903" s="54">
        <v>0</v>
      </c>
      <c r="P903" s="54">
        <v>0</v>
      </c>
      <c r="R903" s="36" t="str">
        <f>IF(F903="",""," SG_ "&amp;F903&amp;" m"&amp;B903&amp;" : "&amp;H903&amp;"|"&amp;I903&amp;"@"&amp;J903&amp;K903&amp;" ("&amp;L903&amp;","&amp;N903&amp;") ["&amp;O903&amp;"|"&amp;P903&amp;"] """&amp;M903&amp;""" TOOL")</f>
        <v/>
      </c>
      <c r="S903" s="36" t="str">
        <f>IF(F903="","","SG_MUL_VAL_ 2024 "&amp;F903&amp;" "&amp;C903&amp;" "&amp;SUBSTITUTE(B903,"M","")&amp;"-"&amp;SUBSTITUTE(B903,"M","")&amp;";")</f>
        <v/>
      </c>
    </row>
    <row r="904" spans="1:19">
      <c r="A904" s="36">
        <v>1</v>
      </c>
      <c r="B904" s="53">
        <f>HEX2DEC(SUBSTITUTE(D904,"0x",""))</f>
        <v>177</v>
      </c>
      <c r="C904" s="38" t="str">
        <f>"S"&amp;DEC2HEX(A904,2)&amp;"_PID"</f>
        <v>S01_PID</v>
      </c>
      <c r="D904" s="83" t="s">
        <v>1806</v>
      </c>
      <c r="E904" s="16" t="s">
        <v>1828</v>
      </c>
      <c r="F904" s="12" t="s">
        <v>1829</v>
      </c>
      <c r="G904" s="9" t="s">
        <v>3</v>
      </c>
      <c r="H904" s="36">
        <v>40</v>
      </c>
      <c r="I904" s="36">
        <v>8</v>
      </c>
      <c r="J904" s="36">
        <v>1</v>
      </c>
      <c r="K904" s="36" t="s">
        <v>32</v>
      </c>
      <c r="L904" s="36">
        <f t="shared" ref="L904:L906" si="79">100/128</f>
        <v>0.78125</v>
      </c>
      <c r="M904" s="36" t="s">
        <v>88</v>
      </c>
      <c r="N904" s="36">
        <v>-100</v>
      </c>
      <c r="O904" s="54">
        <v>0</v>
      </c>
      <c r="P904" s="54">
        <v>0</v>
      </c>
      <c r="R904" s="36" t="str">
        <f>IF(F904="",""," SG_ "&amp;F904&amp;" m"&amp;B904&amp;" : "&amp;H904&amp;"|"&amp;I904&amp;"@"&amp;J904&amp;K904&amp;" ("&amp;L904&amp;","&amp;N904&amp;") ["&amp;O904&amp;"|"&amp;P904&amp;"] """&amp;M904&amp;""" TOOL")</f>
        <v> SG_ CIFSI1_SHRTFT m177 : 40|8@1+ (0.78125,-100) [0|0] "%" TOOL</v>
      </c>
      <c r="S904" s="36" t="str">
        <f>IF(F904="","","SG_MUL_VAL_ 2024 "&amp;F904&amp;" "&amp;C904&amp;" "&amp;SUBSTITUTE(B904,"M","")&amp;"-"&amp;SUBSTITUTE(B904,"M","")&amp;";")</f>
        <v>SG_MUL_VAL_ 2024 CIFSI1_SHRTFT S01_PID 177-177;</v>
      </c>
    </row>
    <row r="905" spans="1:19">
      <c r="A905" s="36">
        <v>1</v>
      </c>
      <c r="B905" s="53">
        <f>HEX2DEC(SUBSTITUTE(D905,"0x",""))</f>
        <v>177</v>
      </c>
      <c r="C905" s="38" t="str">
        <f>"S"&amp;DEC2HEX(A905,2)&amp;"_PID"</f>
        <v>S01_PID</v>
      </c>
      <c r="D905" s="83" t="s">
        <v>1806</v>
      </c>
      <c r="E905" s="16" t="s">
        <v>1830</v>
      </c>
      <c r="F905" s="12" t="s">
        <v>1831</v>
      </c>
      <c r="G905" s="9" t="s">
        <v>2</v>
      </c>
      <c r="H905" s="36">
        <f>H904+I904</f>
        <v>48</v>
      </c>
      <c r="I905" s="36">
        <v>8</v>
      </c>
      <c r="J905" s="36">
        <v>1</v>
      </c>
      <c r="K905" s="36" t="s">
        <v>32</v>
      </c>
      <c r="L905" s="36">
        <f t="shared" si="79"/>
        <v>0.78125</v>
      </c>
      <c r="M905" s="36" t="s">
        <v>88</v>
      </c>
      <c r="N905" s="36">
        <v>-100</v>
      </c>
      <c r="O905" s="54">
        <v>0</v>
      </c>
      <c r="P905" s="54">
        <v>0</v>
      </c>
      <c r="R905" s="36" t="str">
        <f>IF(F905="",""," SG_ "&amp;F905&amp;" m"&amp;B905&amp;" : "&amp;H905&amp;"|"&amp;I905&amp;"@"&amp;J905&amp;K905&amp;" ("&amp;L905&amp;","&amp;N905&amp;") ["&amp;O905&amp;"|"&amp;P905&amp;"] """&amp;M905&amp;""" TOOL")</f>
        <v> SG_ CIFSI1_LONGFT m177 : 48|8@1+ (0.78125,-100) [0|0] "%" TOOL</v>
      </c>
      <c r="S905" s="36" t="str">
        <f>IF(F905="","","SG_MUL_VAL_ 2024 "&amp;F905&amp;" "&amp;C905&amp;" "&amp;SUBSTITUTE(B905,"M","")&amp;"-"&amp;SUBSTITUTE(B905,"M","")&amp;";")</f>
        <v>SG_MUL_VAL_ 2024 CIFSI1_LONGFT S01_PID 177-177;</v>
      </c>
    </row>
    <row r="906" spans="1:19">
      <c r="A906" s="36">
        <v>1</v>
      </c>
      <c r="B906" s="53">
        <f>HEX2DEC(SUBSTITUTE(D906,"0x",""))</f>
        <v>177</v>
      </c>
      <c r="C906" s="38" t="str">
        <f>"S"&amp;DEC2HEX(A906,2)&amp;"_PID"</f>
        <v>S01_PID</v>
      </c>
      <c r="D906" s="83" t="s">
        <v>1806</v>
      </c>
      <c r="E906" s="16" t="s">
        <v>1832</v>
      </c>
      <c r="F906" s="12" t="s">
        <v>1833</v>
      </c>
      <c r="G906" s="9" t="s">
        <v>1</v>
      </c>
      <c r="H906" s="36">
        <f>H905+I905</f>
        <v>56</v>
      </c>
      <c r="I906" s="36">
        <v>8</v>
      </c>
      <c r="J906" s="36">
        <v>1</v>
      </c>
      <c r="K906" s="36" t="s">
        <v>32</v>
      </c>
      <c r="L906" s="36">
        <f t="shared" si="79"/>
        <v>0.78125</v>
      </c>
      <c r="M906" s="36" t="s">
        <v>88</v>
      </c>
      <c r="N906" s="36">
        <v>-100</v>
      </c>
      <c r="O906" s="54">
        <v>0</v>
      </c>
      <c r="P906" s="54">
        <v>0</v>
      </c>
      <c r="R906" s="36" t="str">
        <f>IF(F906="",""," SG_ "&amp;F906&amp;" m"&amp;B906&amp;" : "&amp;H906&amp;"|"&amp;I906&amp;"@"&amp;J906&amp;K906&amp;" ("&amp;L906&amp;","&amp;N906&amp;") ["&amp;O906&amp;"|"&amp;P906&amp;"] """&amp;M906&amp;""" TOOL")</f>
        <v> SG_ CIFSI2_SHRTFT m177 : 56|8@1+ (0.78125,-100) [0|0] "%" TOOL</v>
      </c>
      <c r="S906" s="36" t="str">
        <f>IF(F906="","","SG_MUL_VAL_ 2024 "&amp;F906&amp;" "&amp;C906&amp;" "&amp;SUBSTITUTE(B906,"M","")&amp;"-"&amp;SUBSTITUTE(B906,"M","")&amp;";")</f>
        <v>SG_MUL_VAL_ 2024 CIFSI2_SHRTFT S01_PID 177-177;</v>
      </c>
    </row>
    <row r="907" spans="1:19">
      <c r="A907" s="36">
        <v>1</v>
      </c>
      <c r="B907" s="53">
        <f>HEX2DEC(SUBSTITUTE(D907,"0x",""))</f>
        <v>177</v>
      </c>
      <c r="C907" s="38" t="str">
        <f>"S"&amp;DEC2HEX(A907,2)&amp;"_PID"</f>
        <v>S01_PID</v>
      </c>
      <c r="D907" s="83" t="s">
        <v>1806</v>
      </c>
      <c r="E907" s="16" t="s">
        <v>1834</v>
      </c>
      <c r="F907" s="12" t="s">
        <v>1835</v>
      </c>
      <c r="G907" s="9" t="s">
        <v>118</v>
      </c>
      <c r="H907" s="36">
        <f>H906+I906</f>
        <v>64</v>
      </c>
      <c r="I907" s="36">
        <v>8</v>
      </c>
      <c r="J907" s="36">
        <v>1</v>
      </c>
      <c r="K907" s="36" t="s">
        <v>32</v>
      </c>
      <c r="L907" s="36">
        <v>1</v>
      </c>
      <c r="N907" s="36">
        <v>0</v>
      </c>
      <c r="O907" s="54">
        <v>0</v>
      </c>
      <c r="P907" s="54">
        <v>0</v>
      </c>
      <c r="R907" s="36" t="str">
        <f>IF(F907="",""," SG_ "&amp;F907&amp;" m"&amp;B907&amp;" : "&amp;H907&amp;"|"&amp;I907&amp;"@"&amp;J907&amp;K907&amp;" ("&amp;L907&amp;","&amp;N907&amp;") ["&amp;O907&amp;"|"&amp;P907&amp;"] """&amp;M907&amp;""" TOOL")</f>
        <v> SG_ CIFSI2_LONGFT m177 : 64|8@1+ (1,0) [0|0] "" TOOL</v>
      </c>
      <c r="S907" s="36" t="str">
        <f>IF(F907="","","SG_MUL_VAL_ 2024 "&amp;F907&amp;" "&amp;C907&amp;" "&amp;SUBSTITUTE(B907,"M","")&amp;"-"&amp;SUBSTITUTE(B907,"M","")&amp;";")</f>
        <v>SG_MUL_VAL_ 2024 CIFSI2_LONGFT S01_PID 177-177;</v>
      </c>
    </row>
    <row r="908" spans="1:19">
      <c r="A908" s="36">
        <v>1</v>
      </c>
      <c r="B908" s="53">
        <f>HEX2DEC(SUBSTITUTE(D908,"0x",""))</f>
        <v>178</v>
      </c>
      <c r="C908" s="38" t="str">
        <f>"S"&amp;DEC2HEX(A908,2)&amp;"_PID"</f>
        <v>S01_PID</v>
      </c>
      <c r="D908" s="83" t="s">
        <v>1836</v>
      </c>
      <c r="E908" s="16" t="s">
        <v>1837</v>
      </c>
      <c r="F908" s="18" t="s">
        <v>1838</v>
      </c>
      <c r="G908" s="9" t="s">
        <v>5</v>
      </c>
      <c r="H908" s="36">
        <v>24</v>
      </c>
      <c r="I908" s="36">
        <v>8</v>
      </c>
      <c r="J908" s="36">
        <v>1</v>
      </c>
      <c r="K908" s="36" t="s">
        <v>32</v>
      </c>
      <c r="L908" s="36">
        <f>100/255</f>
        <v>0.392156862745098</v>
      </c>
      <c r="M908" s="36" t="s">
        <v>88</v>
      </c>
      <c r="N908" s="36">
        <v>0</v>
      </c>
      <c r="O908" s="54">
        <v>0</v>
      </c>
      <c r="P908" s="54">
        <v>0</v>
      </c>
      <c r="R908" s="36" t="str">
        <f>IF(F908="",""," SG_ "&amp;F908&amp;" m"&amp;B908&amp;" : "&amp;H908&amp;"|"&amp;I908&amp;"@"&amp;J908&amp;K908&amp;" ("&amp;L908&amp;","&amp;N908&amp;") ["&amp;O908&amp;"|"&amp;P908&amp;"] """&amp;M908&amp;""" TOOL")</f>
        <v> SG_ BAT_RET m178 : 24|8@1+ (0.392156862745098,0) [0|0] "%" TOOL</v>
      </c>
      <c r="S908" s="36" t="str">
        <f>IF(F908="","","SG_MUL_VAL_ 2024 "&amp;F908&amp;" "&amp;C908&amp;" "&amp;SUBSTITUTE(B908,"M","")&amp;"-"&amp;SUBSTITUTE(B908,"M","")&amp;";")</f>
        <v>SG_MUL_VAL_ 2024 BAT_RET S01_PID 178-178;</v>
      </c>
    </row>
    <row r="909" spans="1:19">
      <c r="A909" s="36">
        <v>1</v>
      </c>
      <c r="B909" s="53">
        <f>HEX2DEC(SUBSTITUTE(D909,"0x",""))</f>
        <v>179</v>
      </c>
      <c r="C909" s="38" t="str">
        <f>"S"&amp;DEC2HEX(A909,2)&amp;"_PID"</f>
        <v>S01_PID</v>
      </c>
      <c r="D909" s="83" t="s">
        <v>1839</v>
      </c>
      <c r="E909" s="16" t="s">
        <v>1840</v>
      </c>
      <c r="F909" s="77" t="s">
        <v>1841</v>
      </c>
      <c r="G909" s="9" t="s">
        <v>1027</v>
      </c>
      <c r="H909" s="36">
        <v>24</v>
      </c>
      <c r="I909" s="36">
        <v>1</v>
      </c>
      <c r="J909" s="36">
        <v>1</v>
      </c>
      <c r="K909" s="36" t="s">
        <v>32</v>
      </c>
      <c r="L909" s="36">
        <v>1</v>
      </c>
      <c r="N909" s="36">
        <v>0</v>
      </c>
      <c r="O909" s="54">
        <v>0</v>
      </c>
      <c r="P909" s="54">
        <v>0</v>
      </c>
      <c r="R909" s="36" t="str">
        <f>IF(F909="",""," SG_ "&amp;F909&amp;" m"&amp;B909&amp;" : "&amp;H909&amp;"|"&amp;I909&amp;"@"&amp;J909&amp;K909&amp;" ("&amp;L909&amp;","&amp;N909&amp;") ["&amp;O909&amp;"|"&amp;P909&amp;"] """&amp;M909&amp;""" TOOL")</f>
        <v> SG_ HVESPA_ACR_SUP m179 : 24|1@1+ (1,0) [0|0] "" TOOL</v>
      </c>
      <c r="S909" s="36" t="str">
        <f>IF(F909="","","SG_MUL_VAL_ 2024 "&amp;F909&amp;" "&amp;C909&amp;" "&amp;SUBSTITUTE(B909,"M","")&amp;"-"&amp;SUBSTITUTE(B909,"M","")&amp;";")</f>
        <v>SG_MUL_VAL_ 2024 HVESPA_ACR_SUP S01_PID 179-179;</v>
      </c>
    </row>
    <row r="910" spans="1:19">
      <c r="A910" s="36">
        <v>1</v>
      </c>
      <c r="B910" s="53">
        <f>HEX2DEC(SUBSTITUTE(D910,"0x",""))</f>
        <v>179</v>
      </c>
      <c r="C910" s="38" t="str">
        <f>"S"&amp;DEC2HEX(A910,2)&amp;"_PID"</f>
        <v>S01_PID</v>
      </c>
      <c r="D910" s="83" t="s">
        <v>1839</v>
      </c>
      <c r="E910" s="16" t="s">
        <v>1842</v>
      </c>
      <c r="F910" s="77" t="s">
        <v>1843</v>
      </c>
      <c r="G910" s="9" t="s">
        <v>1030</v>
      </c>
      <c r="H910" s="36">
        <v>25</v>
      </c>
      <c r="I910" s="36">
        <v>1</v>
      </c>
      <c r="J910" s="36">
        <v>1</v>
      </c>
      <c r="K910" s="36" t="s">
        <v>32</v>
      </c>
      <c r="L910" s="36">
        <v>1</v>
      </c>
      <c r="N910" s="36">
        <v>0</v>
      </c>
      <c r="O910" s="54">
        <v>0</v>
      </c>
      <c r="P910" s="54">
        <v>0</v>
      </c>
      <c r="R910" s="36" t="str">
        <f>IF(F910="",""," SG_ "&amp;F910&amp;" m"&amp;B910&amp;" : "&amp;H910&amp;"|"&amp;I910&amp;"@"&amp;J910&amp;K910&amp;" ("&amp;L910&amp;","&amp;N910&amp;") ["&amp;O910&amp;"|"&amp;P910&amp;"] """&amp;M910&amp;""" TOOL")</f>
        <v> SG_ HVESPB_ACR_SUP m179 : 25|1@1+ (1,0) [0|0] "" TOOL</v>
      </c>
      <c r="S910" s="36" t="str">
        <f>IF(F910="","","SG_MUL_VAL_ 2024 "&amp;F910&amp;" "&amp;C910&amp;" "&amp;SUBSTITUTE(B910,"M","")&amp;"-"&amp;SUBSTITUTE(B910,"M","")&amp;";")</f>
        <v>SG_MUL_VAL_ 2024 HVESPB_ACR_SUP S01_PID 179-179;</v>
      </c>
    </row>
    <row r="911" spans="1:19">
      <c r="A911" s="36">
        <v>1</v>
      </c>
      <c r="B911" s="53">
        <f>HEX2DEC(SUBSTITUTE(D911,"0x",""))</f>
        <v>179</v>
      </c>
      <c r="C911" s="38" t="str">
        <f>"S"&amp;DEC2HEX(A911,2)&amp;"_PID"</f>
        <v>S01_PID</v>
      </c>
      <c r="D911" s="83" t="s">
        <v>1839</v>
      </c>
      <c r="E911" s="16" t="s">
        <v>1844</v>
      </c>
      <c r="F911" s="77" t="s">
        <v>1845</v>
      </c>
      <c r="G911" s="9" t="s">
        <v>1033</v>
      </c>
      <c r="H911" s="36">
        <v>26</v>
      </c>
      <c r="I911" s="36">
        <v>1</v>
      </c>
      <c r="J911" s="36">
        <v>1</v>
      </c>
      <c r="K911" s="36" t="s">
        <v>32</v>
      </c>
      <c r="L911" s="36">
        <v>1</v>
      </c>
      <c r="N911" s="36">
        <v>0</v>
      </c>
      <c r="O911" s="54">
        <v>0</v>
      </c>
      <c r="P911" s="54">
        <v>0</v>
      </c>
      <c r="R911" s="36" t="str">
        <f>IF(F911="",""," SG_ "&amp;F911&amp;" m"&amp;B911&amp;" : "&amp;H911&amp;"|"&amp;I911&amp;"@"&amp;J911&amp;K911&amp;" ("&amp;L911&amp;","&amp;N911&amp;") ["&amp;O911&amp;"|"&amp;P911&amp;"] """&amp;M911&amp;""" TOOL")</f>
        <v> SG_ HVESPC_ACR_SUP m179 : 26|1@1+ (1,0) [0|0] "" TOOL</v>
      </c>
      <c r="S911" s="36" t="str">
        <f>IF(F911="","","SG_MUL_VAL_ 2024 "&amp;F911&amp;" "&amp;C911&amp;" "&amp;SUBSTITUTE(B911,"M","")&amp;"-"&amp;SUBSTITUTE(B911,"M","")&amp;";")</f>
        <v>SG_MUL_VAL_ 2024 HVESPC_ACR_SUP S01_PID 179-179;</v>
      </c>
    </row>
    <row r="912" spans="1:19">
      <c r="A912" s="36">
        <v>1</v>
      </c>
      <c r="B912" s="53">
        <f>HEX2DEC(SUBSTITUTE(D912,"0x",""))</f>
        <v>179</v>
      </c>
      <c r="C912" s="38" t="str">
        <f>"S"&amp;DEC2HEX(A912,2)&amp;"_PID"</f>
        <v>S01_PID</v>
      </c>
      <c r="D912" s="83" t="s">
        <v>1839</v>
      </c>
      <c r="E912" s="16" t="s">
        <v>1846</v>
      </c>
      <c r="F912" s="77" t="s">
        <v>1847</v>
      </c>
      <c r="G912" s="9" t="s">
        <v>1036</v>
      </c>
      <c r="H912" s="36">
        <v>27</v>
      </c>
      <c r="I912" s="36">
        <v>1</v>
      </c>
      <c r="J912" s="36">
        <v>1</v>
      </c>
      <c r="K912" s="36" t="s">
        <v>32</v>
      </c>
      <c r="L912" s="36">
        <v>1</v>
      </c>
      <c r="N912" s="36">
        <v>0</v>
      </c>
      <c r="O912" s="54">
        <v>0</v>
      </c>
      <c r="P912" s="54">
        <v>0</v>
      </c>
      <c r="R912" s="36" t="str">
        <f>IF(F912="",""," SG_ "&amp;F912&amp;" m"&amp;B912&amp;" : "&amp;H912&amp;"|"&amp;I912&amp;"@"&amp;J912&amp;K912&amp;" ("&amp;L912&amp;","&amp;N912&amp;") ["&amp;O912&amp;"|"&amp;P912&amp;"] """&amp;M912&amp;""" TOOL")</f>
        <v> SG_ HVESPD_ACR_SUP m179 : 27|1@1+ (1,0) [0|0] "" TOOL</v>
      </c>
      <c r="S912" s="36" t="str">
        <f>IF(F912="","","SG_MUL_VAL_ 2024 "&amp;F912&amp;" "&amp;C912&amp;" "&amp;SUBSTITUTE(B912,"M","")&amp;"-"&amp;SUBSTITUTE(B912,"M","")&amp;";")</f>
        <v>SG_MUL_VAL_ 2024 HVESPD_ACR_SUP S01_PID 179-179;</v>
      </c>
    </row>
    <row r="913" spans="1:19">
      <c r="A913" s="36">
        <v>1</v>
      </c>
      <c r="B913" s="53">
        <f>HEX2DEC(SUBSTITUTE(D913,"0x",""))</f>
        <v>179</v>
      </c>
      <c r="C913" s="38" t="str">
        <f>"S"&amp;DEC2HEX(A913,2)&amp;"_PID"</f>
        <v>S01_PID</v>
      </c>
      <c r="D913" s="83" t="s">
        <v>1839</v>
      </c>
      <c r="E913" s="16" t="s">
        <v>1848</v>
      </c>
      <c r="F913" s="77" t="s">
        <v>1849</v>
      </c>
      <c r="G913" s="9" t="s">
        <v>1039</v>
      </c>
      <c r="H913" s="36">
        <v>28</v>
      </c>
      <c r="I913" s="36">
        <v>1</v>
      </c>
      <c r="J913" s="36">
        <v>1</v>
      </c>
      <c r="K913" s="36" t="s">
        <v>32</v>
      </c>
      <c r="L913" s="36">
        <v>1</v>
      </c>
      <c r="N913" s="36">
        <v>0</v>
      </c>
      <c r="O913" s="54">
        <v>0</v>
      </c>
      <c r="P913" s="54">
        <v>0</v>
      </c>
      <c r="R913" s="36" t="str">
        <f>IF(F913="",""," SG_ "&amp;F913&amp;" m"&amp;B913&amp;" : "&amp;H913&amp;"|"&amp;I913&amp;"@"&amp;J913&amp;K913&amp;" ("&amp;L913&amp;","&amp;N913&amp;") ["&amp;O913&amp;"|"&amp;P913&amp;"] """&amp;M913&amp;""" TOOL")</f>
        <v> SG_ HVESPE_ACR_SUP m179 : 28|1@1+ (1,0) [0|0] "" TOOL</v>
      </c>
      <c r="S913" s="36" t="str">
        <f>IF(F913="","","SG_MUL_VAL_ 2024 "&amp;F913&amp;" "&amp;C913&amp;" "&amp;SUBSTITUTE(B913,"M","")&amp;"-"&amp;SUBSTITUTE(B913,"M","")&amp;";")</f>
        <v>SG_MUL_VAL_ 2024 HVESPE_ACR_SUP S01_PID 179-179;</v>
      </c>
    </row>
    <row r="914" spans="1:19">
      <c r="A914" s="36">
        <v>1</v>
      </c>
      <c r="B914" s="53">
        <f>HEX2DEC(SUBSTITUTE(D914,"0x",""))</f>
        <v>179</v>
      </c>
      <c r="C914" s="38" t="str">
        <f>"S"&amp;DEC2HEX(A914,2)&amp;"_PID"</f>
        <v>S01_PID</v>
      </c>
      <c r="D914" s="83" t="s">
        <v>1839</v>
      </c>
      <c r="E914" s="16" t="s">
        <v>1850</v>
      </c>
      <c r="F914" s="77" t="s">
        <v>1851</v>
      </c>
      <c r="G914" s="9" t="s">
        <v>1042</v>
      </c>
      <c r="H914" s="36">
        <v>29</v>
      </c>
      <c r="I914" s="36">
        <v>1</v>
      </c>
      <c r="J914" s="36">
        <v>1</v>
      </c>
      <c r="K914" s="36" t="s">
        <v>32</v>
      </c>
      <c r="L914" s="36">
        <v>1</v>
      </c>
      <c r="N914" s="36">
        <v>0</v>
      </c>
      <c r="O914" s="54">
        <v>0</v>
      </c>
      <c r="P914" s="54">
        <v>0</v>
      </c>
      <c r="R914" s="36" t="str">
        <f>IF(F914="",""," SG_ "&amp;F914&amp;" m"&amp;B914&amp;" : "&amp;H914&amp;"|"&amp;I914&amp;"@"&amp;J914&amp;K914&amp;" ("&amp;L914&amp;","&amp;N914&amp;") ["&amp;O914&amp;"|"&amp;P914&amp;"] """&amp;M914&amp;""" TOOL")</f>
        <v> SG_ HVESPF_ACR_SUP m179 : 29|1@1+ (1,0) [0|0] "" TOOL</v>
      </c>
      <c r="S914" s="36" t="str">
        <f>IF(F914="","","SG_MUL_VAL_ 2024 "&amp;F914&amp;" "&amp;C914&amp;" "&amp;SUBSTITUTE(B914,"M","")&amp;"-"&amp;SUBSTITUTE(B914,"M","")&amp;";")</f>
        <v>SG_MUL_VAL_ 2024 HVESPF_ACR_SUP S01_PID 179-179;</v>
      </c>
    </row>
    <row r="915" spans="1:19">
      <c r="A915" s="36">
        <v>1</v>
      </c>
      <c r="B915" s="53">
        <f>HEX2DEC(SUBSTITUTE(D915,"0x",""))</f>
        <v>179</v>
      </c>
      <c r="C915" s="38" t="str">
        <f>"S"&amp;DEC2HEX(A915,2)&amp;"_PID"</f>
        <v>S01_PID</v>
      </c>
      <c r="D915" s="83" t="s">
        <v>1839</v>
      </c>
      <c r="E915" s="16" t="s">
        <v>1852</v>
      </c>
      <c r="F915" s="77" t="s">
        <v>1853</v>
      </c>
      <c r="G915" s="9" t="s">
        <v>1045</v>
      </c>
      <c r="H915" s="36">
        <v>30</v>
      </c>
      <c r="I915" s="36">
        <v>1</v>
      </c>
      <c r="J915" s="36">
        <v>1</v>
      </c>
      <c r="K915" s="36" t="s">
        <v>32</v>
      </c>
      <c r="L915" s="36">
        <v>1</v>
      </c>
      <c r="N915" s="36">
        <v>0</v>
      </c>
      <c r="O915" s="54">
        <v>0</v>
      </c>
      <c r="P915" s="54">
        <v>0</v>
      </c>
      <c r="R915" s="36" t="str">
        <f>IF(F915="",""," SG_ "&amp;F915&amp;" m"&amp;B915&amp;" : "&amp;H915&amp;"|"&amp;I915&amp;"@"&amp;J915&amp;K915&amp;" ("&amp;L915&amp;","&amp;N915&amp;") ["&amp;O915&amp;"|"&amp;P915&amp;"] """&amp;M915&amp;""" TOOL")</f>
        <v> SG_ HVESPG_ACR_SUP m179 : 30|1@1+ (1,0) [0|0] "" TOOL</v>
      </c>
      <c r="S915" s="36" t="str">
        <f>IF(F915="","","SG_MUL_VAL_ 2024 "&amp;F915&amp;" "&amp;C915&amp;" "&amp;SUBSTITUTE(B915,"M","")&amp;"-"&amp;SUBSTITUTE(B915,"M","")&amp;";")</f>
        <v>SG_MUL_VAL_ 2024 HVESPG_ACR_SUP S01_PID 179-179;</v>
      </c>
    </row>
    <row r="916" spans="1:19">
      <c r="A916" s="36">
        <v>1</v>
      </c>
      <c r="B916" s="53">
        <f>HEX2DEC(SUBSTITUTE(D916,"0x",""))</f>
        <v>179</v>
      </c>
      <c r="C916" s="38" t="str">
        <f>"S"&amp;DEC2HEX(A916,2)&amp;"_PID"</f>
        <v>S01_PID</v>
      </c>
      <c r="D916" s="83" t="s">
        <v>1839</v>
      </c>
      <c r="E916" s="16" t="s">
        <v>1854</v>
      </c>
      <c r="F916" s="77" t="s">
        <v>1855</v>
      </c>
      <c r="G916" s="9" t="s">
        <v>1048</v>
      </c>
      <c r="H916" s="36">
        <v>31</v>
      </c>
      <c r="I916" s="36">
        <v>1</v>
      </c>
      <c r="J916" s="36">
        <v>1</v>
      </c>
      <c r="K916" s="36" t="s">
        <v>32</v>
      </c>
      <c r="L916" s="36">
        <v>1</v>
      </c>
      <c r="N916" s="36">
        <v>0</v>
      </c>
      <c r="O916" s="54">
        <v>0</v>
      </c>
      <c r="P916" s="54">
        <v>0</v>
      </c>
      <c r="R916" s="36" t="str">
        <f>IF(F916="",""," SG_ "&amp;F916&amp;" m"&amp;B916&amp;" : "&amp;H916&amp;"|"&amp;I916&amp;"@"&amp;J916&amp;K916&amp;" ("&amp;L916&amp;","&amp;N916&amp;") ["&amp;O916&amp;"|"&amp;P916&amp;"] """&amp;M916&amp;""" TOOL")</f>
        <v> SG_ HVESPH_ACR_SUP m179 : 31|1@1+ (1,0) [0|0] "" TOOL</v>
      </c>
      <c r="S916" s="36" t="str">
        <f>IF(F916="","","SG_MUL_VAL_ 2024 "&amp;F916&amp;" "&amp;C916&amp;" "&amp;SUBSTITUTE(B916,"M","")&amp;"-"&amp;SUBSTITUTE(B916,"M","")&amp;";")</f>
        <v>SG_MUL_VAL_ 2024 HVESPH_ACR_SUP S01_PID 179-179;</v>
      </c>
    </row>
    <row r="917" spans="1:19">
      <c r="A917" s="36">
        <v>1</v>
      </c>
      <c r="B917" s="53">
        <f>HEX2DEC(SUBSTITUTE(D917,"0x",""))</f>
        <v>179</v>
      </c>
      <c r="C917" s="38" t="str">
        <f>"S"&amp;DEC2HEX(A917,2)&amp;"_PID"</f>
        <v>S01_PID</v>
      </c>
      <c r="D917" s="83" t="s">
        <v>1839</v>
      </c>
      <c r="E917" s="16" t="s">
        <v>1856</v>
      </c>
      <c r="F917" s="18" t="s">
        <v>1857</v>
      </c>
      <c r="G917" s="9" t="s">
        <v>1051</v>
      </c>
      <c r="H917" s="36">
        <v>39</v>
      </c>
      <c r="I917" s="36">
        <v>16</v>
      </c>
      <c r="J917" s="36">
        <v>0</v>
      </c>
      <c r="K917" s="36" t="s">
        <v>32</v>
      </c>
      <c r="L917" s="36">
        <v>0.05</v>
      </c>
      <c r="M917" s="36" t="s">
        <v>1858</v>
      </c>
      <c r="N917" s="36">
        <v>0</v>
      </c>
      <c r="O917" s="54">
        <v>0</v>
      </c>
      <c r="P917" s="54">
        <v>0</v>
      </c>
      <c r="R917" s="36" t="str">
        <f>IF(F917="",""," SG_ "&amp;F917&amp;" m"&amp;B917&amp;" : "&amp;H917&amp;"|"&amp;I917&amp;"@"&amp;J917&amp;K917&amp;" ("&amp;L917&amp;","&amp;N917&amp;") ["&amp;O917&amp;"|"&amp;P917&amp;"] """&amp;M917&amp;""" TOOL")</f>
        <v> SG_ HVESS_ACR m179 : 39|16@0+ (0.05,0) [0|0] "kW" TOOL</v>
      </c>
      <c r="S917" s="36" t="str">
        <f>IF(F917="","","SG_MUL_VAL_ 2024 "&amp;F917&amp;" "&amp;C917&amp;" "&amp;SUBSTITUTE(B917,"M","")&amp;"-"&amp;SUBSTITUTE(B917,"M","")&amp;";")</f>
        <v>SG_MUL_VAL_ 2024 HVESS_ACR S01_PID 179-179;</v>
      </c>
    </row>
    <row r="918" spans="1:19">
      <c r="A918" s="36">
        <v>1</v>
      </c>
      <c r="B918" s="53">
        <f>HEX2DEC(SUBSTITUTE(D918,"0x",""))</f>
        <v>179</v>
      </c>
      <c r="C918" s="38" t="str">
        <f>"S"&amp;DEC2HEX(A918,2)&amp;"_PID"</f>
        <v>S01_PID</v>
      </c>
      <c r="D918" s="83" t="s">
        <v>1839</v>
      </c>
      <c r="E918" s="16" t="s">
        <v>1859</v>
      </c>
      <c r="F918" s="18" t="s">
        <v>1860</v>
      </c>
      <c r="G918" s="9" t="s">
        <v>1055</v>
      </c>
      <c r="H918" s="36">
        <v>55</v>
      </c>
      <c r="I918" s="36">
        <v>16</v>
      </c>
      <c r="J918" s="36">
        <v>0</v>
      </c>
      <c r="K918" s="36" t="s">
        <v>32</v>
      </c>
      <c r="L918" s="36">
        <v>0.05</v>
      </c>
      <c r="M918" s="36" t="s">
        <v>1858</v>
      </c>
      <c r="N918" s="36">
        <v>0</v>
      </c>
      <c r="O918" s="54">
        <v>0</v>
      </c>
      <c r="P918" s="54">
        <v>0</v>
      </c>
      <c r="R918" s="36" t="str">
        <f>IF(F918="",""," SG_ "&amp;F918&amp;" m"&amp;B918&amp;" : "&amp;H918&amp;"|"&amp;I918&amp;"@"&amp;J918&amp;K918&amp;" ("&amp;L918&amp;","&amp;N918&amp;") ["&amp;O918&amp;"|"&amp;P918&amp;"] """&amp;M918&amp;""" TOOL")</f>
        <v> SG_ HVESPA_ACR m179 : 55|16@0+ (0.05,0) [0|0] "kW" TOOL</v>
      </c>
      <c r="S918" s="36" t="str">
        <f>IF(F918="","","SG_MUL_VAL_ 2024 "&amp;F918&amp;" "&amp;C918&amp;" "&amp;SUBSTITUTE(B918,"M","")&amp;"-"&amp;SUBSTITUTE(B918,"M","")&amp;";")</f>
        <v>SG_MUL_VAL_ 2024 HVESPA_ACR S01_PID 179-179;</v>
      </c>
    </row>
    <row r="919" spans="1:19">
      <c r="A919" s="36">
        <v>1</v>
      </c>
      <c r="B919" s="53">
        <f>HEX2DEC(SUBSTITUTE(D919,"0x",""))</f>
        <v>179</v>
      </c>
      <c r="C919" s="38" t="str">
        <f>"S"&amp;DEC2HEX(A919,2)&amp;"_PID"</f>
        <v>S01_PID</v>
      </c>
      <c r="D919" s="83" t="s">
        <v>1839</v>
      </c>
      <c r="E919" s="16" t="s">
        <v>1861</v>
      </c>
      <c r="F919" s="18" t="s">
        <v>1862</v>
      </c>
      <c r="G919" s="9" t="s">
        <v>1058</v>
      </c>
      <c r="H919" s="36">
        <v>71</v>
      </c>
      <c r="I919" s="36">
        <v>16</v>
      </c>
      <c r="J919" s="36">
        <v>0</v>
      </c>
      <c r="K919" s="36" t="s">
        <v>32</v>
      </c>
      <c r="L919" s="36">
        <v>0.05</v>
      </c>
      <c r="M919" s="36" t="s">
        <v>1858</v>
      </c>
      <c r="N919" s="36">
        <v>0</v>
      </c>
      <c r="O919" s="54">
        <v>0</v>
      </c>
      <c r="P919" s="54">
        <v>0</v>
      </c>
      <c r="R919" s="36" t="str">
        <f>IF(F919="",""," SG_ "&amp;F919&amp;" m"&amp;B919&amp;" : "&amp;H919&amp;"|"&amp;I919&amp;"@"&amp;J919&amp;K919&amp;" ("&amp;L919&amp;","&amp;N919&amp;") ["&amp;O919&amp;"|"&amp;P919&amp;"] """&amp;M919&amp;""" TOOL")</f>
        <v> SG_ HVESPB_ACR m179 : 71|16@0+ (0.05,0) [0|0] "kW" TOOL</v>
      </c>
      <c r="S919" s="36" t="str">
        <f>IF(F919="","","SG_MUL_VAL_ 2024 "&amp;F919&amp;" "&amp;C919&amp;" "&amp;SUBSTITUTE(B919,"M","")&amp;"-"&amp;SUBSTITUTE(B919,"M","")&amp;";")</f>
        <v>SG_MUL_VAL_ 2024 HVESPB_ACR S01_PID 179-179;</v>
      </c>
    </row>
    <row r="920" spans="1:19">
      <c r="A920" s="36">
        <v>1</v>
      </c>
      <c r="B920" s="53">
        <f>HEX2DEC(SUBSTITUTE(D920,"0x",""))</f>
        <v>179</v>
      </c>
      <c r="C920" s="38" t="str">
        <f>"S"&amp;DEC2HEX(A920,2)&amp;"_PID"</f>
        <v>S01_PID</v>
      </c>
      <c r="D920" s="83" t="s">
        <v>1839</v>
      </c>
      <c r="E920" s="16" t="s">
        <v>1863</v>
      </c>
      <c r="F920" s="18" t="s">
        <v>1864</v>
      </c>
      <c r="G920" s="9" t="s">
        <v>1061</v>
      </c>
      <c r="H920" s="36">
        <v>87</v>
      </c>
      <c r="I920" s="36">
        <v>16</v>
      </c>
      <c r="J920" s="36">
        <v>0</v>
      </c>
      <c r="K920" s="36" t="s">
        <v>32</v>
      </c>
      <c r="L920" s="36">
        <v>0.05</v>
      </c>
      <c r="M920" s="36" t="s">
        <v>1858</v>
      </c>
      <c r="N920" s="36">
        <v>0</v>
      </c>
      <c r="O920" s="54">
        <v>0</v>
      </c>
      <c r="P920" s="54">
        <v>0</v>
      </c>
      <c r="R920" s="36" t="str">
        <f>IF(F920="",""," SG_ "&amp;F920&amp;" m"&amp;B920&amp;" : "&amp;H920&amp;"|"&amp;I920&amp;"@"&amp;J920&amp;K920&amp;" ("&amp;L920&amp;","&amp;N920&amp;") ["&amp;O920&amp;"|"&amp;P920&amp;"] """&amp;M920&amp;""" TOOL")</f>
        <v> SG_ HVESPC_ACR m179 : 87|16@0+ (0.05,0) [0|0] "kW" TOOL</v>
      </c>
      <c r="S920" s="36" t="str">
        <f>IF(F920="","","SG_MUL_VAL_ 2024 "&amp;F920&amp;" "&amp;C920&amp;" "&amp;SUBSTITUTE(B920,"M","")&amp;"-"&amp;SUBSTITUTE(B920,"M","")&amp;";")</f>
        <v>SG_MUL_VAL_ 2024 HVESPC_ACR S01_PID 179-179;</v>
      </c>
    </row>
    <row r="921" spans="1:19">
      <c r="A921" s="36">
        <v>1</v>
      </c>
      <c r="B921" s="53">
        <f t="shared" ref="B921:B984" si="80">HEX2DEC(SUBSTITUTE(D921,"0x",""))</f>
        <v>179</v>
      </c>
      <c r="C921" s="38" t="str">
        <f t="shared" ref="C921:C984" si="81">"S"&amp;DEC2HEX(A921,2)&amp;"_PID"</f>
        <v>S01_PID</v>
      </c>
      <c r="D921" s="83" t="s">
        <v>1839</v>
      </c>
      <c r="E921" s="16" t="s">
        <v>1865</v>
      </c>
      <c r="F921" s="18" t="s">
        <v>1866</v>
      </c>
      <c r="G921" s="9" t="s">
        <v>1162</v>
      </c>
      <c r="H921" s="36">
        <v>103</v>
      </c>
      <c r="I921" s="36">
        <v>16</v>
      </c>
      <c r="J921" s="36">
        <v>0</v>
      </c>
      <c r="K921" s="36" t="s">
        <v>32</v>
      </c>
      <c r="L921" s="36">
        <v>0.05</v>
      </c>
      <c r="M921" s="36" t="s">
        <v>1858</v>
      </c>
      <c r="N921" s="36">
        <v>0</v>
      </c>
      <c r="O921" s="54">
        <v>0</v>
      </c>
      <c r="P921" s="54">
        <v>0</v>
      </c>
      <c r="R921" s="36" t="str">
        <f t="shared" ref="R921:R984" si="82">IF(F921="",""," SG_ "&amp;F921&amp;" m"&amp;B921&amp;" : "&amp;H921&amp;"|"&amp;I921&amp;"@"&amp;J921&amp;K921&amp;" ("&amp;L921&amp;","&amp;N921&amp;") ["&amp;O921&amp;"|"&amp;P921&amp;"] """&amp;M921&amp;""" TOOL")</f>
        <v> SG_ HVESPD_ACR m179 : 103|16@0+ (0.05,0) [0|0] "kW" TOOL</v>
      </c>
      <c r="S921" s="36" t="str">
        <f t="shared" ref="S921:S984" si="83">IF(F921="","","SG_MUL_VAL_ 2024 "&amp;F921&amp;" "&amp;C921&amp;" "&amp;SUBSTITUTE(B921,"M","")&amp;"-"&amp;SUBSTITUTE(B921,"M","")&amp;";")</f>
        <v>SG_MUL_VAL_ 2024 HVESPD_ACR S01_PID 179-179;</v>
      </c>
    </row>
    <row r="922" spans="1:19">
      <c r="A922" s="36">
        <v>1</v>
      </c>
      <c r="B922" s="53">
        <f t="shared" si="80"/>
        <v>179</v>
      </c>
      <c r="C922" s="38" t="str">
        <f t="shared" si="81"/>
        <v>S01_PID</v>
      </c>
      <c r="D922" s="83" t="s">
        <v>1839</v>
      </c>
      <c r="E922" s="16" t="s">
        <v>1867</v>
      </c>
      <c r="F922" s="18" t="s">
        <v>1868</v>
      </c>
      <c r="G922" s="9" t="s">
        <v>1165</v>
      </c>
      <c r="H922" s="36">
        <v>119</v>
      </c>
      <c r="I922" s="36">
        <v>16</v>
      </c>
      <c r="J922" s="36">
        <v>0</v>
      </c>
      <c r="K922" s="36" t="s">
        <v>32</v>
      </c>
      <c r="L922" s="36">
        <v>0.05</v>
      </c>
      <c r="M922" s="36" t="s">
        <v>1858</v>
      </c>
      <c r="N922" s="36">
        <v>0</v>
      </c>
      <c r="O922" s="54">
        <v>0</v>
      </c>
      <c r="P922" s="54">
        <v>0</v>
      </c>
      <c r="R922" s="36" t="str">
        <f t="shared" si="82"/>
        <v> SG_ HVESPE_ACR m179 : 119|16@0+ (0.05,0) [0|0] "kW" TOOL</v>
      </c>
      <c r="S922" s="36" t="str">
        <f t="shared" si="83"/>
        <v>SG_MUL_VAL_ 2024 HVESPE_ACR S01_PID 179-179;</v>
      </c>
    </row>
    <row r="923" spans="1:19">
      <c r="A923" s="36">
        <v>1</v>
      </c>
      <c r="B923" s="53">
        <f t="shared" si="80"/>
        <v>179</v>
      </c>
      <c r="C923" s="38" t="str">
        <f t="shared" si="81"/>
        <v>S01_PID</v>
      </c>
      <c r="D923" s="83" t="s">
        <v>1839</v>
      </c>
      <c r="E923" s="16" t="s">
        <v>1869</v>
      </c>
      <c r="F923" s="18" t="s">
        <v>1870</v>
      </c>
      <c r="G923" s="9" t="s">
        <v>1302</v>
      </c>
      <c r="H923" s="36">
        <v>135</v>
      </c>
      <c r="I923" s="36">
        <v>16</v>
      </c>
      <c r="J923" s="36">
        <v>0</v>
      </c>
      <c r="K923" s="36" t="s">
        <v>32</v>
      </c>
      <c r="L923" s="36">
        <v>0.05</v>
      </c>
      <c r="M923" s="36" t="s">
        <v>1858</v>
      </c>
      <c r="N923" s="36">
        <v>0</v>
      </c>
      <c r="O923" s="54">
        <v>0</v>
      </c>
      <c r="P923" s="54">
        <v>0</v>
      </c>
      <c r="R923" s="36" t="str">
        <f t="shared" si="82"/>
        <v> SG_ HVESPF_ACR m179 : 135|16@0+ (0.05,0) [0|0] "kW" TOOL</v>
      </c>
      <c r="S923" s="36" t="str">
        <f t="shared" si="83"/>
        <v>SG_MUL_VAL_ 2024 HVESPF_ACR S01_PID 179-179;</v>
      </c>
    </row>
    <row r="924" spans="1:19">
      <c r="A924" s="36">
        <v>1</v>
      </c>
      <c r="B924" s="53">
        <f t="shared" si="80"/>
        <v>179</v>
      </c>
      <c r="C924" s="38" t="str">
        <f t="shared" si="81"/>
        <v>S01_PID</v>
      </c>
      <c r="D924" s="83" t="s">
        <v>1839</v>
      </c>
      <c r="E924" s="16" t="s">
        <v>1871</v>
      </c>
      <c r="F924" s="18" t="s">
        <v>1872</v>
      </c>
      <c r="G924" s="9" t="s">
        <v>1305</v>
      </c>
      <c r="H924" s="36">
        <v>151</v>
      </c>
      <c r="I924" s="36">
        <v>16</v>
      </c>
      <c r="J924" s="36">
        <v>0</v>
      </c>
      <c r="K924" s="36" t="s">
        <v>32</v>
      </c>
      <c r="L924" s="36">
        <v>0.05</v>
      </c>
      <c r="M924" s="36" t="s">
        <v>1858</v>
      </c>
      <c r="N924" s="36">
        <v>0</v>
      </c>
      <c r="O924" s="54">
        <v>0</v>
      </c>
      <c r="P924" s="54">
        <v>0</v>
      </c>
      <c r="R924" s="36" t="str">
        <f t="shared" si="82"/>
        <v> SG_ HVESPG_ACR m179 : 151|16@0+ (0.05,0) [0|0] "kW" TOOL</v>
      </c>
      <c r="S924" s="36" t="str">
        <f t="shared" si="83"/>
        <v>SG_MUL_VAL_ 2024 HVESPG_ACR S01_PID 179-179;</v>
      </c>
    </row>
    <row r="925" spans="1:19">
      <c r="A925" s="36">
        <v>1</v>
      </c>
      <c r="B925" s="53">
        <f t="shared" si="80"/>
        <v>179</v>
      </c>
      <c r="C925" s="38" t="str">
        <f t="shared" si="81"/>
        <v>S01_PID</v>
      </c>
      <c r="D925" s="83" t="s">
        <v>1839</v>
      </c>
      <c r="E925" s="16" t="s">
        <v>1873</v>
      </c>
      <c r="F925" s="18" t="s">
        <v>1874</v>
      </c>
      <c r="G925" s="9" t="s">
        <v>1875</v>
      </c>
      <c r="H925" s="36">
        <v>167</v>
      </c>
      <c r="I925" s="36">
        <v>16</v>
      </c>
      <c r="J925" s="36">
        <v>0</v>
      </c>
      <c r="K925" s="36" t="s">
        <v>32</v>
      </c>
      <c r="L925" s="36">
        <v>0.05</v>
      </c>
      <c r="M925" s="36" t="s">
        <v>1858</v>
      </c>
      <c r="N925" s="36">
        <v>0</v>
      </c>
      <c r="O925" s="54">
        <v>0</v>
      </c>
      <c r="P925" s="54">
        <v>0</v>
      </c>
      <c r="R925" s="36" t="str">
        <f t="shared" si="82"/>
        <v> SG_ HVESPH_ACR m179 : 167|16@0+ (0.05,0) [0|0] "kW" TOOL</v>
      </c>
      <c r="S925" s="36" t="str">
        <f t="shared" si="83"/>
        <v>SG_MUL_VAL_ 2024 HVESPH_ACR S01_PID 179-179;</v>
      </c>
    </row>
    <row r="926" spans="1:19">
      <c r="A926" s="36">
        <v>1</v>
      </c>
      <c r="B926" s="53">
        <f t="shared" si="80"/>
        <v>180</v>
      </c>
      <c r="C926" s="38" t="str">
        <f t="shared" si="81"/>
        <v>S01_PID</v>
      </c>
      <c r="D926" s="83" t="s">
        <v>1876</v>
      </c>
      <c r="E926" s="16" t="s">
        <v>1877</v>
      </c>
      <c r="F926" s="77" t="s">
        <v>1878</v>
      </c>
      <c r="G926" s="9" t="s">
        <v>1027</v>
      </c>
      <c r="H926" s="36">
        <v>24</v>
      </c>
      <c r="I926" s="36">
        <v>1</v>
      </c>
      <c r="J926" s="36">
        <v>1</v>
      </c>
      <c r="K926" s="36" t="s">
        <v>32</v>
      </c>
      <c r="L926" s="36">
        <v>1</v>
      </c>
      <c r="N926" s="36">
        <v>0</v>
      </c>
      <c r="O926" s="54">
        <v>0</v>
      </c>
      <c r="P926" s="54">
        <v>0</v>
      </c>
      <c r="R926" s="36" t="str">
        <f t="shared" si="82"/>
        <v> SG_ HVESPA_Temp_SUP m180 : 24|1@1+ (1,0) [0|0] "" TOOL</v>
      </c>
      <c r="S926" s="36" t="str">
        <f t="shared" si="83"/>
        <v>SG_MUL_VAL_ 2024 HVESPA_Temp_SUP S01_PID 180-180;</v>
      </c>
    </row>
    <row r="927" spans="1:19">
      <c r="A927" s="36">
        <v>1</v>
      </c>
      <c r="B927" s="53">
        <f t="shared" si="80"/>
        <v>180</v>
      </c>
      <c r="C927" s="38" t="str">
        <f t="shared" si="81"/>
        <v>S01_PID</v>
      </c>
      <c r="D927" s="83" t="s">
        <v>1876</v>
      </c>
      <c r="E927" s="16" t="s">
        <v>1879</v>
      </c>
      <c r="F927" s="77" t="s">
        <v>1880</v>
      </c>
      <c r="G927" s="9" t="s">
        <v>1030</v>
      </c>
      <c r="H927" s="36">
        <v>25</v>
      </c>
      <c r="I927" s="36">
        <v>1</v>
      </c>
      <c r="J927" s="36">
        <v>1</v>
      </c>
      <c r="K927" s="36" t="s">
        <v>32</v>
      </c>
      <c r="L927" s="36">
        <v>1</v>
      </c>
      <c r="N927" s="36">
        <v>0</v>
      </c>
      <c r="O927" s="54">
        <v>0</v>
      </c>
      <c r="P927" s="54">
        <v>0</v>
      </c>
      <c r="R927" s="36" t="str">
        <f t="shared" si="82"/>
        <v> SG_ HVESPB_Temp_SUP m180 : 25|1@1+ (1,0) [0|0] "" TOOL</v>
      </c>
      <c r="S927" s="36" t="str">
        <f t="shared" si="83"/>
        <v>SG_MUL_VAL_ 2024 HVESPB_Temp_SUP S01_PID 180-180;</v>
      </c>
    </row>
    <row r="928" spans="1:19">
      <c r="A928" s="36">
        <v>1</v>
      </c>
      <c r="B928" s="53">
        <f t="shared" si="80"/>
        <v>180</v>
      </c>
      <c r="C928" s="38" t="str">
        <f t="shared" si="81"/>
        <v>S01_PID</v>
      </c>
      <c r="D928" s="83" t="s">
        <v>1876</v>
      </c>
      <c r="E928" s="16" t="s">
        <v>1881</v>
      </c>
      <c r="F928" s="77" t="s">
        <v>1882</v>
      </c>
      <c r="G928" s="9" t="s">
        <v>1033</v>
      </c>
      <c r="H928" s="36">
        <v>26</v>
      </c>
      <c r="I928" s="36">
        <v>1</v>
      </c>
      <c r="J928" s="36">
        <v>1</v>
      </c>
      <c r="K928" s="36" t="s">
        <v>32</v>
      </c>
      <c r="L928" s="36">
        <v>1</v>
      </c>
      <c r="N928" s="36">
        <v>0</v>
      </c>
      <c r="O928" s="54">
        <v>0</v>
      </c>
      <c r="P928" s="54">
        <v>0</v>
      </c>
      <c r="R928" s="36" t="str">
        <f t="shared" si="82"/>
        <v> SG_ HVESPC_Temp_SUP m180 : 26|1@1+ (1,0) [0|0] "" TOOL</v>
      </c>
      <c r="S928" s="36" t="str">
        <f t="shared" si="83"/>
        <v>SG_MUL_VAL_ 2024 HVESPC_Temp_SUP S01_PID 180-180;</v>
      </c>
    </row>
    <row r="929" spans="1:19">
      <c r="A929" s="36">
        <v>1</v>
      </c>
      <c r="B929" s="53">
        <f t="shared" si="80"/>
        <v>180</v>
      </c>
      <c r="C929" s="38" t="str">
        <f t="shared" si="81"/>
        <v>S01_PID</v>
      </c>
      <c r="D929" s="83" t="s">
        <v>1876</v>
      </c>
      <c r="E929" s="16" t="s">
        <v>1883</v>
      </c>
      <c r="F929" s="77" t="s">
        <v>1884</v>
      </c>
      <c r="G929" s="9" t="s">
        <v>1036</v>
      </c>
      <c r="H929" s="36">
        <v>27</v>
      </c>
      <c r="I929" s="36">
        <v>1</v>
      </c>
      <c r="J929" s="36">
        <v>1</v>
      </c>
      <c r="K929" s="36" t="s">
        <v>32</v>
      </c>
      <c r="L929" s="36">
        <v>1</v>
      </c>
      <c r="N929" s="36">
        <v>0</v>
      </c>
      <c r="O929" s="54">
        <v>0</v>
      </c>
      <c r="P929" s="54">
        <v>0</v>
      </c>
      <c r="R929" s="36" t="str">
        <f t="shared" si="82"/>
        <v> SG_ HVESPD_Temp_SUP m180 : 27|1@1+ (1,0) [0|0] "" TOOL</v>
      </c>
      <c r="S929" s="36" t="str">
        <f t="shared" si="83"/>
        <v>SG_MUL_VAL_ 2024 HVESPD_Temp_SUP S01_PID 180-180;</v>
      </c>
    </row>
    <row r="930" spans="1:19">
      <c r="A930" s="36">
        <v>1</v>
      </c>
      <c r="B930" s="53">
        <f t="shared" si="80"/>
        <v>180</v>
      </c>
      <c r="C930" s="38" t="str">
        <f t="shared" si="81"/>
        <v>S01_PID</v>
      </c>
      <c r="D930" s="83" t="s">
        <v>1876</v>
      </c>
      <c r="E930" s="16" t="s">
        <v>1885</v>
      </c>
      <c r="F930" s="77" t="s">
        <v>1886</v>
      </c>
      <c r="G930" s="9" t="s">
        <v>1039</v>
      </c>
      <c r="H930" s="36">
        <v>28</v>
      </c>
      <c r="I930" s="36">
        <v>1</v>
      </c>
      <c r="J930" s="36">
        <v>1</v>
      </c>
      <c r="K930" s="36" t="s">
        <v>32</v>
      </c>
      <c r="L930" s="36">
        <v>1</v>
      </c>
      <c r="N930" s="36">
        <v>0</v>
      </c>
      <c r="O930" s="54">
        <v>0</v>
      </c>
      <c r="P930" s="54">
        <v>0</v>
      </c>
      <c r="R930" s="36" t="str">
        <f t="shared" si="82"/>
        <v> SG_ HVESPE_Temp_SUP m180 : 28|1@1+ (1,0) [0|0] "" TOOL</v>
      </c>
      <c r="S930" s="36" t="str">
        <f t="shared" si="83"/>
        <v>SG_MUL_VAL_ 2024 HVESPE_Temp_SUP S01_PID 180-180;</v>
      </c>
    </row>
    <row r="931" spans="1:19">
      <c r="A931" s="36">
        <v>1</v>
      </c>
      <c r="B931" s="53">
        <f t="shared" si="80"/>
        <v>180</v>
      </c>
      <c r="C931" s="38" t="str">
        <f t="shared" si="81"/>
        <v>S01_PID</v>
      </c>
      <c r="D931" s="83" t="s">
        <v>1876</v>
      </c>
      <c r="E931" s="16" t="s">
        <v>1887</v>
      </c>
      <c r="F931" s="77" t="s">
        <v>1888</v>
      </c>
      <c r="G931" s="9" t="s">
        <v>1042</v>
      </c>
      <c r="H931" s="36">
        <v>29</v>
      </c>
      <c r="I931" s="36">
        <v>1</v>
      </c>
      <c r="J931" s="36">
        <v>1</v>
      </c>
      <c r="K931" s="36" t="s">
        <v>32</v>
      </c>
      <c r="L931" s="36">
        <v>1</v>
      </c>
      <c r="N931" s="36">
        <v>0</v>
      </c>
      <c r="O931" s="54">
        <v>0</v>
      </c>
      <c r="P931" s="54">
        <v>0</v>
      </c>
      <c r="R931" s="36" t="str">
        <f t="shared" si="82"/>
        <v> SG_ HVESPF_Temp_SUP m180 : 29|1@1+ (1,0) [0|0] "" TOOL</v>
      </c>
      <c r="S931" s="36" t="str">
        <f t="shared" si="83"/>
        <v>SG_MUL_VAL_ 2024 HVESPF_Temp_SUP S01_PID 180-180;</v>
      </c>
    </row>
    <row r="932" spans="1:19">
      <c r="A932" s="36">
        <v>1</v>
      </c>
      <c r="B932" s="53">
        <f t="shared" si="80"/>
        <v>180</v>
      </c>
      <c r="C932" s="38" t="str">
        <f t="shared" si="81"/>
        <v>S01_PID</v>
      </c>
      <c r="D932" s="83" t="s">
        <v>1876</v>
      </c>
      <c r="E932" s="16" t="s">
        <v>1889</v>
      </c>
      <c r="F932" s="77" t="s">
        <v>1890</v>
      </c>
      <c r="G932" s="9" t="s">
        <v>1045</v>
      </c>
      <c r="H932" s="36">
        <v>30</v>
      </c>
      <c r="I932" s="36">
        <v>1</v>
      </c>
      <c r="J932" s="36">
        <v>1</v>
      </c>
      <c r="K932" s="36" t="s">
        <v>32</v>
      </c>
      <c r="L932" s="36">
        <v>1</v>
      </c>
      <c r="N932" s="36">
        <v>0</v>
      </c>
      <c r="O932" s="54">
        <v>0</v>
      </c>
      <c r="P932" s="54">
        <v>0</v>
      </c>
      <c r="R932" s="36" t="str">
        <f t="shared" si="82"/>
        <v> SG_ HVESPG_Temp_SUP m180 : 30|1@1+ (1,0) [0|0] "" TOOL</v>
      </c>
      <c r="S932" s="36" t="str">
        <f t="shared" si="83"/>
        <v>SG_MUL_VAL_ 2024 HVESPG_Temp_SUP S01_PID 180-180;</v>
      </c>
    </row>
    <row r="933" spans="1:19">
      <c r="A933" s="36">
        <v>1</v>
      </c>
      <c r="B933" s="53">
        <f t="shared" si="80"/>
        <v>180</v>
      </c>
      <c r="C933" s="38" t="str">
        <f t="shared" si="81"/>
        <v>S01_PID</v>
      </c>
      <c r="D933" s="83" t="s">
        <v>1876</v>
      </c>
      <c r="E933" s="16" t="s">
        <v>1891</v>
      </c>
      <c r="F933" s="77" t="s">
        <v>1892</v>
      </c>
      <c r="G933" s="9" t="s">
        <v>1048</v>
      </c>
      <c r="H933" s="36">
        <v>31</v>
      </c>
      <c r="I933" s="36">
        <v>1</v>
      </c>
      <c r="J933" s="36">
        <v>1</v>
      </c>
      <c r="K933" s="36" t="s">
        <v>32</v>
      </c>
      <c r="L933" s="36">
        <v>1</v>
      </c>
      <c r="N933" s="36">
        <v>0</v>
      </c>
      <c r="O933" s="54">
        <v>0</v>
      </c>
      <c r="P933" s="54">
        <v>0</v>
      </c>
      <c r="R933" s="36" t="str">
        <f t="shared" si="82"/>
        <v> SG_ HVESPH_Temp_SUP m180 : 31|1@1+ (1,0) [0|0] "" TOOL</v>
      </c>
      <c r="S933" s="36" t="str">
        <f t="shared" si="83"/>
        <v>SG_MUL_VAL_ 2024 HVESPH_Temp_SUP S01_PID 180-180;</v>
      </c>
    </row>
    <row r="934" spans="1:19">
      <c r="A934" s="36">
        <v>1</v>
      </c>
      <c r="B934" s="53">
        <f t="shared" si="80"/>
        <v>180</v>
      </c>
      <c r="C934" s="38" t="str">
        <f t="shared" si="81"/>
        <v>S01_PID</v>
      </c>
      <c r="D934" s="83" t="s">
        <v>1876</v>
      </c>
      <c r="E934" s="16" t="s">
        <v>1893</v>
      </c>
      <c r="F934" s="16" t="s">
        <v>1894</v>
      </c>
      <c r="G934" s="9" t="s">
        <v>4</v>
      </c>
      <c r="H934" s="36">
        <v>32</v>
      </c>
      <c r="I934" s="36">
        <v>8</v>
      </c>
      <c r="J934" s="36">
        <v>1</v>
      </c>
      <c r="K934" s="36" t="s">
        <v>32</v>
      </c>
      <c r="L934" s="36">
        <v>1</v>
      </c>
      <c r="M934" s="36" t="s">
        <v>90</v>
      </c>
      <c r="N934" s="36">
        <v>-40</v>
      </c>
      <c r="O934" s="54">
        <v>0</v>
      </c>
      <c r="P934" s="54">
        <v>0</v>
      </c>
      <c r="R934" s="36" t="str">
        <f t="shared" si="82"/>
        <v> SG_ HVESS_Temp m180 : 32|8@1+ (1,-40) [0|0] "°C " TOOL</v>
      </c>
      <c r="S934" s="36" t="str">
        <f t="shared" si="83"/>
        <v>SG_MUL_VAL_ 2024 HVESS_Temp S01_PID 180-180;</v>
      </c>
    </row>
    <row r="935" spans="1:19">
      <c r="A935" s="36">
        <v>1</v>
      </c>
      <c r="B935" s="53">
        <f t="shared" si="80"/>
        <v>180</v>
      </c>
      <c r="C935" s="38" t="str">
        <f t="shared" si="81"/>
        <v>S01_PID</v>
      </c>
      <c r="D935" s="83" t="s">
        <v>1876</v>
      </c>
      <c r="E935" s="16" t="s">
        <v>1895</v>
      </c>
      <c r="F935" s="16" t="s">
        <v>1896</v>
      </c>
      <c r="G935" s="9" t="s">
        <v>3</v>
      </c>
      <c r="H935" s="36">
        <v>40</v>
      </c>
      <c r="I935" s="36">
        <v>8</v>
      </c>
      <c r="J935" s="36">
        <v>1</v>
      </c>
      <c r="K935" s="36" t="s">
        <v>32</v>
      </c>
      <c r="L935" s="36">
        <v>1</v>
      </c>
      <c r="M935" s="36" t="s">
        <v>90</v>
      </c>
      <c r="N935" s="36">
        <v>-40</v>
      </c>
      <c r="O935" s="54">
        <v>0</v>
      </c>
      <c r="P935" s="54">
        <v>0</v>
      </c>
      <c r="R935" s="36" t="str">
        <f t="shared" si="82"/>
        <v> SG_ HVESPA_Temp m180 : 40|8@1+ (1,-40) [0|0] "°C " TOOL</v>
      </c>
      <c r="S935" s="36" t="str">
        <f t="shared" si="83"/>
        <v>SG_MUL_VAL_ 2024 HVESPA_Temp S01_PID 180-180;</v>
      </c>
    </row>
    <row r="936" spans="1:19">
      <c r="A936" s="36">
        <v>1</v>
      </c>
      <c r="B936" s="53">
        <f t="shared" si="80"/>
        <v>180</v>
      </c>
      <c r="C936" s="38" t="str">
        <f t="shared" si="81"/>
        <v>S01_PID</v>
      </c>
      <c r="D936" s="83" t="s">
        <v>1876</v>
      </c>
      <c r="E936" s="16" t="s">
        <v>1897</v>
      </c>
      <c r="F936" s="16" t="s">
        <v>1898</v>
      </c>
      <c r="G936" s="9" t="s">
        <v>2</v>
      </c>
      <c r="H936" s="36">
        <f t="shared" ref="H936:H938" si="84">H935+I935</f>
        <v>48</v>
      </c>
      <c r="I936" s="36">
        <v>8</v>
      </c>
      <c r="J936" s="36">
        <v>1</v>
      </c>
      <c r="K936" s="36" t="s">
        <v>32</v>
      </c>
      <c r="L936" s="36">
        <v>1</v>
      </c>
      <c r="M936" s="36" t="s">
        <v>90</v>
      </c>
      <c r="N936" s="36">
        <v>-40</v>
      </c>
      <c r="O936" s="54">
        <v>0</v>
      </c>
      <c r="P936" s="54">
        <v>0</v>
      </c>
      <c r="R936" s="36" t="str">
        <f t="shared" si="82"/>
        <v> SG_ HVESPB_Temp m180 : 48|8@1+ (1,-40) [0|0] "°C " TOOL</v>
      </c>
      <c r="S936" s="36" t="str">
        <f t="shared" si="83"/>
        <v>SG_MUL_VAL_ 2024 HVESPB_Temp S01_PID 180-180;</v>
      </c>
    </row>
    <row r="937" spans="1:19">
      <c r="A937" s="36">
        <v>1</v>
      </c>
      <c r="B937" s="53">
        <f t="shared" si="80"/>
        <v>180</v>
      </c>
      <c r="C937" s="38" t="str">
        <f t="shared" si="81"/>
        <v>S01_PID</v>
      </c>
      <c r="D937" s="83" t="s">
        <v>1876</v>
      </c>
      <c r="E937" s="16" t="s">
        <v>1899</v>
      </c>
      <c r="F937" s="16" t="s">
        <v>1900</v>
      </c>
      <c r="G937" s="9" t="s">
        <v>1</v>
      </c>
      <c r="H937" s="36">
        <f t="shared" si="84"/>
        <v>56</v>
      </c>
      <c r="I937" s="36">
        <v>8</v>
      </c>
      <c r="J937" s="36">
        <v>1</v>
      </c>
      <c r="K937" s="36" t="s">
        <v>32</v>
      </c>
      <c r="L937" s="36">
        <v>1</v>
      </c>
      <c r="M937" s="36" t="s">
        <v>90</v>
      </c>
      <c r="N937" s="36">
        <v>-40</v>
      </c>
      <c r="O937" s="54">
        <v>0</v>
      </c>
      <c r="P937" s="54">
        <v>0</v>
      </c>
      <c r="R937" s="36" t="str">
        <f t="shared" si="82"/>
        <v> SG_ HVESPC_Temp m180 : 56|8@1+ (1,-40) [0|0] "°C " TOOL</v>
      </c>
      <c r="S937" s="36" t="str">
        <f t="shared" si="83"/>
        <v>SG_MUL_VAL_ 2024 HVESPC_Temp S01_PID 180-180;</v>
      </c>
    </row>
    <row r="938" spans="1:19">
      <c r="A938" s="36">
        <v>1</v>
      </c>
      <c r="B938" s="53">
        <f t="shared" si="80"/>
        <v>180</v>
      </c>
      <c r="C938" s="38" t="str">
        <f t="shared" si="81"/>
        <v>S01_PID</v>
      </c>
      <c r="D938" s="83" t="s">
        <v>1876</v>
      </c>
      <c r="E938" s="16" t="s">
        <v>1901</v>
      </c>
      <c r="F938" s="16" t="s">
        <v>1902</v>
      </c>
      <c r="G938" s="9" t="s">
        <v>118</v>
      </c>
      <c r="H938" s="36">
        <f t="shared" si="84"/>
        <v>64</v>
      </c>
      <c r="I938" s="36">
        <v>8</v>
      </c>
      <c r="J938" s="36">
        <v>1</v>
      </c>
      <c r="K938" s="36" t="s">
        <v>32</v>
      </c>
      <c r="L938" s="36">
        <v>1</v>
      </c>
      <c r="M938" s="36" t="s">
        <v>90</v>
      </c>
      <c r="N938" s="36">
        <v>-40</v>
      </c>
      <c r="O938" s="54">
        <v>0</v>
      </c>
      <c r="P938" s="54">
        <v>0</v>
      </c>
      <c r="R938" s="36" t="str">
        <f t="shared" si="82"/>
        <v> SG_ HVESPD_Temp m180 : 64|8@1+ (1,-40) [0|0] "°C " TOOL</v>
      </c>
      <c r="S938" s="36" t="str">
        <f t="shared" si="83"/>
        <v>SG_MUL_VAL_ 2024 HVESPD_Temp S01_PID 180-180;</v>
      </c>
    </row>
    <row r="939" spans="1:19">
      <c r="A939" s="36">
        <v>1</v>
      </c>
      <c r="B939" s="53">
        <f t="shared" si="80"/>
        <v>180</v>
      </c>
      <c r="C939" s="38" t="str">
        <f t="shared" si="81"/>
        <v>S01_PID</v>
      </c>
      <c r="D939" s="83" t="s">
        <v>1876</v>
      </c>
      <c r="E939" s="16" t="s">
        <v>1903</v>
      </c>
      <c r="F939" s="16" t="s">
        <v>1904</v>
      </c>
      <c r="G939" s="9" t="s">
        <v>1613</v>
      </c>
      <c r="H939" s="36">
        <f>H938+I938</f>
        <v>72</v>
      </c>
      <c r="I939" s="36">
        <v>8</v>
      </c>
      <c r="J939" s="36">
        <v>1</v>
      </c>
      <c r="K939" s="36" t="s">
        <v>32</v>
      </c>
      <c r="L939" s="36">
        <v>1</v>
      </c>
      <c r="M939" s="36" t="s">
        <v>90</v>
      </c>
      <c r="N939" s="36">
        <v>-40</v>
      </c>
      <c r="O939" s="54">
        <v>0</v>
      </c>
      <c r="P939" s="54">
        <v>0</v>
      </c>
      <c r="R939" s="36" t="str">
        <f t="shared" si="82"/>
        <v> SG_ HVESPE_Temp m180 : 72|8@1+ (1,-40) [0|0] "°C " TOOL</v>
      </c>
      <c r="S939" s="36" t="str">
        <f t="shared" si="83"/>
        <v>SG_MUL_VAL_ 2024 HVESPE_Temp S01_PID 180-180;</v>
      </c>
    </row>
    <row r="940" spans="1:19">
      <c r="A940" s="36">
        <v>1</v>
      </c>
      <c r="B940" s="53">
        <f t="shared" si="80"/>
        <v>180</v>
      </c>
      <c r="C940" s="38" t="str">
        <f t="shared" si="81"/>
        <v>S01_PID</v>
      </c>
      <c r="D940" s="83" t="s">
        <v>1876</v>
      </c>
      <c r="E940" s="16" t="s">
        <v>1905</v>
      </c>
      <c r="F940" s="16" t="s">
        <v>1906</v>
      </c>
      <c r="G940" s="9" t="s">
        <v>1616</v>
      </c>
      <c r="H940" s="36">
        <f>H939+I939</f>
        <v>80</v>
      </c>
      <c r="I940" s="36">
        <v>8</v>
      </c>
      <c r="J940" s="36">
        <v>1</v>
      </c>
      <c r="K940" s="36" t="s">
        <v>32</v>
      </c>
      <c r="L940" s="36">
        <v>1</v>
      </c>
      <c r="M940" s="36" t="s">
        <v>90</v>
      </c>
      <c r="N940" s="36">
        <v>-40</v>
      </c>
      <c r="O940" s="54">
        <v>0</v>
      </c>
      <c r="P940" s="54">
        <v>0</v>
      </c>
      <c r="R940" s="36" t="str">
        <f t="shared" si="82"/>
        <v> SG_ HVESPF_Temp m180 : 80|8@1+ (1,-40) [0|0] "°C " TOOL</v>
      </c>
      <c r="S940" s="36" t="str">
        <f t="shared" si="83"/>
        <v>SG_MUL_VAL_ 2024 HVESPF_Temp S01_PID 180-180;</v>
      </c>
    </row>
    <row r="941" spans="1:19">
      <c r="A941" s="36">
        <v>1</v>
      </c>
      <c r="B941" s="53">
        <f t="shared" si="80"/>
        <v>180</v>
      </c>
      <c r="C941" s="38" t="str">
        <f t="shared" si="81"/>
        <v>S01_PID</v>
      </c>
      <c r="D941" s="83" t="s">
        <v>1876</v>
      </c>
      <c r="E941" s="16" t="s">
        <v>1907</v>
      </c>
      <c r="F941" s="16" t="s">
        <v>1908</v>
      </c>
      <c r="G941" s="9" t="s">
        <v>1619</v>
      </c>
      <c r="H941" s="36">
        <f>H940+I940</f>
        <v>88</v>
      </c>
      <c r="I941" s="36">
        <v>8</v>
      </c>
      <c r="J941" s="36">
        <v>1</v>
      </c>
      <c r="K941" s="36" t="s">
        <v>32</v>
      </c>
      <c r="L941" s="36">
        <v>1</v>
      </c>
      <c r="M941" s="36" t="s">
        <v>90</v>
      </c>
      <c r="N941" s="36">
        <v>-40</v>
      </c>
      <c r="O941" s="54">
        <v>0</v>
      </c>
      <c r="P941" s="54">
        <v>0</v>
      </c>
      <c r="R941" s="36" t="str">
        <f t="shared" si="82"/>
        <v> SG_ HVESPG_Temp m180 : 88|8@1+ (1,-40) [0|0] "°C " TOOL</v>
      </c>
      <c r="S941" s="36" t="str">
        <f t="shared" si="83"/>
        <v>SG_MUL_VAL_ 2024 HVESPG_Temp S01_PID 180-180;</v>
      </c>
    </row>
    <row r="942" spans="1:19">
      <c r="A942" s="36">
        <v>1</v>
      </c>
      <c r="B942" s="53">
        <f t="shared" si="80"/>
        <v>180</v>
      </c>
      <c r="C942" s="38" t="str">
        <f t="shared" si="81"/>
        <v>S01_PID</v>
      </c>
      <c r="D942" s="83" t="s">
        <v>1876</v>
      </c>
      <c r="E942" s="16" t="s">
        <v>1909</v>
      </c>
      <c r="F942" s="16" t="s">
        <v>1910</v>
      </c>
      <c r="G942" s="9" t="s">
        <v>1911</v>
      </c>
      <c r="H942" s="36">
        <f>H941+I941</f>
        <v>96</v>
      </c>
      <c r="I942" s="36">
        <v>8</v>
      </c>
      <c r="J942" s="36">
        <v>1</v>
      </c>
      <c r="K942" s="36" t="s">
        <v>32</v>
      </c>
      <c r="L942" s="36">
        <v>1</v>
      </c>
      <c r="M942" s="36" t="s">
        <v>90</v>
      </c>
      <c r="N942" s="36">
        <v>-40</v>
      </c>
      <c r="O942" s="54">
        <v>0</v>
      </c>
      <c r="P942" s="54">
        <v>0</v>
      </c>
      <c r="R942" s="36" t="str">
        <f t="shared" si="82"/>
        <v> SG_ HVESPH_Temp m180 : 96|8@1+ (1,-40) [0|0] "°C " TOOL</v>
      </c>
      <c r="S942" s="36" t="str">
        <f t="shared" si="83"/>
        <v>SG_MUL_VAL_ 2024 HVESPH_Temp S01_PID 180-180;</v>
      </c>
    </row>
    <row r="943" spans="1:19">
      <c r="A943" s="36">
        <v>1</v>
      </c>
      <c r="B943" s="53">
        <f t="shared" si="80"/>
        <v>181</v>
      </c>
      <c r="C943" s="38" t="str">
        <f t="shared" si="81"/>
        <v>S01_PID</v>
      </c>
      <c r="D943" s="83" t="s">
        <v>1912</v>
      </c>
      <c r="E943" s="16" t="s">
        <v>1913</v>
      </c>
      <c r="F943" s="77" t="s">
        <v>1914</v>
      </c>
      <c r="G943" s="9" t="s">
        <v>1027</v>
      </c>
      <c r="H943" s="36">
        <v>24</v>
      </c>
      <c r="I943" s="36">
        <v>1</v>
      </c>
      <c r="J943" s="36">
        <v>1</v>
      </c>
      <c r="K943" s="36" t="s">
        <v>32</v>
      </c>
      <c r="L943" s="36">
        <v>1</v>
      </c>
      <c r="N943" s="36">
        <v>0</v>
      </c>
      <c r="O943" s="54">
        <v>0</v>
      </c>
      <c r="P943" s="54">
        <v>0</v>
      </c>
      <c r="R943" s="36" t="str">
        <f t="shared" si="82"/>
        <v> SG_ HVESPA_Cur_SUP m181 : 24|1@1+ (1,0) [0|0] "" TOOL</v>
      </c>
      <c r="S943" s="36" t="str">
        <f t="shared" si="83"/>
        <v>SG_MUL_VAL_ 2024 HVESPA_Cur_SUP S01_PID 181-181;</v>
      </c>
    </row>
    <row r="944" spans="1:19">
      <c r="A944" s="36">
        <v>1</v>
      </c>
      <c r="B944" s="53">
        <f t="shared" si="80"/>
        <v>181</v>
      </c>
      <c r="C944" s="38" t="str">
        <f t="shared" si="81"/>
        <v>S01_PID</v>
      </c>
      <c r="D944" s="83" t="s">
        <v>1912</v>
      </c>
      <c r="E944" s="16" t="s">
        <v>1915</v>
      </c>
      <c r="F944" s="77" t="s">
        <v>1916</v>
      </c>
      <c r="G944" s="9" t="s">
        <v>1030</v>
      </c>
      <c r="H944" s="36">
        <v>25</v>
      </c>
      <c r="I944" s="36">
        <v>1</v>
      </c>
      <c r="J944" s="36">
        <v>1</v>
      </c>
      <c r="K944" s="36" t="s">
        <v>32</v>
      </c>
      <c r="L944" s="36">
        <v>1</v>
      </c>
      <c r="N944" s="36">
        <v>0</v>
      </c>
      <c r="O944" s="54">
        <v>0</v>
      </c>
      <c r="P944" s="54">
        <v>0</v>
      </c>
      <c r="R944" s="36" t="str">
        <f t="shared" si="82"/>
        <v> SG_ HVESPB_Cur_SUP m181 : 25|1@1+ (1,0) [0|0] "" TOOL</v>
      </c>
      <c r="S944" s="36" t="str">
        <f t="shared" si="83"/>
        <v>SG_MUL_VAL_ 2024 HVESPB_Cur_SUP S01_PID 181-181;</v>
      </c>
    </row>
    <row r="945" spans="1:19">
      <c r="A945" s="36">
        <v>1</v>
      </c>
      <c r="B945" s="53">
        <f t="shared" si="80"/>
        <v>181</v>
      </c>
      <c r="C945" s="38" t="str">
        <f t="shared" si="81"/>
        <v>S01_PID</v>
      </c>
      <c r="D945" s="83" t="s">
        <v>1912</v>
      </c>
      <c r="E945" s="16" t="s">
        <v>1917</v>
      </c>
      <c r="F945" s="77" t="s">
        <v>1918</v>
      </c>
      <c r="G945" s="9" t="s">
        <v>1033</v>
      </c>
      <c r="H945" s="36">
        <v>26</v>
      </c>
      <c r="I945" s="36">
        <v>1</v>
      </c>
      <c r="J945" s="36">
        <v>1</v>
      </c>
      <c r="K945" s="36" t="s">
        <v>32</v>
      </c>
      <c r="L945" s="36">
        <v>1</v>
      </c>
      <c r="N945" s="36">
        <v>0</v>
      </c>
      <c r="O945" s="54">
        <v>0</v>
      </c>
      <c r="P945" s="54">
        <v>0</v>
      </c>
      <c r="R945" s="36" t="str">
        <f t="shared" si="82"/>
        <v> SG_ HVESPC_Cur_SUP m181 : 26|1@1+ (1,0) [0|0] "" TOOL</v>
      </c>
      <c r="S945" s="36" t="str">
        <f t="shared" si="83"/>
        <v>SG_MUL_VAL_ 2024 HVESPC_Cur_SUP S01_PID 181-181;</v>
      </c>
    </row>
    <row r="946" spans="1:19">
      <c r="A946" s="36">
        <v>1</v>
      </c>
      <c r="B946" s="53">
        <f t="shared" si="80"/>
        <v>181</v>
      </c>
      <c r="C946" s="38" t="str">
        <f t="shared" si="81"/>
        <v>S01_PID</v>
      </c>
      <c r="D946" s="83" t="s">
        <v>1912</v>
      </c>
      <c r="E946" s="16" t="s">
        <v>1919</v>
      </c>
      <c r="F946" s="77" t="s">
        <v>1920</v>
      </c>
      <c r="G946" s="9" t="s">
        <v>1036</v>
      </c>
      <c r="H946" s="36">
        <v>27</v>
      </c>
      <c r="I946" s="36">
        <v>1</v>
      </c>
      <c r="J946" s="36">
        <v>1</v>
      </c>
      <c r="K946" s="36" t="s">
        <v>32</v>
      </c>
      <c r="L946" s="36">
        <v>1</v>
      </c>
      <c r="N946" s="36">
        <v>0</v>
      </c>
      <c r="O946" s="54">
        <v>0</v>
      </c>
      <c r="P946" s="54">
        <v>0</v>
      </c>
      <c r="R946" s="36" t="str">
        <f t="shared" si="82"/>
        <v> SG_ HVESPD_Cur_SUP m181 : 27|1@1+ (1,0) [0|0] "" TOOL</v>
      </c>
      <c r="S946" s="36" t="str">
        <f t="shared" si="83"/>
        <v>SG_MUL_VAL_ 2024 HVESPD_Cur_SUP S01_PID 181-181;</v>
      </c>
    </row>
    <row r="947" spans="1:19">
      <c r="A947" s="36">
        <v>1</v>
      </c>
      <c r="B947" s="53">
        <f t="shared" si="80"/>
        <v>181</v>
      </c>
      <c r="C947" s="38" t="str">
        <f t="shared" si="81"/>
        <v>S01_PID</v>
      </c>
      <c r="D947" s="83" t="s">
        <v>1912</v>
      </c>
      <c r="E947" s="16" t="s">
        <v>1921</v>
      </c>
      <c r="F947" s="77" t="s">
        <v>1922</v>
      </c>
      <c r="G947" s="9" t="s">
        <v>1039</v>
      </c>
      <c r="H947" s="36">
        <v>28</v>
      </c>
      <c r="I947" s="36">
        <v>1</v>
      </c>
      <c r="J947" s="36">
        <v>1</v>
      </c>
      <c r="K947" s="36" t="s">
        <v>32</v>
      </c>
      <c r="L947" s="36">
        <v>1</v>
      </c>
      <c r="N947" s="36">
        <v>0</v>
      </c>
      <c r="O947" s="54">
        <v>0</v>
      </c>
      <c r="P947" s="54">
        <v>0</v>
      </c>
      <c r="R947" s="36" t="str">
        <f t="shared" si="82"/>
        <v> SG_ HVESPE_Cur_SUP m181 : 28|1@1+ (1,0) [0|0] "" TOOL</v>
      </c>
      <c r="S947" s="36" t="str">
        <f t="shared" si="83"/>
        <v>SG_MUL_VAL_ 2024 HVESPE_Cur_SUP S01_PID 181-181;</v>
      </c>
    </row>
    <row r="948" spans="1:19">
      <c r="A948" s="36">
        <v>1</v>
      </c>
      <c r="B948" s="53">
        <f t="shared" si="80"/>
        <v>181</v>
      </c>
      <c r="C948" s="38" t="str">
        <f t="shared" si="81"/>
        <v>S01_PID</v>
      </c>
      <c r="D948" s="83" t="s">
        <v>1912</v>
      </c>
      <c r="E948" s="16" t="s">
        <v>1923</v>
      </c>
      <c r="F948" s="77" t="s">
        <v>1924</v>
      </c>
      <c r="G948" s="9" t="s">
        <v>1042</v>
      </c>
      <c r="H948" s="36">
        <v>29</v>
      </c>
      <c r="I948" s="36">
        <v>1</v>
      </c>
      <c r="J948" s="36">
        <v>1</v>
      </c>
      <c r="K948" s="36" t="s">
        <v>32</v>
      </c>
      <c r="L948" s="36">
        <v>1</v>
      </c>
      <c r="N948" s="36">
        <v>0</v>
      </c>
      <c r="O948" s="54">
        <v>0</v>
      </c>
      <c r="P948" s="54">
        <v>0</v>
      </c>
      <c r="R948" s="36" t="str">
        <f t="shared" si="82"/>
        <v> SG_ HVESPF_Cur_SUP m181 : 29|1@1+ (1,0) [0|0] "" TOOL</v>
      </c>
      <c r="S948" s="36" t="str">
        <f t="shared" si="83"/>
        <v>SG_MUL_VAL_ 2024 HVESPF_Cur_SUP S01_PID 181-181;</v>
      </c>
    </row>
    <row r="949" spans="1:19">
      <c r="A949" s="36">
        <v>1</v>
      </c>
      <c r="B949" s="53">
        <f t="shared" si="80"/>
        <v>181</v>
      </c>
      <c r="C949" s="38" t="str">
        <f t="shared" si="81"/>
        <v>S01_PID</v>
      </c>
      <c r="D949" s="83" t="s">
        <v>1912</v>
      </c>
      <c r="E949" s="16" t="s">
        <v>1925</v>
      </c>
      <c r="F949" s="77" t="s">
        <v>1926</v>
      </c>
      <c r="G949" s="9" t="s">
        <v>1045</v>
      </c>
      <c r="H949" s="36">
        <v>30</v>
      </c>
      <c r="I949" s="36">
        <v>1</v>
      </c>
      <c r="J949" s="36">
        <v>1</v>
      </c>
      <c r="K949" s="36" t="s">
        <v>32</v>
      </c>
      <c r="L949" s="36">
        <v>1</v>
      </c>
      <c r="N949" s="36">
        <v>0</v>
      </c>
      <c r="O949" s="54">
        <v>0</v>
      </c>
      <c r="P949" s="54">
        <v>0</v>
      </c>
      <c r="R949" s="36" t="str">
        <f t="shared" si="82"/>
        <v> SG_ HVESPG_Cur_SUP m181 : 30|1@1+ (1,0) [0|0] "" TOOL</v>
      </c>
      <c r="S949" s="36" t="str">
        <f t="shared" si="83"/>
        <v>SG_MUL_VAL_ 2024 HVESPG_Cur_SUP S01_PID 181-181;</v>
      </c>
    </row>
    <row r="950" spans="1:19">
      <c r="A950" s="36">
        <v>1</v>
      </c>
      <c r="B950" s="53">
        <f t="shared" si="80"/>
        <v>181</v>
      </c>
      <c r="C950" s="38" t="str">
        <f t="shared" si="81"/>
        <v>S01_PID</v>
      </c>
      <c r="D950" s="83" t="s">
        <v>1912</v>
      </c>
      <c r="E950" s="16" t="s">
        <v>1927</v>
      </c>
      <c r="F950" s="77" t="s">
        <v>1928</v>
      </c>
      <c r="G950" s="9" t="s">
        <v>1048</v>
      </c>
      <c r="H950" s="36">
        <v>31</v>
      </c>
      <c r="I950" s="36">
        <v>1</v>
      </c>
      <c r="J950" s="36">
        <v>1</v>
      </c>
      <c r="K950" s="36" t="s">
        <v>32</v>
      </c>
      <c r="L950" s="36">
        <v>1</v>
      </c>
      <c r="N950" s="36">
        <v>0</v>
      </c>
      <c r="O950" s="54">
        <v>0</v>
      </c>
      <c r="P950" s="54">
        <v>0</v>
      </c>
      <c r="R950" s="36" t="str">
        <f t="shared" si="82"/>
        <v> SG_ HVESPH_Cur_SUP m181 : 31|1@1+ (1,0) [0|0] "" TOOL</v>
      </c>
      <c r="S950" s="36" t="str">
        <f t="shared" si="83"/>
        <v>SG_MUL_VAL_ 2024 HVESPH_Cur_SUP S01_PID 181-181;</v>
      </c>
    </row>
    <row r="951" spans="1:19">
      <c r="A951" s="36">
        <v>1</v>
      </c>
      <c r="B951" s="53">
        <f t="shared" si="80"/>
        <v>181</v>
      </c>
      <c r="C951" s="38" t="str">
        <f t="shared" si="81"/>
        <v>S01_PID</v>
      </c>
      <c r="D951" s="83" t="s">
        <v>1912</v>
      </c>
      <c r="E951" s="16" t="s">
        <v>1929</v>
      </c>
      <c r="F951" s="16" t="s">
        <v>1930</v>
      </c>
      <c r="G951" s="9" t="s">
        <v>1051</v>
      </c>
      <c r="H951" s="36">
        <v>39</v>
      </c>
      <c r="I951" s="36">
        <v>16</v>
      </c>
      <c r="J951" s="36">
        <v>0</v>
      </c>
      <c r="K951" s="36" t="s">
        <v>32</v>
      </c>
      <c r="L951" s="36">
        <v>0.05</v>
      </c>
      <c r="M951" s="36" t="s">
        <v>5</v>
      </c>
      <c r="N951" s="36">
        <v>0</v>
      </c>
      <c r="O951" s="54">
        <v>0</v>
      </c>
      <c r="P951" s="54">
        <v>0</v>
      </c>
      <c r="R951" s="36" t="str">
        <f t="shared" si="82"/>
        <v> SG_ HVESS_Cur m181 : 39|16@0+ (0.05,0) [0|0] "A" TOOL</v>
      </c>
      <c r="S951" s="36" t="str">
        <f t="shared" si="83"/>
        <v>SG_MUL_VAL_ 2024 HVESS_Cur S01_PID 181-181;</v>
      </c>
    </row>
    <row r="952" spans="1:19">
      <c r="A952" s="36">
        <v>1</v>
      </c>
      <c r="B952" s="53">
        <f t="shared" si="80"/>
        <v>181</v>
      </c>
      <c r="C952" s="38" t="str">
        <f t="shared" si="81"/>
        <v>S01_PID</v>
      </c>
      <c r="D952" s="83" t="s">
        <v>1912</v>
      </c>
      <c r="E952" s="16" t="s">
        <v>1931</v>
      </c>
      <c r="F952" s="16" t="s">
        <v>1932</v>
      </c>
      <c r="G952" s="9" t="s">
        <v>1055</v>
      </c>
      <c r="H952" s="36">
        <v>55</v>
      </c>
      <c r="I952" s="36">
        <v>16</v>
      </c>
      <c r="J952" s="36">
        <v>0</v>
      </c>
      <c r="K952" s="36" t="s">
        <v>32</v>
      </c>
      <c r="L952" s="36">
        <v>0.05</v>
      </c>
      <c r="M952" s="36" t="s">
        <v>5</v>
      </c>
      <c r="N952" s="36">
        <v>0</v>
      </c>
      <c r="O952" s="54">
        <v>0</v>
      </c>
      <c r="P952" s="54">
        <v>0</v>
      </c>
      <c r="R952" s="36" t="str">
        <f t="shared" si="82"/>
        <v> SG_ HVESPA_Cur m181 : 55|16@0+ (0.05,0) [0|0] "A" TOOL</v>
      </c>
      <c r="S952" s="36" t="str">
        <f t="shared" si="83"/>
        <v>SG_MUL_VAL_ 2024 HVESPA_Cur S01_PID 181-181;</v>
      </c>
    </row>
    <row r="953" spans="1:19">
      <c r="A953" s="36">
        <v>1</v>
      </c>
      <c r="B953" s="53">
        <f t="shared" si="80"/>
        <v>181</v>
      </c>
      <c r="C953" s="38" t="str">
        <f t="shared" si="81"/>
        <v>S01_PID</v>
      </c>
      <c r="D953" s="83" t="s">
        <v>1912</v>
      </c>
      <c r="E953" s="16" t="s">
        <v>1933</v>
      </c>
      <c r="F953" s="16" t="s">
        <v>1934</v>
      </c>
      <c r="G953" s="9" t="s">
        <v>1058</v>
      </c>
      <c r="H953" s="36">
        <v>71</v>
      </c>
      <c r="I953" s="36">
        <v>16</v>
      </c>
      <c r="J953" s="36">
        <v>0</v>
      </c>
      <c r="K953" s="36" t="s">
        <v>32</v>
      </c>
      <c r="L953" s="36">
        <v>0.05</v>
      </c>
      <c r="M953" s="36" t="s">
        <v>5</v>
      </c>
      <c r="N953" s="36">
        <v>0</v>
      </c>
      <c r="O953" s="54">
        <v>0</v>
      </c>
      <c r="P953" s="54">
        <v>0</v>
      </c>
      <c r="R953" s="36" t="str">
        <f t="shared" si="82"/>
        <v> SG_ HVESPB_Cur m181 : 71|16@0+ (0.05,0) [0|0] "A" TOOL</v>
      </c>
      <c r="S953" s="36" t="str">
        <f t="shared" si="83"/>
        <v>SG_MUL_VAL_ 2024 HVESPB_Cur S01_PID 181-181;</v>
      </c>
    </row>
    <row r="954" spans="1:19">
      <c r="A954" s="36">
        <v>1</v>
      </c>
      <c r="B954" s="53">
        <f t="shared" si="80"/>
        <v>181</v>
      </c>
      <c r="C954" s="38" t="str">
        <f t="shared" si="81"/>
        <v>S01_PID</v>
      </c>
      <c r="D954" s="83" t="s">
        <v>1912</v>
      </c>
      <c r="E954" s="16" t="s">
        <v>1935</v>
      </c>
      <c r="F954" s="16" t="s">
        <v>1936</v>
      </c>
      <c r="G954" s="9" t="s">
        <v>1061</v>
      </c>
      <c r="H954" s="36">
        <v>87</v>
      </c>
      <c r="I954" s="36">
        <v>16</v>
      </c>
      <c r="J954" s="36">
        <v>0</v>
      </c>
      <c r="K954" s="36" t="s">
        <v>32</v>
      </c>
      <c r="L954" s="36">
        <v>0.05</v>
      </c>
      <c r="M954" s="36" t="s">
        <v>5</v>
      </c>
      <c r="N954" s="36">
        <v>0</v>
      </c>
      <c r="O954" s="54">
        <v>0</v>
      </c>
      <c r="P954" s="54">
        <v>0</v>
      </c>
      <c r="R954" s="36" t="str">
        <f t="shared" si="82"/>
        <v> SG_ HVESPC_Cur m181 : 87|16@0+ (0.05,0) [0|0] "A" TOOL</v>
      </c>
      <c r="S954" s="36" t="str">
        <f t="shared" si="83"/>
        <v>SG_MUL_VAL_ 2024 HVESPC_Cur S01_PID 181-181;</v>
      </c>
    </row>
    <row r="955" spans="1:19">
      <c r="A955" s="36">
        <v>1</v>
      </c>
      <c r="B955" s="53">
        <f t="shared" si="80"/>
        <v>181</v>
      </c>
      <c r="C955" s="38" t="str">
        <f t="shared" si="81"/>
        <v>S01_PID</v>
      </c>
      <c r="D955" s="83" t="s">
        <v>1912</v>
      </c>
      <c r="E955" s="16" t="s">
        <v>1937</v>
      </c>
      <c r="F955" s="16" t="s">
        <v>1938</v>
      </c>
      <c r="G955" s="9" t="s">
        <v>1162</v>
      </c>
      <c r="H955" s="36">
        <v>103</v>
      </c>
      <c r="I955" s="36">
        <v>16</v>
      </c>
      <c r="J955" s="36">
        <v>0</v>
      </c>
      <c r="K955" s="36" t="s">
        <v>32</v>
      </c>
      <c r="L955" s="36">
        <v>0.05</v>
      </c>
      <c r="M955" s="36" t="s">
        <v>5</v>
      </c>
      <c r="N955" s="36">
        <v>0</v>
      </c>
      <c r="O955" s="54">
        <v>0</v>
      </c>
      <c r="P955" s="54">
        <v>0</v>
      </c>
      <c r="R955" s="36" t="str">
        <f t="shared" si="82"/>
        <v> SG_ HVESPD_Cur m181 : 103|16@0+ (0.05,0) [0|0] "A" TOOL</v>
      </c>
      <c r="S955" s="36" t="str">
        <f t="shared" si="83"/>
        <v>SG_MUL_VAL_ 2024 HVESPD_Cur S01_PID 181-181;</v>
      </c>
    </row>
    <row r="956" spans="1:19">
      <c r="A956" s="36">
        <v>1</v>
      </c>
      <c r="B956" s="53">
        <f t="shared" si="80"/>
        <v>181</v>
      </c>
      <c r="C956" s="38" t="str">
        <f t="shared" si="81"/>
        <v>S01_PID</v>
      </c>
      <c r="D956" s="83" t="s">
        <v>1912</v>
      </c>
      <c r="E956" s="16" t="s">
        <v>1939</v>
      </c>
      <c r="F956" s="16" t="s">
        <v>1940</v>
      </c>
      <c r="G956" s="9" t="s">
        <v>1165</v>
      </c>
      <c r="H956" s="36">
        <v>119</v>
      </c>
      <c r="I956" s="36">
        <v>16</v>
      </c>
      <c r="J956" s="36">
        <v>0</v>
      </c>
      <c r="K956" s="36" t="s">
        <v>32</v>
      </c>
      <c r="L956" s="36">
        <v>0.05</v>
      </c>
      <c r="M956" s="36" t="s">
        <v>5</v>
      </c>
      <c r="N956" s="36">
        <v>0</v>
      </c>
      <c r="O956" s="54">
        <v>0</v>
      </c>
      <c r="P956" s="54">
        <v>0</v>
      </c>
      <c r="R956" s="36" t="str">
        <f t="shared" si="82"/>
        <v> SG_ HVESPE_Cur m181 : 119|16@0+ (0.05,0) [0|0] "A" TOOL</v>
      </c>
      <c r="S956" s="36" t="str">
        <f t="shared" si="83"/>
        <v>SG_MUL_VAL_ 2024 HVESPE_Cur S01_PID 181-181;</v>
      </c>
    </row>
    <row r="957" spans="1:19">
      <c r="A957" s="36">
        <v>1</v>
      </c>
      <c r="B957" s="53">
        <f t="shared" si="80"/>
        <v>181</v>
      </c>
      <c r="C957" s="38" t="str">
        <f t="shared" si="81"/>
        <v>S01_PID</v>
      </c>
      <c r="D957" s="83" t="s">
        <v>1912</v>
      </c>
      <c r="E957" s="16" t="s">
        <v>1941</v>
      </c>
      <c r="F957" s="16" t="s">
        <v>1942</v>
      </c>
      <c r="G957" s="9" t="s">
        <v>1302</v>
      </c>
      <c r="H957" s="36">
        <v>135</v>
      </c>
      <c r="I957" s="36">
        <v>16</v>
      </c>
      <c r="J957" s="36">
        <v>0</v>
      </c>
      <c r="K957" s="36" t="s">
        <v>32</v>
      </c>
      <c r="L957" s="36">
        <v>0.05</v>
      </c>
      <c r="M957" s="36" t="s">
        <v>5</v>
      </c>
      <c r="N957" s="36">
        <v>0</v>
      </c>
      <c r="O957" s="54">
        <v>0</v>
      </c>
      <c r="P957" s="54">
        <v>0</v>
      </c>
      <c r="R957" s="36" t="str">
        <f t="shared" si="82"/>
        <v> SG_ HVESPF_Cur m181 : 135|16@0+ (0.05,0) [0|0] "A" TOOL</v>
      </c>
      <c r="S957" s="36" t="str">
        <f t="shared" si="83"/>
        <v>SG_MUL_VAL_ 2024 HVESPF_Cur S01_PID 181-181;</v>
      </c>
    </row>
    <row r="958" spans="1:19">
      <c r="A958" s="36">
        <v>1</v>
      </c>
      <c r="B958" s="53">
        <f t="shared" si="80"/>
        <v>181</v>
      </c>
      <c r="C958" s="38" t="str">
        <f t="shared" si="81"/>
        <v>S01_PID</v>
      </c>
      <c r="D958" s="83" t="s">
        <v>1912</v>
      </c>
      <c r="E958" s="16" t="s">
        <v>1943</v>
      </c>
      <c r="F958" s="16" t="s">
        <v>1944</v>
      </c>
      <c r="G958" s="9" t="s">
        <v>1305</v>
      </c>
      <c r="H958" s="36">
        <v>151</v>
      </c>
      <c r="I958" s="36">
        <v>16</v>
      </c>
      <c r="J958" s="36">
        <v>0</v>
      </c>
      <c r="K958" s="36" t="s">
        <v>32</v>
      </c>
      <c r="L958" s="36">
        <v>0.05</v>
      </c>
      <c r="M958" s="36" t="s">
        <v>5</v>
      </c>
      <c r="N958" s="36">
        <v>0</v>
      </c>
      <c r="O958" s="54">
        <v>0</v>
      </c>
      <c r="P958" s="54">
        <v>0</v>
      </c>
      <c r="R958" s="36" t="str">
        <f t="shared" si="82"/>
        <v> SG_ HVESPG_Cur m181 : 151|16@0+ (0.05,0) [0|0] "A" TOOL</v>
      </c>
      <c r="S958" s="36" t="str">
        <f t="shared" si="83"/>
        <v>SG_MUL_VAL_ 2024 HVESPG_Cur S01_PID 181-181;</v>
      </c>
    </row>
    <row r="959" spans="1:19">
      <c r="A959" s="36">
        <v>1</v>
      </c>
      <c r="B959" s="53">
        <f t="shared" si="80"/>
        <v>181</v>
      </c>
      <c r="C959" s="38" t="str">
        <f t="shared" si="81"/>
        <v>S01_PID</v>
      </c>
      <c r="D959" s="83" t="s">
        <v>1912</v>
      </c>
      <c r="E959" s="16" t="s">
        <v>1945</v>
      </c>
      <c r="F959" s="16" t="s">
        <v>1946</v>
      </c>
      <c r="G959" s="9" t="s">
        <v>1875</v>
      </c>
      <c r="H959" s="36">
        <v>167</v>
      </c>
      <c r="I959" s="36">
        <v>16</v>
      </c>
      <c r="J959" s="36">
        <v>0</v>
      </c>
      <c r="K959" s="36" t="s">
        <v>32</v>
      </c>
      <c r="L959" s="36">
        <v>0.05</v>
      </c>
      <c r="M959" s="36" t="s">
        <v>5</v>
      </c>
      <c r="N959" s="36">
        <v>0</v>
      </c>
      <c r="O959" s="54">
        <v>0</v>
      </c>
      <c r="P959" s="54">
        <v>0</v>
      </c>
      <c r="R959" s="36" t="str">
        <f t="shared" si="82"/>
        <v> SG_ HVESPH_Cur m181 : 167|16@0+ (0.05,0) [0|0] "A" TOOL</v>
      </c>
      <c r="S959" s="36" t="str">
        <f t="shared" si="83"/>
        <v>SG_MUL_VAL_ 2024 HVESPH_Cur S01_PID 181-181;</v>
      </c>
    </row>
    <row r="960" spans="1:19">
      <c r="A960" s="36">
        <v>1</v>
      </c>
      <c r="B960" s="53">
        <f t="shared" si="80"/>
        <v>182</v>
      </c>
      <c r="C960" s="38" t="str">
        <f t="shared" si="81"/>
        <v>S01_PID</v>
      </c>
      <c r="D960" s="83" t="s">
        <v>1947</v>
      </c>
      <c r="E960" s="16" t="s">
        <v>1948</v>
      </c>
      <c r="F960" s="77" t="s">
        <v>1949</v>
      </c>
      <c r="G960" s="9" t="s">
        <v>1027</v>
      </c>
      <c r="H960" s="36">
        <v>24</v>
      </c>
      <c r="I960" s="36">
        <v>1</v>
      </c>
      <c r="J960" s="36">
        <v>1</v>
      </c>
      <c r="K960" s="36" t="s">
        <v>32</v>
      </c>
      <c r="L960" s="36">
        <v>1</v>
      </c>
      <c r="N960" s="36">
        <v>0</v>
      </c>
      <c r="O960" s="54">
        <v>0</v>
      </c>
      <c r="P960" s="54">
        <v>0</v>
      </c>
      <c r="R960" s="36" t="str">
        <f t="shared" si="82"/>
        <v> SG_ HVESPA_Volt_SUP m182 : 24|1@1+ (1,0) [0|0] "" TOOL</v>
      </c>
      <c r="S960" s="36" t="str">
        <f t="shared" si="83"/>
        <v>SG_MUL_VAL_ 2024 HVESPA_Volt_SUP S01_PID 182-182;</v>
      </c>
    </row>
    <row r="961" spans="1:19">
      <c r="A961" s="36">
        <v>1</v>
      </c>
      <c r="B961" s="53">
        <f t="shared" si="80"/>
        <v>182</v>
      </c>
      <c r="C961" s="38" t="str">
        <f t="shared" si="81"/>
        <v>S01_PID</v>
      </c>
      <c r="D961" s="83" t="s">
        <v>1947</v>
      </c>
      <c r="E961" s="16" t="s">
        <v>1950</v>
      </c>
      <c r="F961" s="77" t="s">
        <v>1951</v>
      </c>
      <c r="G961" s="9" t="s">
        <v>1030</v>
      </c>
      <c r="H961" s="36">
        <v>25</v>
      </c>
      <c r="I961" s="36">
        <v>1</v>
      </c>
      <c r="J961" s="36">
        <v>1</v>
      </c>
      <c r="K961" s="36" t="s">
        <v>32</v>
      </c>
      <c r="L961" s="36">
        <v>1</v>
      </c>
      <c r="N961" s="36">
        <v>0</v>
      </c>
      <c r="O961" s="54">
        <v>0</v>
      </c>
      <c r="P961" s="54">
        <v>0</v>
      </c>
      <c r="R961" s="36" t="str">
        <f t="shared" si="82"/>
        <v> SG_ HVESPB_Volt_SUP m182 : 25|1@1+ (1,0) [0|0] "" TOOL</v>
      </c>
      <c r="S961" s="36" t="str">
        <f t="shared" si="83"/>
        <v>SG_MUL_VAL_ 2024 HVESPB_Volt_SUP S01_PID 182-182;</v>
      </c>
    </row>
    <row r="962" spans="1:19">
      <c r="A962" s="36">
        <v>1</v>
      </c>
      <c r="B962" s="53">
        <f t="shared" si="80"/>
        <v>182</v>
      </c>
      <c r="C962" s="38" t="str">
        <f t="shared" si="81"/>
        <v>S01_PID</v>
      </c>
      <c r="D962" s="83" t="s">
        <v>1947</v>
      </c>
      <c r="E962" s="16" t="s">
        <v>1952</v>
      </c>
      <c r="F962" s="77" t="s">
        <v>1953</v>
      </c>
      <c r="G962" s="9" t="s">
        <v>1033</v>
      </c>
      <c r="H962" s="36">
        <v>26</v>
      </c>
      <c r="I962" s="36">
        <v>1</v>
      </c>
      <c r="J962" s="36">
        <v>1</v>
      </c>
      <c r="K962" s="36" t="s">
        <v>32</v>
      </c>
      <c r="L962" s="36">
        <v>1</v>
      </c>
      <c r="N962" s="36">
        <v>0</v>
      </c>
      <c r="O962" s="54">
        <v>0</v>
      </c>
      <c r="P962" s="54">
        <v>0</v>
      </c>
      <c r="R962" s="36" t="str">
        <f t="shared" si="82"/>
        <v> SG_ HVESPC_Volt_SUP m182 : 26|1@1+ (1,0) [0|0] "" TOOL</v>
      </c>
      <c r="S962" s="36" t="str">
        <f t="shared" si="83"/>
        <v>SG_MUL_VAL_ 2024 HVESPC_Volt_SUP S01_PID 182-182;</v>
      </c>
    </row>
    <row r="963" spans="1:19">
      <c r="A963" s="36">
        <v>1</v>
      </c>
      <c r="B963" s="53">
        <f t="shared" si="80"/>
        <v>182</v>
      </c>
      <c r="C963" s="38" t="str">
        <f t="shared" si="81"/>
        <v>S01_PID</v>
      </c>
      <c r="D963" s="83" t="s">
        <v>1947</v>
      </c>
      <c r="E963" s="16" t="s">
        <v>1954</v>
      </c>
      <c r="F963" s="77" t="s">
        <v>1955</v>
      </c>
      <c r="G963" s="9" t="s">
        <v>1036</v>
      </c>
      <c r="H963" s="36">
        <v>27</v>
      </c>
      <c r="I963" s="36">
        <v>1</v>
      </c>
      <c r="J963" s="36">
        <v>1</v>
      </c>
      <c r="K963" s="36" t="s">
        <v>32</v>
      </c>
      <c r="L963" s="36">
        <v>1</v>
      </c>
      <c r="N963" s="36">
        <v>0</v>
      </c>
      <c r="O963" s="54">
        <v>0</v>
      </c>
      <c r="P963" s="54">
        <v>0</v>
      </c>
      <c r="R963" s="36" t="str">
        <f t="shared" si="82"/>
        <v> SG_ HVESPD_Volt_SUP m182 : 27|1@1+ (1,0) [0|0] "" TOOL</v>
      </c>
      <c r="S963" s="36" t="str">
        <f t="shared" si="83"/>
        <v>SG_MUL_VAL_ 2024 HVESPD_Volt_SUP S01_PID 182-182;</v>
      </c>
    </row>
    <row r="964" spans="1:19">
      <c r="A964" s="36">
        <v>1</v>
      </c>
      <c r="B964" s="53">
        <f t="shared" si="80"/>
        <v>182</v>
      </c>
      <c r="C964" s="38" t="str">
        <f t="shared" si="81"/>
        <v>S01_PID</v>
      </c>
      <c r="D964" s="83" t="s">
        <v>1947</v>
      </c>
      <c r="E964" s="16" t="s">
        <v>1956</v>
      </c>
      <c r="F964" s="77" t="s">
        <v>1957</v>
      </c>
      <c r="G964" s="9" t="s">
        <v>1039</v>
      </c>
      <c r="H964" s="36">
        <v>28</v>
      </c>
      <c r="I964" s="36">
        <v>1</v>
      </c>
      <c r="J964" s="36">
        <v>1</v>
      </c>
      <c r="K964" s="36" t="s">
        <v>32</v>
      </c>
      <c r="L964" s="36">
        <v>1</v>
      </c>
      <c r="N964" s="36">
        <v>0</v>
      </c>
      <c r="O964" s="54">
        <v>0</v>
      </c>
      <c r="P964" s="54">
        <v>0</v>
      </c>
      <c r="R964" s="36" t="str">
        <f t="shared" si="82"/>
        <v> SG_ HVESPE_Volt_SUP m182 : 28|1@1+ (1,0) [0|0] "" TOOL</v>
      </c>
      <c r="S964" s="36" t="str">
        <f t="shared" si="83"/>
        <v>SG_MUL_VAL_ 2024 HVESPE_Volt_SUP S01_PID 182-182;</v>
      </c>
    </row>
    <row r="965" spans="1:19">
      <c r="A965" s="36">
        <v>1</v>
      </c>
      <c r="B965" s="53">
        <f t="shared" si="80"/>
        <v>182</v>
      </c>
      <c r="C965" s="38" t="str">
        <f t="shared" si="81"/>
        <v>S01_PID</v>
      </c>
      <c r="D965" s="83" t="s">
        <v>1947</v>
      </c>
      <c r="E965" s="16" t="s">
        <v>1958</v>
      </c>
      <c r="F965" s="77" t="s">
        <v>1959</v>
      </c>
      <c r="G965" s="9" t="s">
        <v>1042</v>
      </c>
      <c r="H965" s="36">
        <v>29</v>
      </c>
      <c r="I965" s="36">
        <v>1</v>
      </c>
      <c r="J965" s="36">
        <v>1</v>
      </c>
      <c r="K965" s="36" t="s">
        <v>32</v>
      </c>
      <c r="L965" s="36">
        <v>1</v>
      </c>
      <c r="N965" s="36">
        <v>0</v>
      </c>
      <c r="O965" s="54">
        <v>0</v>
      </c>
      <c r="P965" s="54">
        <v>0</v>
      </c>
      <c r="R965" s="36" t="str">
        <f t="shared" si="82"/>
        <v> SG_ HVESPF_Volt_SUP m182 : 29|1@1+ (1,0) [0|0] "" TOOL</v>
      </c>
      <c r="S965" s="36" t="str">
        <f t="shared" si="83"/>
        <v>SG_MUL_VAL_ 2024 HVESPF_Volt_SUP S01_PID 182-182;</v>
      </c>
    </row>
    <row r="966" spans="1:19">
      <c r="A966" s="36">
        <v>1</v>
      </c>
      <c r="B966" s="53">
        <f t="shared" si="80"/>
        <v>182</v>
      </c>
      <c r="C966" s="38" t="str">
        <f t="shared" si="81"/>
        <v>S01_PID</v>
      </c>
      <c r="D966" s="83" t="s">
        <v>1947</v>
      </c>
      <c r="E966" s="16" t="s">
        <v>1960</v>
      </c>
      <c r="F966" s="77" t="s">
        <v>1961</v>
      </c>
      <c r="G966" s="9" t="s">
        <v>1045</v>
      </c>
      <c r="H966" s="36">
        <v>30</v>
      </c>
      <c r="I966" s="36">
        <v>1</v>
      </c>
      <c r="J966" s="36">
        <v>1</v>
      </c>
      <c r="K966" s="36" t="s">
        <v>32</v>
      </c>
      <c r="L966" s="36">
        <v>1</v>
      </c>
      <c r="N966" s="36">
        <v>0</v>
      </c>
      <c r="O966" s="54">
        <v>0</v>
      </c>
      <c r="P966" s="54">
        <v>0</v>
      </c>
      <c r="R966" s="36" t="str">
        <f t="shared" si="82"/>
        <v> SG_ HVESPG_Volt_SUP m182 : 30|1@1+ (1,0) [0|0] "" TOOL</v>
      </c>
      <c r="S966" s="36" t="str">
        <f t="shared" si="83"/>
        <v>SG_MUL_VAL_ 2024 HVESPG_Volt_SUP S01_PID 182-182;</v>
      </c>
    </row>
    <row r="967" spans="1:19">
      <c r="A967" s="36">
        <v>1</v>
      </c>
      <c r="B967" s="53">
        <f t="shared" si="80"/>
        <v>182</v>
      </c>
      <c r="C967" s="38" t="str">
        <f t="shared" si="81"/>
        <v>S01_PID</v>
      </c>
      <c r="D967" s="83" t="s">
        <v>1947</v>
      </c>
      <c r="E967" s="16" t="s">
        <v>1962</v>
      </c>
      <c r="F967" s="77" t="s">
        <v>1963</v>
      </c>
      <c r="G967" s="9" t="s">
        <v>1048</v>
      </c>
      <c r="H967" s="36">
        <v>31</v>
      </c>
      <c r="I967" s="36">
        <v>1</v>
      </c>
      <c r="J967" s="36">
        <v>1</v>
      </c>
      <c r="K967" s="36" t="s">
        <v>32</v>
      </c>
      <c r="L967" s="36">
        <v>1</v>
      </c>
      <c r="N967" s="36">
        <v>0</v>
      </c>
      <c r="O967" s="54">
        <v>0</v>
      </c>
      <c r="P967" s="54">
        <v>0</v>
      </c>
      <c r="R967" s="36" t="str">
        <f t="shared" si="82"/>
        <v> SG_ HVESPH_Volt_SUP m182 : 31|1@1+ (1,0) [0|0] "" TOOL</v>
      </c>
      <c r="S967" s="36" t="str">
        <f t="shared" si="83"/>
        <v>SG_MUL_VAL_ 2024 HVESPH_Volt_SUP S01_PID 182-182;</v>
      </c>
    </row>
    <row r="968" spans="1:19">
      <c r="A968" s="36">
        <v>1</v>
      </c>
      <c r="B968" s="53">
        <f t="shared" si="80"/>
        <v>182</v>
      </c>
      <c r="C968" s="38" t="str">
        <f t="shared" si="81"/>
        <v>S01_PID</v>
      </c>
      <c r="D968" s="83" t="s">
        <v>1947</v>
      </c>
      <c r="E968" s="16" t="s">
        <v>1964</v>
      </c>
      <c r="F968" s="16" t="s">
        <v>1965</v>
      </c>
      <c r="G968" s="9" t="s">
        <v>1051</v>
      </c>
      <c r="H968" s="36">
        <v>39</v>
      </c>
      <c r="I968" s="36">
        <v>16</v>
      </c>
      <c r="J968" s="36">
        <v>0</v>
      </c>
      <c r="K968" s="36" t="s">
        <v>32</v>
      </c>
      <c r="L968" s="36">
        <v>0.05</v>
      </c>
      <c r="M968" s="36" t="s">
        <v>153</v>
      </c>
      <c r="N968" s="36">
        <v>0</v>
      </c>
      <c r="O968" s="54">
        <v>0</v>
      </c>
      <c r="P968" s="54">
        <v>0</v>
      </c>
      <c r="R968" s="36" t="str">
        <f t="shared" si="82"/>
        <v> SG_ HVESS_Volt m182 : 39|16@0+ (0.05,0) [0|0] "V" TOOL</v>
      </c>
      <c r="S968" s="36" t="str">
        <f t="shared" si="83"/>
        <v>SG_MUL_VAL_ 2024 HVESS_Volt S01_PID 182-182;</v>
      </c>
    </row>
    <row r="969" spans="1:19">
      <c r="A969" s="36">
        <v>1</v>
      </c>
      <c r="B969" s="53">
        <f t="shared" si="80"/>
        <v>182</v>
      </c>
      <c r="C969" s="38" t="str">
        <f t="shared" si="81"/>
        <v>S01_PID</v>
      </c>
      <c r="D969" s="83" t="s">
        <v>1947</v>
      </c>
      <c r="E969" s="16" t="s">
        <v>1966</v>
      </c>
      <c r="F969" s="16" t="s">
        <v>1967</v>
      </c>
      <c r="G969" s="9" t="s">
        <v>1055</v>
      </c>
      <c r="H969" s="36">
        <v>55</v>
      </c>
      <c r="I969" s="36">
        <v>16</v>
      </c>
      <c r="J969" s="36">
        <v>0</v>
      </c>
      <c r="K969" s="36" t="s">
        <v>32</v>
      </c>
      <c r="L969" s="36">
        <v>0.05</v>
      </c>
      <c r="M969" s="36" t="s">
        <v>153</v>
      </c>
      <c r="N969" s="36">
        <v>0</v>
      </c>
      <c r="O969" s="54">
        <v>0</v>
      </c>
      <c r="P969" s="54">
        <v>0</v>
      </c>
      <c r="R969" s="36" t="str">
        <f t="shared" si="82"/>
        <v> SG_ HVESPA_Volt m182 : 55|16@0+ (0.05,0) [0|0] "V" TOOL</v>
      </c>
      <c r="S969" s="36" t="str">
        <f t="shared" si="83"/>
        <v>SG_MUL_VAL_ 2024 HVESPA_Volt S01_PID 182-182;</v>
      </c>
    </row>
    <row r="970" spans="1:19">
      <c r="A970" s="36">
        <v>1</v>
      </c>
      <c r="B970" s="53">
        <f t="shared" si="80"/>
        <v>182</v>
      </c>
      <c r="C970" s="38" t="str">
        <f t="shared" si="81"/>
        <v>S01_PID</v>
      </c>
      <c r="D970" s="83" t="s">
        <v>1947</v>
      </c>
      <c r="E970" s="16" t="s">
        <v>1968</v>
      </c>
      <c r="F970" s="16" t="s">
        <v>1969</v>
      </c>
      <c r="G970" s="9" t="s">
        <v>1058</v>
      </c>
      <c r="H970" s="36">
        <v>71</v>
      </c>
      <c r="I970" s="36">
        <v>16</v>
      </c>
      <c r="J970" s="36">
        <v>0</v>
      </c>
      <c r="K970" s="36" t="s">
        <v>32</v>
      </c>
      <c r="L970" s="36">
        <v>0.05</v>
      </c>
      <c r="M970" s="36" t="s">
        <v>153</v>
      </c>
      <c r="N970" s="36">
        <v>0</v>
      </c>
      <c r="O970" s="54">
        <v>0</v>
      </c>
      <c r="P970" s="54">
        <v>0</v>
      </c>
      <c r="R970" s="36" t="str">
        <f t="shared" si="82"/>
        <v> SG_ HVESPB_Volt m182 : 71|16@0+ (0.05,0) [0|0] "V" TOOL</v>
      </c>
      <c r="S970" s="36" t="str">
        <f t="shared" si="83"/>
        <v>SG_MUL_VAL_ 2024 HVESPB_Volt S01_PID 182-182;</v>
      </c>
    </row>
    <row r="971" spans="1:19">
      <c r="A971" s="36">
        <v>1</v>
      </c>
      <c r="B971" s="53">
        <f t="shared" si="80"/>
        <v>182</v>
      </c>
      <c r="C971" s="38" t="str">
        <f t="shared" si="81"/>
        <v>S01_PID</v>
      </c>
      <c r="D971" s="83" t="s">
        <v>1947</v>
      </c>
      <c r="E971" s="16" t="s">
        <v>1970</v>
      </c>
      <c r="F971" s="16" t="s">
        <v>1971</v>
      </c>
      <c r="G971" s="9" t="s">
        <v>1061</v>
      </c>
      <c r="H971" s="36">
        <v>87</v>
      </c>
      <c r="I971" s="36">
        <v>16</v>
      </c>
      <c r="J971" s="36">
        <v>0</v>
      </c>
      <c r="K971" s="36" t="s">
        <v>32</v>
      </c>
      <c r="L971" s="36">
        <v>0.05</v>
      </c>
      <c r="M971" s="36" t="s">
        <v>153</v>
      </c>
      <c r="N971" s="36">
        <v>0</v>
      </c>
      <c r="O971" s="54">
        <v>0</v>
      </c>
      <c r="P971" s="54">
        <v>0</v>
      </c>
      <c r="R971" s="36" t="str">
        <f t="shared" si="82"/>
        <v> SG_ HVESPC_Volt m182 : 87|16@0+ (0.05,0) [0|0] "V" TOOL</v>
      </c>
      <c r="S971" s="36" t="str">
        <f t="shared" si="83"/>
        <v>SG_MUL_VAL_ 2024 HVESPC_Volt S01_PID 182-182;</v>
      </c>
    </row>
    <row r="972" spans="1:19">
      <c r="A972" s="36">
        <v>1</v>
      </c>
      <c r="B972" s="53">
        <f t="shared" si="80"/>
        <v>182</v>
      </c>
      <c r="C972" s="38" t="str">
        <f t="shared" si="81"/>
        <v>S01_PID</v>
      </c>
      <c r="D972" s="83" t="s">
        <v>1947</v>
      </c>
      <c r="E972" s="16" t="s">
        <v>1972</v>
      </c>
      <c r="F972" s="16" t="s">
        <v>1973</v>
      </c>
      <c r="G972" s="9" t="s">
        <v>1162</v>
      </c>
      <c r="H972" s="36">
        <v>103</v>
      </c>
      <c r="I972" s="36">
        <v>16</v>
      </c>
      <c r="J972" s="36">
        <v>0</v>
      </c>
      <c r="K972" s="36" t="s">
        <v>32</v>
      </c>
      <c r="L972" s="36">
        <v>0.05</v>
      </c>
      <c r="M972" s="36" t="s">
        <v>153</v>
      </c>
      <c r="N972" s="36">
        <v>0</v>
      </c>
      <c r="O972" s="54">
        <v>0</v>
      </c>
      <c r="P972" s="54">
        <v>0</v>
      </c>
      <c r="R972" s="36" t="str">
        <f t="shared" si="82"/>
        <v> SG_ HVESPD_Volt m182 : 103|16@0+ (0.05,0) [0|0] "V" TOOL</v>
      </c>
      <c r="S972" s="36" t="str">
        <f t="shared" si="83"/>
        <v>SG_MUL_VAL_ 2024 HVESPD_Volt S01_PID 182-182;</v>
      </c>
    </row>
    <row r="973" spans="1:19">
      <c r="A973" s="36">
        <v>1</v>
      </c>
      <c r="B973" s="53">
        <f t="shared" si="80"/>
        <v>182</v>
      </c>
      <c r="C973" s="38" t="str">
        <f t="shared" si="81"/>
        <v>S01_PID</v>
      </c>
      <c r="D973" s="83" t="s">
        <v>1947</v>
      </c>
      <c r="E973" s="16" t="s">
        <v>1974</v>
      </c>
      <c r="F973" s="16" t="s">
        <v>1975</v>
      </c>
      <c r="G973" s="9" t="s">
        <v>1165</v>
      </c>
      <c r="H973" s="36">
        <v>119</v>
      </c>
      <c r="I973" s="36">
        <v>16</v>
      </c>
      <c r="J973" s="36">
        <v>0</v>
      </c>
      <c r="K973" s="36" t="s">
        <v>32</v>
      </c>
      <c r="L973" s="36">
        <v>0.05</v>
      </c>
      <c r="M973" s="36" t="s">
        <v>153</v>
      </c>
      <c r="N973" s="36">
        <v>0</v>
      </c>
      <c r="O973" s="54">
        <v>0</v>
      </c>
      <c r="P973" s="54">
        <v>0</v>
      </c>
      <c r="R973" s="36" t="str">
        <f t="shared" si="82"/>
        <v> SG_ HVESPE_Volt m182 : 119|16@0+ (0.05,0) [0|0] "V" TOOL</v>
      </c>
      <c r="S973" s="36" t="str">
        <f t="shared" si="83"/>
        <v>SG_MUL_VAL_ 2024 HVESPE_Volt S01_PID 182-182;</v>
      </c>
    </row>
    <row r="974" spans="1:19">
      <c r="A974" s="36">
        <v>1</v>
      </c>
      <c r="B974" s="53">
        <f t="shared" si="80"/>
        <v>182</v>
      </c>
      <c r="C974" s="38" t="str">
        <f t="shared" si="81"/>
        <v>S01_PID</v>
      </c>
      <c r="D974" s="83" t="s">
        <v>1947</v>
      </c>
      <c r="E974" s="16" t="s">
        <v>1976</v>
      </c>
      <c r="F974" s="16" t="s">
        <v>1977</v>
      </c>
      <c r="G974" s="9" t="s">
        <v>1302</v>
      </c>
      <c r="H974" s="36">
        <v>135</v>
      </c>
      <c r="I974" s="36">
        <v>16</v>
      </c>
      <c r="J974" s="36">
        <v>0</v>
      </c>
      <c r="K974" s="36" t="s">
        <v>32</v>
      </c>
      <c r="L974" s="36">
        <v>0.05</v>
      </c>
      <c r="M974" s="36" t="s">
        <v>153</v>
      </c>
      <c r="N974" s="36">
        <v>0</v>
      </c>
      <c r="O974" s="54">
        <v>0</v>
      </c>
      <c r="P974" s="54">
        <v>0</v>
      </c>
      <c r="R974" s="36" t="str">
        <f t="shared" si="82"/>
        <v> SG_ HVESPF_Volt m182 : 135|16@0+ (0.05,0) [0|0] "V" TOOL</v>
      </c>
      <c r="S974" s="36" t="str">
        <f t="shared" si="83"/>
        <v>SG_MUL_VAL_ 2024 HVESPF_Volt S01_PID 182-182;</v>
      </c>
    </row>
    <row r="975" spans="1:19">
      <c r="A975" s="36">
        <v>1</v>
      </c>
      <c r="B975" s="53">
        <f t="shared" si="80"/>
        <v>182</v>
      </c>
      <c r="C975" s="38" t="str">
        <f t="shared" si="81"/>
        <v>S01_PID</v>
      </c>
      <c r="D975" s="83" t="s">
        <v>1947</v>
      </c>
      <c r="E975" s="16" t="s">
        <v>1978</v>
      </c>
      <c r="F975" s="16" t="s">
        <v>1979</v>
      </c>
      <c r="G975" s="9" t="s">
        <v>1305</v>
      </c>
      <c r="H975" s="36">
        <v>151</v>
      </c>
      <c r="I975" s="36">
        <v>16</v>
      </c>
      <c r="J975" s="36">
        <v>0</v>
      </c>
      <c r="K975" s="36" t="s">
        <v>32</v>
      </c>
      <c r="L975" s="36">
        <v>0.05</v>
      </c>
      <c r="M975" s="36" t="s">
        <v>153</v>
      </c>
      <c r="N975" s="36">
        <v>0</v>
      </c>
      <c r="O975" s="54">
        <v>0</v>
      </c>
      <c r="P975" s="54">
        <v>0</v>
      </c>
      <c r="R975" s="36" t="str">
        <f t="shared" si="82"/>
        <v> SG_ HVESPG_Volt m182 : 151|16@0+ (0.05,0) [0|0] "V" TOOL</v>
      </c>
      <c r="S975" s="36" t="str">
        <f t="shared" si="83"/>
        <v>SG_MUL_VAL_ 2024 HVESPG_Volt S01_PID 182-182;</v>
      </c>
    </row>
    <row r="976" spans="1:19">
      <c r="A976" s="36">
        <v>1</v>
      </c>
      <c r="B976" s="53">
        <f t="shared" si="80"/>
        <v>182</v>
      </c>
      <c r="C976" s="38" t="str">
        <f t="shared" si="81"/>
        <v>S01_PID</v>
      </c>
      <c r="D976" s="83" t="s">
        <v>1947</v>
      </c>
      <c r="E976" s="16" t="s">
        <v>1980</v>
      </c>
      <c r="F976" s="16" t="s">
        <v>1981</v>
      </c>
      <c r="G976" s="9" t="s">
        <v>1875</v>
      </c>
      <c r="H976" s="36">
        <v>167</v>
      </c>
      <c r="I976" s="36">
        <v>16</v>
      </c>
      <c r="J976" s="36">
        <v>0</v>
      </c>
      <c r="K976" s="36" t="s">
        <v>32</v>
      </c>
      <c r="L976" s="36">
        <v>0.05</v>
      </c>
      <c r="M976" s="36" t="s">
        <v>153</v>
      </c>
      <c r="N976" s="36">
        <v>0</v>
      </c>
      <c r="O976" s="54">
        <v>0</v>
      </c>
      <c r="P976" s="54">
        <v>0</v>
      </c>
      <c r="R976" s="36" t="str">
        <f t="shared" si="82"/>
        <v> SG_ HVESPH_Volt m182 : 167|16@0+ (0.05,0) [0|0] "V" TOOL</v>
      </c>
      <c r="S976" s="36" t="str">
        <f t="shared" si="83"/>
        <v>SG_MUL_VAL_ 2024 HVESPH_Volt S01_PID 182-182;</v>
      </c>
    </row>
    <row r="977" spans="1:19">
      <c r="A977" s="36">
        <v>1</v>
      </c>
      <c r="B977" s="53">
        <f t="shared" si="80"/>
        <v>183</v>
      </c>
      <c r="C977" s="38" t="str">
        <f t="shared" si="81"/>
        <v>S01_PID</v>
      </c>
      <c r="D977" s="83" t="s">
        <v>1982</v>
      </c>
      <c r="E977" s="16" t="s">
        <v>1983</v>
      </c>
      <c r="F977" s="18" t="s">
        <v>1984</v>
      </c>
      <c r="G977" s="9" t="s">
        <v>1027</v>
      </c>
      <c r="H977" s="36">
        <v>24</v>
      </c>
      <c r="I977" s="36">
        <v>1</v>
      </c>
      <c r="J977" s="36">
        <v>1</v>
      </c>
      <c r="K977" s="36" t="s">
        <v>32</v>
      </c>
      <c r="L977" s="36">
        <v>1</v>
      </c>
      <c r="N977" s="36">
        <v>0</v>
      </c>
      <c r="O977" s="54">
        <v>0</v>
      </c>
      <c r="P977" s="54">
        <v>0</v>
      </c>
      <c r="R977" s="36" t="str">
        <f t="shared" si="82"/>
        <v> SG_ HEV_Batt_Min_Cell_Temp_SUP m183 : 24|1@1+ (1,0) [0|0] "" TOOL</v>
      </c>
      <c r="S977" s="36" t="str">
        <f t="shared" si="83"/>
        <v>SG_MUL_VAL_ 2024 HEV_Batt_Min_Cell_Temp_SUP S01_PID 183-183;</v>
      </c>
    </row>
    <row r="978" spans="1:19">
      <c r="A978" s="36">
        <v>1</v>
      </c>
      <c r="B978" s="53">
        <f t="shared" si="80"/>
        <v>183</v>
      </c>
      <c r="C978" s="38" t="str">
        <f t="shared" si="81"/>
        <v>S01_PID</v>
      </c>
      <c r="D978" s="83" t="s">
        <v>1982</v>
      </c>
      <c r="E978" s="16" t="s">
        <v>1985</v>
      </c>
      <c r="F978" s="18" t="s">
        <v>1986</v>
      </c>
      <c r="G978" s="9" t="s">
        <v>1030</v>
      </c>
      <c r="H978" s="36">
        <v>25</v>
      </c>
      <c r="I978" s="36">
        <v>1</v>
      </c>
      <c r="J978" s="36">
        <v>1</v>
      </c>
      <c r="K978" s="36" t="s">
        <v>32</v>
      </c>
      <c r="L978" s="36">
        <v>1</v>
      </c>
      <c r="N978" s="36">
        <v>0</v>
      </c>
      <c r="O978" s="54">
        <v>0</v>
      </c>
      <c r="P978" s="54">
        <v>0</v>
      </c>
      <c r="R978" s="36" t="str">
        <f t="shared" si="82"/>
        <v> SG_ HEV_Batt_Max_Cell_Temp_SUP m183 : 25|1@1+ (1,0) [0|0] "" TOOL</v>
      </c>
      <c r="S978" s="36" t="str">
        <f t="shared" si="83"/>
        <v>SG_MUL_VAL_ 2024 HEV_Batt_Max_Cell_Temp_SUP S01_PID 183-183;</v>
      </c>
    </row>
    <row r="979" ht="22.5" spans="1:19">
      <c r="A979" s="36">
        <v>1</v>
      </c>
      <c r="B979" s="53">
        <f t="shared" si="80"/>
        <v>183</v>
      </c>
      <c r="C979" s="38" t="str">
        <f t="shared" si="81"/>
        <v>S01_PID</v>
      </c>
      <c r="D979" s="83" t="s">
        <v>1982</v>
      </c>
      <c r="E979" s="16" t="s">
        <v>1987</v>
      </c>
      <c r="F979" s="18" t="s">
        <v>1988</v>
      </c>
      <c r="G979" s="9" t="s">
        <v>1033</v>
      </c>
      <c r="H979" s="36">
        <v>26</v>
      </c>
      <c r="I979" s="36">
        <v>1</v>
      </c>
      <c r="J979" s="36">
        <v>1</v>
      </c>
      <c r="K979" s="36" t="s">
        <v>32</v>
      </c>
      <c r="L979" s="36">
        <v>1</v>
      </c>
      <c r="N979" s="36">
        <v>0</v>
      </c>
      <c r="O979" s="54">
        <v>0</v>
      </c>
      <c r="P979" s="54">
        <v>0</v>
      </c>
      <c r="R979" s="36" t="str">
        <f t="shared" si="82"/>
        <v> SG_ HEV_Batt_Ave_Cell_Temp_SUP m183 : 26|1@1+ (1,0) [0|0] "" TOOL</v>
      </c>
      <c r="S979" s="36" t="str">
        <f t="shared" si="83"/>
        <v>SG_MUL_VAL_ 2024 HEV_Batt_Ave_Cell_Temp_SUP S01_PID 183-183;</v>
      </c>
    </row>
    <row r="980" spans="1:19">
      <c r="A980" s="36">
        <v>1</v>
      </c>
      <c r="B980" s="53">
        <f t="shared" si="80"/>
        <v>183</v>
      </c>
      <c r="C980" s="38" t="str">
        <f t="shared" si="81"/>
        <v>S01_PID</v>
      </c>
      <c r="D980" s="83" t="s">
        <v>1982</v>
      </c>
      <c r="E980" s="16" t="s">
        <v>1989</v>
      </c>
      <c r="F980" s="18" t="s">
        <v>1990</v>
      </c>
      <c r="G980" s="9" t="s">
        <v>1036</v>
      </c>
      <c r="H980" s="36">
        <v>27</v>
      </c>
      <c r="I980" s="36">
        <v>1</v>
      </c>
      <c r="J980" s="36">
        <v>1</v>
      </c>
      <c r="K980" s="36" t="s">
        <v>32</v>
      </c>
      <c r="L980" s="36">
        <v>1</v>
      </c>
      <c r="N980" s="36">
        <v>0</v>
      </c>
      <c r="O980" s="54">
        <v>0</v>
      </c>
      <c r="P980" s="54">
        <v>0</v>
      </c>
      <c r="R980" s="36" t="str">
        <f t="shared" si="82"/>
        <v> SG_ HEV_Batt_Bus_Bar_Temp_SUP m183 : 27|1@1+ (1,0) [0|0] "" TOOL</v>
      </c>
      <c r="S980" s="36" t="str">
        <f t="shared" si="83"/>
        <v>SG_MUL_VAL_ 2024 HEV_Batt_Bus_Bar_Temp_SUP S01_PID 183-183;</v>
      </c>
    </row>
    <row r="981" spans="1:19">
      <c r="A981" s="36">
        <v>1</v>
      </c>
      <c r="B981" s="53">
        <f t="shared" si="80"/>
        <v>183</v>
      </c>
      <c r="C981" s="38" t="str">
        <f t="shared" si="81"/>
        <v>S01_PID</v>
      </c>
      <c r="D981" s="83" t="s">
        <v>1982</v>
      </c>
      <c r="E981" s="16" t="s">
        <v>1991</v>
      </c>
      <c r="F981" s="18" t="s">
        <v>1992</v>
      </c>
      <c r="G981" s="9" t="s">
        <v>1039</v>
      </c>
      <c r="H981" s="36">
        <v>28</v>
      </c>
      <c r="I981" s="36">
        <v>1</v>
      </c>
      <c r="J981" s="36">
        <v>1</v>
      </c>
      <c r="K981" s="36" t="s">
        <v>32</v>
      </c>
      <c r="L981" s="36">
        <v>1</v>
      </c>
      <c r="N981" s="36">
        <v>0</v>
      </c>
      <c r="O981" s="54">
        <v>0</v>
      </c>
      <c r="P981" s="54">
        <v>0</v>
      </c>
      <c r="R981" s="36" t="str">
        <f t="shared" si="82"/>
        <v> SG_ HEV_Batt_Coolant_Temp_SUP m183 : 28|1@1+ (1,0) [0|0] "" TOOL</v>
      </c>
      <c r="S981" s="36" t="str">
        <f t="shared" si="83"/>
        <v>SG_MUL_VAL_ 2024 HEV_Batt_Coolant_Temp_SUP S01_PID 183-183;</v>
      </c>
    </row>
    <row r="982" spans="1:19">
      <c r="A982" s="36">
        <v>1</v>
      </c>
      <c r="B982" s="53">
        <f t="shared" si="80"/>
        <v>183</v>
      </c>
      <c r="C982" s="38" t="str">
        <f t="shared" si="81"/>
        <v>S01_PID</v>
      </c>
      <c r="D982" s="83" t="s">
        <v>1982</v>
      </c>
      <c r="E982" s="16" t="s">
        <v>1993</v>
      </c>
      <c r="F982" s="18" t="s">
        <v>1994</v>
      </c>
      <c r="G982" s="9" t="s">
        <v>1042</v>
      </c>
      <c r="H982" s="36">
        <v>29</v>
      </c>
      <c r="I982" s="36">
        <v>1</v>
      </c>
      <c r="J982" s="36">
        <v>1</v>
      </c>
      <c r="K982" s="36" t="s">
        <v>32</v>
      </c>
      <c r="L982" s="36">
        <v>1</v>
      </c>
      <c r="N982" s="36">
        <v>0</v>
      </c>
      <c r="O982" s="54">
        <v>0</v>
      </c>
      <c r="P982" s="54">
        <v>0</v>
      </c>
      <c r="R982" s="36" t="str">
        <f t="shared" si="82"/>
        <v> SG_ HEV_Batt_Therm_Mode_SUP m183 : 29|1@1+ (1,0) [0|0] "" TOOL</v>
      </c>
      <c r="S982" s="36" t="str">
        <f t="shared" si="83"/>
        <v>SG_MUL_VAL_ 2024 HEV_Batt_Therm_Mode_SUP S01_PID 183-183;</v>
      </c>
    </row>
    <row r="983" spans="1:19">
      <c r="A983" s="36">
        <v>1</v>
      </c>
      <c r="B983" s="53">
        <f t="shared" si="80"/>
        <v>183</v>
      </c>
      <c r="C983" s="38" t="str">
        <f t="shared" si="81"/>
        <v>S01_PID</v>
      </c>
      <c r="D983" s="83" t="s">
        <v>1982</v>
      </c>
      <c r="E983" s="16"/>
      <c r="F983" s="18"/>
      <c r="G983" s="9" t="s">
        <v>1410</v>
      </c>
      <c r="J983" s="36">
        <v>1</v>
      </c>
      <c r="K983" s="36" t="s">
        <v>32</v>
      </c>
      <c r="L983" s="36">
        <v>1</v>
      </c>
      <c r="N983" s="36">
        <v>0</v>
      </c>
      <c r="O983" s="54">
        <v>0</v>
      </c>
      <c r="P983" s="54">
        <v>0</v>
      </c>
      <c r="R983" s="36" t="str">
        <f t="shared" si="82"/>
        <v/>
      </c>
      <c r="S983" s="36" t="str">
        <f t="shared" si="83"/>
        <v/>
      </c>
    </row>
    <row r="984" spans="1:19">
      <c r="A984" s="36">
        <v>1</v>
      </c>
      <c r="B984" s="53">
        <f t="shared" si="80"/>
        <v>183</v>
      </c>
      <c r="C984" s="38" t="str">
        <f t="shared" si="81"/>
        <v>S01_PID</v>
      </c>
      <c r="D984" s="83" t="s">
        <v>1982</v>
      </c>
      <c r="E984" s="16" t="s">
        <v>1995</v>
      </c>
      <c r="F984" s="19" t="s">
        <v>1996</v>
      </c>
      <c r="G984" s="9" t="s">
        <v>4</v>
      </c>
      <c r="H984" s="36">
        <v>32</v>
      </c>
      <c r="I984" s="36">
        <v>8</v>
      </c>
      <c r="J984" s="36">
        <v>1</v>
      </c>
      <c r="K984" s="36" t="s">
        <v>32</v>
      </c>
      <c r="L984" s="36">
        <v>1</v>
      </c>
      <c r="M984" s="36" t="s">
        <v>90</v>
      </c>
      <c r="N984" s="36">
        <v>-40</v>
      </c>
      <c r="O984" s="54">
        <v>0</v>
      </c>
      <c r="P984" s="54">
        <v>0</v>
      </c>
      <c r="R984" s="36" t="str">
        <f t="shared" si="82"/>
        <v> SG_ HEV_Batt_Min_Cell_Temp m183 : 32|8@1+ (1,-40) [0|0] "°C " TOOL</v>
      </c>
      <c r="S984" s="36" t="str">
        <f t="shared" si="83"/>
        <v>SG_MUL_VAL_ 2024 HEV_Batt_Min_Cell_Temp S01_PID 183-183;</v>
      </c>
    </row>
    <row r="985" spans="1:19">
      <c r="A985" s="36">
        <v>1</v>
      </c>
      <c r="B985" s="53">
        <f t="shared" ref="B985:B1021" si="85">HEX2DEC(SUBSTITUTE(D985,"0x",""))</f>
        <v>183</v>
      </c>
      <c r="C985" s="38" t="str">
        <f t="shared" ref="C985:C1021" si="86">"S"&amp;DEC2HEX(A985,2)&amp;"_PID"</f>
        <v>S01_PID</v>
      </c>
      <c r="D985" s="83" t="s">
        <v>1982</v>
      </c>
      <c r="E985" s="16" t="s">
        <v>1997</v>
      </c>
      <c r="F985" s="19" t="s">
        <v>1998</v>
      </c>
      <c r="G985" s="9" t="s">
        <v>3</v>
      </c>
      <c r="H985" s="36">
        <v>40</v>
      </c>
      <c r="I985" s="36">
        <v>8</v>
      </c>
      <c r="J985" s="36">
        <v>1</v>
      </c>
      <c r="K985" s="36" t="s">
        <v>32</v>
      </c>
      <c r="L985" s="36">
        <v>1</v>
      </c>
      <c r="M985" s="36" t="s">
        <v>90</v>
      </c>
      <c r="N985" s="36">
        <v>-40</v>
      </c>
      <c r="O985" s="54">
        <v>0</v>
      </c>
      <c r="P985" s="54">
        <v>0</v>
      </c>
      <c r="R985" s="36" t="str">
        <f t="shared" ref="R985:R1021" si="87">IF(F985="",""," SG_ "&amp;F985&amp;" m"&amp;B985&amp;" : "&amp;H985&amp;"|"&amp;I985&amp;"@"&amp;J985&amp;K985&amp;" ("&amp;L985&amp;","&amp;N985&amp;") ["&amp;O985&amp;"|"&amp;P985&amp;"] """&amp;M985&amp;""" TOOL")</f>
        <v> SG_ HEV_Batt_Max_Cell_Temp m183 : 40|8@1+ (1,-40) [0|0] "°C " TOOL</v>
      </c>
      <c r="S985" s="36" t="str">
        <f t="shared" ref="S985:S1021" si="88">IF(F985="","","SG_MUL_VAL_ 2024 "&amp;F985&amp;" "&amp;C985&amp;" "&amp;SUBSTITUTE(B985,"M","")&amp;"-"&amp;SUBSTITUTE(B985,"M","")&amp;";")</f>
        <v>SG_MUL_VAL_ 2024 HEV_Batt_Max_Cell_Temp S01_PID 183-183;</v>
      </c>
    </row>
    <row r="986" ht="22.5" spans="1:19">
      <c r="A986" s="36">
        <v>1</v>
      </c>
      <c r="B986" s="53">
        <f t="shared" si="85"/>
        <v>183</v>
      </c>
      <c r="C986" s="38" t="str">
        <f t="shared" si="86"/>
        <v>S01_PID</v>
      </c>
      <c r="D986" s="83" t="s">
        <v>1982</v>
      </c>
      <c r="E986" s="16" t="s">
        <v>1999</v>
      </c>
      <c r="F986" s="19" t="s">
        <v>2000</v>
      </c>
      <c r="G986" s="9" t="s">
        <v>2</v>
      </c>
      <c r="H986" s="36">
        <f t="shared" ref="H986:H992" si="89">H985+I985</f>
        <v>48</v>
      </c>
      <c r="I986" s="36">
        <v>8</v>
      </c>
      <c r="J986" s="36">
        <v>1</v>
      </c>
      <c r="K986" s="36" t="s">
        <v>32</v>
      </c>
      <c r="L986" s="36">
        <v>1</v>
      </c>
      <c r="M986" s="36" t="s">
        <v>90</v>
      </c>
      <c r="N986" s="36">
        <v>-40</v>
      </c>
      <c r="O986" s="54">
        <v>0</v>
      </c>
      <c r="P986" s="54">
        <v>0</v>
      </c>
      <c r="R986" s="36" t="str">
        <f t="shared" si="87"/>
        <v> SG_ HEV_Batt_Ave_Cell_Temp m183 : 48|8@1+ (1,-40) [0|0] "°C " TOOL</v>
      </c>
      <c r="S986" s="36" t="str">
        <f t="shared" si="88"/>
        <v>SG_MUL_VAL_ 2024 HEV_Batt_Ave_Cell_Temp S01_PID 183-183;</v>
      </c>
    </row>
    <row r="987" spans="1:19">
      <c r="A987" s="36">
        <v>1</v>
      </c>
      <c r="B987" s="53">
        <f t="shared" si="85"/>
        <v>183</v>
      </c>
      <c r="C987" s="38" t="str">
        <f t="shared" si="86"/>
        <v>S01_PID</v>
      </c>
      <c r="D987" s="83" t="s">
        <v>1982</v>
      </c>
      <c r="E987" s="16" t="s">
        <v>2001</v>
      </c>
      <c r="F987" s="19" t="s">
        <v>2002</v>
      </c>
      <c r="G987" s="9" t="s">
        <v>1</v>
      </c>
      <c r="H987" s="36">
        <f t="shared" si="89"/>
        <v>56</v>
      </c>
      <c r="I987" s="36">
        <v>8</v>
      </c>
      <c r="J987" s="36">
        <v>1</v>
      </c>
      <c r="K987" s="36" t="s">
        <v>32</v>
      </c>
      <c r="L987" s="36">
        <v>1</v>
      </c>
      <c r="M987" s="36" t="s">
        <v>90</v>
      </c>
      <c r="N987" s="36">
        <v>-40</v>
      </c>
      <c r="O987" s="54">
        <v>0</v>
      </c>
      <c r="P987" s="54">
        <v>0</v>
      </c>
      <c r="R987" s="36" t="str">
        <f t="shared" si="87"/>
        <v> SG_ HEV_Batt_Bus_Bar_Temp m183 : 56|8@1+ (1,-40) [0|0] "°C " TOOL</v>
      </c>
      <c r="S987" s="36" t="str">
        <f t="shared" si="88"/>
        <v>SG_MUL_VAL_ 2024 HEV_Batt_Bus_Bar_Temp S01_PID 183-183;</v>
      </c>
    </row>
    <row r="988" spans="1:19">
      <c r="A988" s="36">
        <v>1</v>
      </c>
      <c r="B988" s="53">
        <f t="shared" si="85"/>
        <v>183</v>
      </c>
      <c r="C988" s="38" t="str">
        <f t="shared" si="86"/>
        <v>S01_PID</v>
      </c>
      <c r="D988" s="83" t="s">
        <v>1982</v>
      </c>
      <c r="E988" s="16" t="s">
        <v>2003</v>
      </c>
      <c r="F988" s="19" t="s">
        <v>2004</v>
      </c>
      <c r="G988" s="9" t="s">
        <v>118</v>
      </c>
      <c r="H988" s="36">
        <f t="shared" si="89"/>
        <v>64</v>
      </c>
      <c r="I988" s="36">
        <v>8</v>
      </c>
      <c r="J988" s="36">
        <v>1</v>
      </c>
      <c r="K988" s="36" t="s">
        <v>32</v>
      </c>
      <c r="L988" s="36">
        <v>1</v>
      </c>
      <c r="M988" s="36" t="s">
        <v>90</v>
      </c>
      <c r="N988" s="36">
        <v>-40</v>
      </c>
      <c r="O988" s="54">
        <v>0</v>
      </c>
      <c r="P988" s="54">
        <v>0</v>
      </c>
      <c r="R988" s="36" t="str">
        <f t="shared" si="87"/>
        <v> SG_ HEV_Batt_Coolant_Temp m183 : 64|8@1+ (1,-40) [0|0] "°C " TOOL</v>
      </c>
      <c r="S988" s="36" t="str">
        <f t="shared" si="88"/>
        <v>SG_MUL_VAL_ 2024 HEV_Batt_Coolant_Temp S01_PID 183-183;</v>
      </c>
    </row>
    <row r="989" ht="22.5" spans="1:19">
      <c r="A989" s="36">
        <v>1</v>
      </c>
      <c r="B989" s="53">
        <f t="shared" si="85"/>
        <v>183</v>
      </c>
      <c r="C989" s="38" t="str">
        <f t="shared" si="86"/>
        <v>S01_PID</v>
      </c>
      <c r="D989" s="83" t="s">
        <v>1982</v>
      </c>
      <c r="E989" s="16" t="s">
        <v>2005</v>
      </c>
      <c r="F989" s="19" t="s">
        <v>2006</v>
      </c>
      <c r="G989" s="9" t="s">
        <v>1613</v>
      </c>
      <c r="H989" s="36">
        <f t="shared" si="89"/>
        <v>72</v>
      </c>
      <c r="I989" s="36">
        <v>8</v>
      </c>
      <c r="J989" s="36">
        <v>1</v>
      </c>
      <c r="K989" s="36" t="s">
        <v>32</v>
      </c>
      <c r="L989" s="36">
        <v>1</v>
      </c>
      <c r="N989" s="36">
        <v>0</v>
      </c>
      <c r="O989" s="54">
        <v>0</v>
      </c>
      <c r="P989" s="54">
        <v>0</v>
      </c>
      <c r="R989" s="36" t="str">
        <f t="shared" si="87"/>
        <v> SG_ HEV_Batt_Therm_Mode m183 : 72|8@1+ (1,0) [0|0] "" TOOL</v>
      </c>
      <c r="S989" s="36" t="str">
        <f t="shared" si="88"/>
        <v>SG_MUL_VAL_ 2024 HEV_Batt_Therm_Mode S01_PID 183-183;</v>
      </c>
    </row>
    <row r="990" ht="22.5" spans="1:19">
      <c r="A990" s="36">
        <v>1</v>
      </c>
      <c r="B990" s="53">
        <f t="shared" si="85"/>
        <v>184</v>
      </c>
      <c r="C990" s="38" t="str">
        <f t="shared" si="86"/>
        <v>S01_PID</v>
      </c>
      <c r="D990" s="83" t="s">
        <v>2007</v>
      </c>
      <c r="E990" s="16" t="s">
        <v>2008</v>
      </c>
      <c r="F990" s="19" t="s">
        <v>2009</v>
      </c>
      <c r="G990" s="9" t="s">
        <v>1577</v>
      </c>
      <c r="H990" s="36">
        <v>31</v>
      </c>
      <c r="I990" s="36">
        <v>16</v>
      </c>
      <c r="J990" s="36">
        <v>0</v>
      </c>
      <c r="K990" s="36" t="s">
        <v>32</v>
      </c>
      <c r="L990" s="36">
        <v>1</v>
      </c>
      <c r="M990" s="36" t="s">
        <v>28</v>
      </c>
      <c r="N990" s="36">
        <v>0</v>
      </c>
      <c r="O990" s="54">
        <v>0</v>
      </c>
      <c r="P990" s="54">
        <v>0</v>
      </c>
      <c r="R990" s="36" t="str">
        <f t="shared" si="87"/>
        <v> SG_ HEV_Batt_Time_Since_Last_Balance m184 : 31|16@0+ (1,0) [0|0] "min" TOOL</v>
      </c>
      <c r="S990" s="36" t="str">
        <f t="shared" si="88"/>
        <v>SG_MUL_VAL_ 2024 HEV_Batt_Time_Since_Last_Balance S01_PID 184-184;</v>
      </c>
    </row>
    <row r="991" spans="1:19">
      <c r="A991" s="36">
        <v>1</v>
      </c>
      <c r="B991" s="53">
        <f t="shared" si="85"/>
        <v>185</v>
      </c>
      <c r="C991" s="38" t="str">
        <f t="shared" si="86"/>
        <v>S01_PID</v>
      </c>
      <c r="D991" s="83" t="s">
        <v>2010</v>
      </c>
      <c r="E991" s="16" t="s">
        <v>2011</v>
      </c>
      <c r="F991" s="77" t="s">
        <v>2012</v>
      </c>
      <c r="G991" s="9" t="s">
        <v>1577</v>
      </c>
      <c r="H991" s="36">
        <v>31</v>
      </c>
      <c r="I991" s="36">
        <v>16</v>
      </c>
      <c r="J991" s="36">
        <v>0</v>
      </c>
      <c r="K991" s="36" t="s">
        <v>32</v>
      </c>
      <c r="L991" s="36">
        <v>0.001</v>
      </c>
      <c r="M991" s="36" t="s">
        <v>153</v>
      </c>
      <c r="N991" s="36">
        <v>0</v>
      </c>
      <c r="O991" s="54">
        <v>0</v>
      </c>
      <c r="P991" s="54">
        <v>0</v>
      </c>
      <c r="R991" s="36" t="str">
        <f t="shared" si="87"/>
        <v> SG_ HEV_Batt_Min_Cell_Voltage m185 : 31|16@0+ (0.001,0) [0|0] "V" TOOL</v>
      </c>
      <c r="S991" s="36" t="str">
        <f t="shared" si="88"/>
        <v>SG_MUL_VAL_ 2024 HEV_Batt_Min_Cell_Voltage S01_PID 185-185;</v>
      </c>
    </row>
    <row r="992" spans="1:19">
      <c r="A992" s="36">
        <v>1</v>
      </c>
      <c r="B992" s="53">
        <f t="shared" si="85"/>
        <v>185</v>
      </c>
      <c r="C992" s="38" t="str">
        <f t="shared" si="86"/>
        <v>S01_PID</v>
      </c>
      <c r="D992" s="83" t="s">
        <v>2010</v>
      </c>
      <c r="E992" s="16" t="s">
        <v>2013</v>
      </c>
      <c r="F992" s="77" t="s">
        <v>2014</v>
      </c>
      <c r="G992" s="9" t="s">
        <v>1329</v>
      </c>
      <c r="H992" s="36">
        <v>47</v>
      </c>
      <c r="I992" s="36">
        <v>16</v>
      </c>
      <c r="J992" s="36">
        <v>0</v>
      </c>
      <c r="K992" s="36" t="s">
        <v>32</v>
      </c>
      <c r="L992" s="36">
        <v>0.001</v>
      </c>
      <c r="M992" s="36" t="s">
        <v>153</v>
      </c>
      <c r="N992" s="36">
        <v>0</v>
      </c>
      <c r="O992" s="54">
        <v>0</v>
      </c>
      <c r="P992" s="54">
        <v>0</v>
      </c>
      <c r="R992" s="36" t="str">
        <f t="shared" si="87"/>
        <v> SG_ HEV_Batt_Max_Cell_Voltage m185 : 47|16@0+ (0.001,0) [0|0] "V" TOOL</v>
      </c>
      <c r="S992" s="36" t="str">
        <f t="shared" si="88"/>
        <v>SG_MUL_VAL_ 2024 HEV_Batt_Max_Cell_Voltage S01_PID 185-185;</v>
      </c>
    </row>
    <row r="993" spans="1:19">
      <c r="A993" s="36">
        <v>1</v>
      </c>
      <c r="B993" s="53">
        <f t="shared" si="85"/>
        <v>186</v>
      </c>
      <c r="C993" s="38" t="str">
        <f t="shared" si="86"/>
        <v>S01_PID</v>
      </c>
      <c r="D993" s="83" t="s">
        <v>2015</v>
      </c>
      <c r="E993" s="16" t="s">
        <v>2016</v>
      </c>
      <c r="F993" s="77" t="s">
        <v>2017</v>
      </c>
      <c r="G993" s="9" t="s">
        <v>5</v>
      </c>
      <c r="H993" s="36">
        <v>24</v>
      </c>
      <c r="I993" s="36">
        <v>8</v>
      </c>
      <c r="J993" s="36">
        <v>1</v>
      </c>
      <c r="K993" s="36" t="s">
        <v>32</v>
      </c>
      <c r="L993" s="36">
        <f>100/255</f>
        <v>0.392156862745098</v>
      </c>
      <c r="M993" s="36" t="s">
        <v>88</v>
      </c>
      <c r="N993" s="36">
        <v>0</v>
      </c>
      <c r="O993" s="54">
        <v>0</v>
      </c>
      <c r="P993" s="54">
        <v>0</v>
      </c>
      <c r="R993" s="36" t="str">
        <f t="shared" si="87"/>
        <v> SG_ HEV_Batt_PWR_Available m186 : 24|8@1+ (0.392156862745098,0) [0|0] "%" TOOL</v>
      </c>
      <c r="S993" s="36" t="str">
        <f t="shared" si="88"/>
        <v>SG_MUL_VAL_ 2024 HEV_Batt_PWR_Available S01_PID 186-186;</v>
      </c>
    </row>
    <row r="994" spans="1:19">
      <c r="A994" s="36">
        <v>1</v>
      </c>
      <c r="B994" s="53">
        <f t="shared" si="85"/>
        <v>186</v>
      </c>
      <c r="C994" s="38" t="str">
        <f t="shared" si="86"/>
        <v>S01_PID</v>
      </c>
      <c r="D994" s="83" t="s">
        <v>2015</v>
      </c>
      <c r="E994" s="16" t="s">
        <v>2018</v>
      </c>
      <c r="F994" s="77" t="s">
        <v>2019</v>
      </c>
      <c r="G994" s="9" t="s">
        <v>1051</v>
      </c>
      <c r="H994" s="36">
        <v>39</v>
      </c>
      <c r="I994" s="36">
        <v>16</v>
      </c>
      <c r="J994" s="36">
        <v>0</v>
      </c>
      <c r="K994" s="36" t="s">
        <v>277</v>
      </c>
      <c r="L994" s="36">
        <v>0.1</v>
      </c>
      <c r="M994" s="36" t="s">
        <v>5</v>
      </c>
      <c r="N994" s="36">
        <v>0</v>
      </c>
      <c r="O994" s="54">
        <v>0</v>
      </c>
      <c r="P994" s="54">
        <v>0</v>
      </c>
      <c r="R994" s="36" t="str">
        <f t="shared" si="87"/>
        <v> SG_ HEV_Batt_Charge_Current_Limit m186 : 39|16@0- (0.1,0) [0|0] "A" TOOL</v>
      </c>
      <c r="S994" s="36" t="str">
        <f t="shared" si="88"/>
        <v>SG_MUL_VAL_ 2024 HEV_Batt_Charge_Current_Limit S01_PID 186-186;</v>
      </c>
    </row>
    <row r="995" ht="22.5" spans="1:19">
      <c r="A995" s="36">
        <v>1</v>
      </c>
      <c r="B995" s="53">
        <f t="shared" si="85"/>
        <v>186</v>
      </c>
      <c r="C995" s="38" t="str">
        <f t="shared" si="86"/>
        <v>S01_PID</v>
      </c>
      <c r="D995" s="83" t="s">
        <v>2015</v>
      </c>
      <c r="E995" s="16" t="s">
        <v>2020</v>
      </c>
      <c r="F995" s="77" t="s">
        <v>2021</v>
      </c>
      <c r="G995" s="9" t="s">
        <v>1055</v>
      </c>
      <c r="H995" s="36">
        <v>55</v>
      </c>
      <c r="I995" s="36">
        <v>16</v>
      </c>
      <c r="J995" s="36">
        <v>0</v>
      </c>
      <c r="K995" s="36" t="s">
        <v>277</v>
      </c>
      <c r="L995" s="36">
        <v>0.1</v>
      </c>
      <c r="M995" s="36" t="s">
        <v>5</v>
      </c>
      <c r="N995" s="36">
        <v>0</v>
      </c>
      <c r="O995" s="54">
        <v>0</v>
      </c>
      <c r="P995" s="54">
        <v>0</v>
      </c>
      <c r="R995" s="36" t="str">
        <f t="shared" si="87"/>
        <v> SG_ HEV_Batt_Discharge_Current_Limit m186 : 55|16@0- (0.1,0) [0|0] "A" TOOL</v>
      </c>
      <c r="S995" s="36" t="str">
        <f t="shared" si="88"/>
        <v>SG_MUL_VAL_ 2024 HEV_Batt_Discharge_Current_Limit S01_PID 186-186;</v>
      </c>
    </row>
    <row r="996" ht="22.5" spans="1:19">
      <c r="A996" s="36">
        <v>1</v>
      </c>
      <c r="B996" s="53">
        <f t="shared" si="85"/>
        <v>187</v>
      </c>
      <c r="C996" s="38" t="str">
        <f t="shared" si="86"/>
        <v>S01_PID</v>
      </c>
      <c r="D996" s="83" t="s">
        <v>2022</v>
      </c>
      <c r="E996" s="16" t="s">
        <v>2023</v>
      </c>
      <c r="F996" s="77" t="s">
        <v>2024</v>
      </c>
      <c r="G996" s="9" t="s">
        <v>1027</v>
      </c>
      <c r="H996" s="36">
        <v>24</v>
      </c>
      <c r="I996" s="36">
        <v>1</v>
      </c>
      <c r="J996" s="36">
        <v>1</v>
      </c>
      <c r="K996" s="36" t="s">
        <v>32</v>
      </c>
      <c r="L996" s="36">
        <v>1</v>
      </c>
      <c r="N996" s="36">
        <v>0</v>
      </c>
      <c r="O996" s="54">
        <v>0</v>
      </c>
      <c r="P996" s="54">
        <v>0</v>
      </c>
      <c r="R996" s="36" t="str">
        <f t="shared" si="87"/>
        <v> SG_ HVESPA_Enrg_In_SUP m187 : 24|1@1+ (1,0) [0|0] "" TOOL</v>
      </c>
      <c r="S996" s="36" t="str">
        <f t="shared" si="88"/>
        <v>SG_MUL_VAL_ 2024 HVESPA_Enrg_In_SUP S01_PID 187-187;</v>
      </c>
    </row>
    <row r="997" ht="22.5" spans="1:19">
      <c r="A997" s="36">
        <v>1</v>
      </c>
      <c r="B997" s="53">
        <f t="shared" si="85"/>
        <v>187</v>
      </c>
      <c r="C997" s="38" t="str">
        <f t="shared" si="86"/>
        <v>S01_PID</v>
      </c>
      <c r="D997" s="83" t="s">
        <v>2022</v>
      </c>
      <c r="E997" s="16" t="s">
        <v>2025</v>
      </c>
      <c r="F997" s="77" t="s">
        <v>2026</v>
      </c>
      <c r="G997" s="9" t="s">
        <v>1030</v>
      </c>
      <c r="H997" s="36">
        <v>25</v>
      </c>
      <c r="I997" s="36">
        <v>1</v>
      </c>
      <c r="J997" s="36">
        <v>1</v>
      </c>
      <c r="K997" s="36" t="s">
        <v>32</v>
      </c>
      <c r="L997" s="36">
        <v>1</v>
      </c>
      <c r="N997" s="36">
        <v>0</v>
      </c>
      <c r="O997" s="54">
        <v>0</v>
      </c>
      <c r="P997" s="54">
        <v>0</v>
      </c>
      <c r="R997" s="36" t="str">
        <f t="shared" si="87"/>
        <v> SG_ HVESPB_Enrg_In_SUP m187 : 25|1@1+ (1,0) [0|0] "" TOOL</v>
      </c>
      <c r="S997" s="36" t="str">
        <f t="shared" si="88"/>
        <v>SG_MUL_VAL_ 2024 HVESPB_Enrg_In_SUP S01_PID 187-187;</v>
      </c>
    </row>
    <row r="998" ht="22.5" spans="1:19">
      <c r="A998" s="36">
        <v>1</v>
      </c>
      <c r="B998" s="53">
        <f t="shared" si="85"/>
        <v>187</v>
      </c>
      <c r="C998" s="38" t="str">
        <f t="shared" si="86"/>
        <v>S01_PID</v>
      </c>
      <c r="D998" s="83" t="s">
        <v>2022</v>
      </c>
      <c r="E998" s="16" t="s">
        <v>2027</v>
      </c>
      <c r="F998" s="77" t="s">
        <v>2028</v>
      </c>
      <c r="G998" s="9" t="s">
        <v>1033</v>
      </c>
      <c r="H998" s="36">
        <v>26</v>
      </c>
      <c r="I998" s="36">
        <v>1</v>
      </c>
      <c r="J998" s="36">
        <v>1</v>
      </c>
      <c r="K998" s="36" t="s">
        <v>32</v>
      </c>
      <c r="L998" s="36">
        <v>1</v>
      </c>
      <c r="N998" s="36">
        <v>0</v>
      </c>
      <c r="O998" s="54">
        <v>0</v>
      </c>
      <c r="P998" s="54">
        <v>0</v>
      </c>
      <c r="R998" s="36" t="str">
        <f t="shared" si="87"/>
        <v> SG_ HVESPC_Enrg_In_SUP m187 : 26|1@1+ (1,0) [0|0] "" TOOL</v>
      </c>
      <c r="S998" s="36" t="str">
        <f t="shared" si="88"/>
        <v>SG_MUL_VAL_ 2024 HVESPC_Enrg_In_SUP S01_PID 187-187;</v>
      </c>
    </row>
    <row r="999" ht="22.5" spans="1:19">
      <c r="A999" s="36">
        <v>1</v>
      </c>
      <c r="B999" s="53">
        <f t="shared" si="85"/>
        <v>187</v>
      </c>
      <c r="C999" s="38" t="str">
        <f t="shared" si="86"/>
        <v>S01_PID</v>
      </c>
      <c r="D999" s="83" t="s">
        <v>2022</v>
      </c>
      <c r="E999" s="16" t="s">
        <v>2029</v>
      </c>
      <c r="F999" s="77" t="s">
        <v>2030</v>
      </c>
      <c r="G999" s="9" t="s">
        <v>1036</v>
      </c>
      <c r="H999" s="36">
        <v>27</v>
      </c>
      <c r="I999" s="36">
        <v>1</v>
      </c>
      <c r="J999" s="36">
        <v>1</v>
      </c>
      <c r="K999" s="36" t="s">
        <v>32</v>
      </c>
      <c r="L999" s="36">
        <v>1</v>
      </c>
      <c r="N999" s="36">
        <v>0</v>
      </c>
      <c r="O999" s="54">
        <v>0</v>
      </c>
      <c r="P999" s="54">
        <v>0</v>
      </c>
      <c r="R999" s="36" t="str">
        <f t="shared" si="87"/>
        <v> SG_ HVESPD_Enrg_In_SUP m187 : 27|1@1+ (1,0) [0|0] "" TOOL</v>
      </c>
      <c r="S999" s="36" t="str">
        <f t="shared" si="88"/>
        <v>SG_MUL_VAL_ 2024 HVESPD_Enrg_In_SUP S01_PID 187-187;</v>
      </c>
    </row>
    <row r="1000" ht="22.5" spans="1:19">
      <c r="A1000" s="36">
        <v>1</v>
      </c>
      <c r="B1000" s="53">
        <f t="shared" si="85"/>
        <v>187</v>
      </c>
      <c r="C1000" s="38" t="str">
        <f t="shared" si="86"/>
        <v>S01_PID</v>
      </c>
      <c r="D1000" s="83" t="s">
        <v>2022</v>
      </c>
      <c r="E1000" s="16" t="s">
        <v>2031</v>
      </c>
      <c r="F1000" s="77" t="s">
        <v>2032</v>
      </c>
      <c r="G1000" s="9" t="s">
        <v>1039</v>
      </c>
      <c r="H1000" s="36">
        <v>28</v>
      </c>
      <c r="I1000" s="36">
        <v>1</v>
      </c>
      <c r="J1000" s="36">
        <v>1</v>
      </c>
      <c r="K1000" s="36" t="s">
        <v>32</v>
      </c>
      <c r="L1000" s="36">
        <v>1</v>
      </c>
      <c r="N1000" s="36">
        <v>0</v>
      </c>
      <c r="O1000" s="54">
        <v>0</v>
      </c>
      <c r="P1000" s="54">
        <v>0</v>
      </c>
      <c r="R1000" s="36" t="str">
        <f t="shared" si="87"/>
        <v> SG_ HVESPE_Enrg_In_SUP m187 : 28|1@1+ (1,0) [0|0] "" TOOL</v>
      </c>
      <c r="S1000" s="36" t="str">
        <f t="shared" si="88"/>
        <v>SG_MUL_VAL_ 2024 HVESPE_Enrg_In_SUP S01_PID 187-187;</v>
      </c>
    </row>
    <row r="1001" ht="22.5" spans="1:19">
      <c r="A1001" s="36">
        <v>1</v>
      </c>
      <c r="B1001" s="53">
        <f t="shared" si="85"/>
        <v>187</v>
      </c>
      <c r="C1001" s="38" t="str">
        <f t="shared" si="86"/>
        <v>S01_PID</v>
      </c>
      <c r="D1001" s="83" t="s">
        <v>2022</v>
      </c>
      <c r="E1001" s="16" t="s">
        <v>2033</v>
      </c>
      <c r="F1001" s="77" t="s">
        <v>2034</v>
      </c>
      <c r="G1001" s="9" t="s">
        <v>1042</v>
      </c>
      <c r="H1001" s="36">
        <v>29</v>
      </c>
      <c r="I1001" s="36">
        <v>1</v>
      </c>
      <c r="J1001" s="36">
        <v>1</v>
      </c>
      <c r="K1001" s="36" t="s">
        <v>32</v>
      </c>
      <c r="L1001" s="36">
        <v>1</v>
      </c>
      <c r="N1001" s="36">
        <v>0</v>
      </c>
      <c r="O1001" s="54">
        <v>0</v>
      </c>
      <c r="P1001" s="54">
        <v>0</v>
      </c>
      <c r="R1001" s="36" t="str">
        <f t="shared" si="87"/>
        <v> SG_ HVESPF_Enrg_In_SUP m187 : 29|1@1+ (1,0) [0|0] "" TOOL</v>
      </c>
      <c r="S1001" s="36" t="str">
        <f t="shared" si="88"/>
        <v>SG_MUL_VAL_ 2024 HVESPF_Enrg_In_SUP S01_PID 187-187;</v>
      </c>
    </row>
    <row r="1002" ht="22.5" spans="1:19">
      <c r="A1002" s="36">
        <v>1</v>
      </c>
      <c r="B1002" s="53">
        <f t="shared" si="85"/>
        <v>187</v>
      </c>
      <c r="C1002" s="38" t="str">
        <f t="shared" si="86"/>
        <v>S01_PID</v>
      </c>
      <c r="D1002" s="83" t="s">
        <v>2022</v>
      </c>
      <c r="E1002" s="16" t="s">
        <v>2035</v>
      </c>
      <c r="F1002" s="77" t="s">
        <v>2036</v>
      </c>
      <c r="G1002" s="9" t="s">
        <v>1045</v>
      </c>
      <c r="H1002" s="36">
        <v>30</v>
      </c>
      <c r="I1002" s="36">
        <v>1</v>
      </c>
      <c r="J1002" s="36">
        <v>1</v>
      </c>
      <c r="K1002" s="36" t="s">
        <v>32</v>
      </c>
      <c r="L1002" s="36">
        <v>1</v>
      </c>
      <c r="N1002" s="36">
        <v>0</v>
      </c>
      <c r="O1002" s="54">
        <v>0</v>
      </c>
      <c r="P1002" s="54">
        <v>0</v>
      </c>
      <c r="R1002" s="36" t="str">
        <f t="shared" si="87"/>
        <v> SG_ HVESPG_Enrg_In_SUP m187 : 30|1@1+ (1,0) [0|0] "" TOOL</v>
      </c>
      <c r="S1002" s="36" t="str">
        <f t="shared" si="88"/>
        <v>SG_MUL_VAL_ 2024 HVESPG_Enrg_In_SUP S01_PID 187-187;</v>
      </c>
    </row>
    <row r="1003" ht="22.5" spans="1:19">
      <c r="A1003" s="36">
        <v>1</v>
      </c>
      <c r="B1003" s="53">
        <f t="shared" si="85"/>
        <v>187</v>
      </c>
      <c r="C1003" s="38" t="str">
        <f t="shared" si="86"/>
        <v>S01_PID</v>
      </c>
      <c r="D1003" s="83" t="s">
        <v>2022</v>
      </c>
      <c r="E1003" s="16" t="s">
        <v>2037</v>
      </c>
      <c r="F1003" s="77" t="s">
        <v>2038</v>
      </c>
      <c r="G1003" s="9" t="s">
        <v>1048</v>
      </c>
      <c r="H1003" s="36">
        <v>31</v>
      </c>
      <c r="I1003" s="36">
        <v>1</v>
      </c>
      <c r="J1003" s="36">
        <v>1</v>
      </c>
      <c r="K1003" s="36" t="s">
        <v>32</v>
      </c>
      <c r="L1003" s="36">
        <v>1</v>
      </c>
      <c r="N1003" s="36">
        <v>0</v>
      </c>
      <c r="O1003" s="54">
        <v>0</v>
      </c>
      <c r="P1003" s="54">
        <v>0</v>
      </c>
      <c r="R1003" s="36" t="str">
        <f t="shared" si="87"/>
        <v> SG_ HVESPH_Enrg_In_SUP m187 : 31|1@1+ (1,0) [0|0] "" TOOL</v>
      </c>
      <c r="S1003" s="36" t="str">
        <f t="shared" si="88"/>
        <v>SG_MUL_VAL_ 2024 HVESPH_Enrg_In_SUP S01_PID 187-187;</v>
      </c>
    </row>
    <row r="1004" ht="22.5" spans="1:19">
      <c r="A1004" s="36">
        <v>1</v>
      </c>
      <c r="B1004" s="53">
        <f t="shared" si="85"/>
        <v>187</v>
      </c>
      <c r="C1004" s="38" t="str">
        <f t="shared" si="86"/>
        <v>S01_PID</v>
      </c>
      <c r="D1004" s="83" t="s">
        <v>2022</v>
      </c>
      <c r="E1004" s="16" t="s">
        <v>2039</v>
      </c>
      <c r="F1004" s="16" t="s">
        <v>2040</v>
      </c>
      <c r="G1004" s="9" t="s">
        <v>1180</v>
      </c>
      <c r="H1004" s="36">
        <v>39</v>
      </c>
      <c r="I1004" s="36">
        <v>32</v>
      </c>
      <c r="J1004" s="36">
        <v>0</v>
      </c>
      <c r="K1004" s="36" t="s">
        <v>32</v>
      </c>
      <c r="L1004" s="36">
        <v>1</v>
      </c>
      <c r="M1004" s="36" t="s">
        <v>2041</v>
      </c>
      <c r="N1004" s="36">
        <v>0</v>
      </c>
      <c r="O1004" s="54">
        <v>0</v>
      </c>
      <c r="P1004" s="54">
        <v>0</v>
      </c>
      <c r="R1004" s="36" t="str">
        <f t="shared" si="87"/>
        <v> SG_ HVESS_Enrg_In m187 : 39|32@0+ (1,0) [0|0] "kWh" TOOL</v>
      </c>
      <c r="S1004" s="36" t="str">
        <f t="shared" si="88"/>
        <v>SG_MUL_VAL_ 2024 HVESS_Enrg_In S01_PID 187-187;</v>
      </c>
    </row>
    <row r="1005" ht="22.5" spans="1:19">
      <c r="A1005" s="36">
        <v>1</v>
      </c>
      <c r="B1005" s="53">
        <f t="shared" si="85"/>
        <v>187</v>
      </c>
      <c r="C1005" s="38" t="str">
        <f t="shared" si="86"/>
        <v>S01_PID</v>
      </c>
      <c r="D1005" s="83" t="s">
        <v>2022</v>
      </c>
      <c r="E1005" s="16" t="s">
        <v>2042</v>
      </c>
      <c r="F1005" s="16" t="s">
        <v>2043</v>
      </c>
      <c r="G1005" s="9" t="s">
        <v>1183</v>
      </c>
      <c r="H1005" s="36">
        <f>H1004+I1004</f>
        <v>71</v>
      </c>
      <c r="I1005" s="36">
        <v>32</v>
      </c>
      <c r="J1005" s="36">
        <v>0</v>
      </c>
      <c r="K1005" s="36" t="s">
        <v>32</v>
      </c>
      <c r="L1005" s="36">
        <v>1</v>
      </c>
      <c r="M1005" s="36" t="s">
        <v>2041</v>
      </c>
      <c r="N1005" s="36">
        <v>0</v>
      </c>
      <c r="O1005" s="54">
        <v>0</v>
      </c>
      <c r="P1005" s="54">
        <v>0</v>
      </c>
      <c r="R1005" s="36" t="str">
        <f t="shared" si="87"/>
        <v> SG_ HVESPA_Enrg_In m187 : 71|32@0+ (1,0) [0|0] "kWh" TOOL</v>
      </c>
      <c r="S1005" s="36" t="str">
        <f t="shared" si="88"/>
        <v>SG_MUL_VAL_ 2024 HVESPA_Enrg_In S01_PID 187-187;</v>
      </c>
    </row>
    <row r="1006" ht="22.5" spans="1:19">
      <c r="A1006" s="36">
        <v>1</v>
      </c>
      <c r="B1006" s="53">
        <f t="shared" si="85"/>
        <v>187</v>
      </c>
      <c r="C1006" s="38" t="str">
        <f t="shared" si="86"/>
        <v>S01_PID</v>
      </c>
      <c r="D1006" s="83" t="s">
        <v>2022</v>
      </c>
      <c r="E1006" s="16" t="s">
        <v>2044</v>
      </c>
      <c r="F1006" s="16" t="s">
        <v>2045</v>
      </c>
      <c r="G1006" s="9" t="s">
        <v>1186</v>
      </c>
      <c r="H1006" s="36">
        <f t="shared" ref="H1006:H1012" si="90">H1005+I1005</f>
        <v>103</v>
      </c>
      <c r="I1006" s="36">
        <v>32</v>
      </c>
      <c r="J1006" s="36">
        <v>0</v>
      </c>
      <c r="K1006" s="36" t="s">
        <v>32</v>
      </c>
      <c r="L1006" s="36">
        <v>1</v>
      </c>
      <c r="M1006" s="36" t="s">
        <v>2041</v>
      </c>
      <c r="N1006" s="36">
        <v>0</v>
      </c>
      <c r="O1006" s="54">
        <v>0</v>
      </c>
      <c r="P1006" s="54">
        <v>0</v>
      </c>
      <c r="R1006" s="36" t="str">
        <f t="shared" si="87"/>
        <v> SG_ HVESPB_Enrg_In m187 : 103|32@0+ (1,0) [0|0] "kWh" TOOL</v>
      </c>
      <c r="S1006" s="36" t="str">
        <f t="shared" si="88"/>
        <v>SG_MUL_VAL_ 2024 HVESPB_Enrg_In S01_PID 187-187;</v>
      </c>
    </row>
    <row r="1007" ht="22.5" spans="1:19">
      <c r="A1007" s="36">
        <v>1</v>
      </c>
      <c r="B1007" s="53">
        <f t="shared" si="85"/>
        <v>187</v>
      </c>
      <c r="C1007" s="38" t="str">
        <f t="shared" si="86"/>
        <v>S01_PID</v>
      </c>
      <c r="D1007" s="83" t="s">
        <v>2022</v>
      </c>
      <c r="E1007" s="16" t="s">
        <v>2046</v>
      </c>
      <c r="F1007" s="16" t="s">
        <v>2047</v>
      </c>
      <c r="G1007" s="9" t="s">
        <v>1189</v>
      </c>
      <c r="H1007" s="36">
        <f t="shared" si="90"/>
        <v>135</v>
      </c>
      <c r="I1007" s="36">
        <v>32</v>
      </c>
      <c r="J1007" s="36">
        <v>0</v>
      </c>
      <c r="K1007" s="36" t="s">
        <v>32</v>
      </c>
      <c r="L1007" s="36">
        <v>1</v>
      </c>
      <c r="M1007" s="36" t="s">
        <v>2041</v>
      </c>
      <c r="N1007" s="36">
        <v>0</v>
      </c>
      <c r="O1007" s="54">
        <v>0</v>
      </c>
      <c r="P1007" s="54">
        <v>0</v>
      </c>
      <c r="R1007" s="36" t="str">
        <f t="shared" si="87"/>
        <v> SG_ HVESPC_Enrg_In m187 : 135|32@0+ (1,0) [0|0] "kWh" TOOL</v>
      </c>
      <c r="S1007" s="36" t="str">
        <f t="shared" si="88"/>
        <v>SG_MUL_VAL_ 2024 HVESPC_Enrg_In S01_PID 187-187;</v>
      </c>
    </row>
    <row r="1008" ht="22.5" spans="1:19">
      <c r="A1008" s="36">
        <v>1</v>
      </c>
      <c r="B1008" s="53">
        <f t="shared" si="85"/>
        <v>187</v>
      </c>
      <c r="C1008" s="38" t="str">
        <f t="shared" si="86"/>
        <v>S01_PID</v>
      </c>
      <c r="D1008" s="83" t="s">
        <v>2022</v>
      </c>
      <c r="E1008" s="16" t="s">
        <v>2048</v>
      </c>
      <c r="F1008" s="16" t="s">
        <v>2049</v>
      </c>
      <c r="G1008" s="9" t="s">
        <v>1192</v>
      </c>
      <c r="H1008" s="36">
        <f t="shared" si="90"/>
        <v>167</v>
      </c>
      <c r="I1008" s="36">
        <v>32</v>
      </c>
      <c r="J1008" s="36">
        <v>0</v>
      </c>
      <c r="K1008" s="36" t="s">
        <v>32</v>
      </c>
      <c r="L1008" s="36">
        <v>1</v>
      </c>
      <c r="M1008" s="36" t="s">
        <v>2041</v>
      </c>
      <c r="N1008" s="36">
        <v>0</v>
      </c>
      <c r="O1008" s="54">
        <v>0</v>
      </c>
      <c r="P1008" s="54">
        <v>0</v>
      </c>
      <c r="R1008" s="36" t="str">
        <f t="shared" si="87"/>
        <v> SG_ HVESPD_Enrg_In m187 : 167|32@0+ (1,0) [0|0] "kWh" TOOL</v>
      </c>
      <c r="S1008" s="36" t="str">
        <f t="shared" si="88"/>
        <v>SG_MUL_VAL_ 2024 HVESPD_Enrg_In S01_PID 187-187;</v>
      </c>
    </row>
    <row r="1009" ht="22.5" spans="1:19">
      <c r="A1009" s="36">
        <v>1</v>
      </c>
      <c r="B1009" s="53">
        <f t="shared" si="85"/>
        <v>187</v>
      </c>
      <c r="C1009" s="38" t="str">
        <f t="shared" si="86"/>
        <v>S01_PID</v>
      </c>
      <c r="D1009" s="83" t="s">
        <v>2022</v>
      </c>
      <c r="E1009" s="16" t="s">
        <v>2050</v>
      </c>
      <c r="F1009" s="16" t="s">
        <v>2051</v>
      </c>
      <c r="G1009" s="9" t="s">
        <v>1195</v>
      </c>
      <c r="H1009" s="36">
        <f t="shared" si="90"/>
        <v>199</v>
      </c>
      <c r="I1009" s="36">
        <v>32</v>
      </c>
      <c r="J1009" s="36">
        <v>0</v>
      </c>
      <c r="K1009" s="36" t="s">
        <v>32</v>
      </c>
      <c r="L1009" s="36">
        <v>1</v>
      </c>
      <c r="M1009" s="36" t="s">
        <v>2041</v>
      </c>
      <c r="N1009" s="36">
        <v>0</v>
      </c>
      <c r="O1009" s="54">
        <v>0</v>
      </c>
      <c r="P1009" s="54">
        <v>0</v>
      </c>
      <c r="R1009" s="36" t="str">
        <f t="shared" si="87"/>
        <v> SG_ HVESPE_Enrg_In m187 : 199|32@0+ (1,0) [0|0] "kWh" TOOL</v>
      </c>
      <c r="S1009" s="36" t="str">
        <f t="shared" si="88"/>
        <v>SG_MUL_VAL_ 2024 HVESPE_Enrg_In S01_PID 187-187;</v>
      </c>
    </row>
    <row r="1010" ht="22.5" spans="1:19">
      <c r="A1010" s="36">
        <v>1</v>
      </c>
      <c r="B1010" s="53">
        <f t="shared" si="85"/>
        <v>187</v>
      </c>
      <c r="C1010" s="38" t="str">
        <f t="shared" si="86"/>
        <v>S01_PID</v>
      </c>
      <c r="D1010" s="83" t="s">
        <v>2022</v>
      </c>
      <c r="E1010" s="16" t="s">
        <v>2052</v>
      </c>
      <c r="F1010" s="16" t="s">
        <v>2053</v>
      </c>
      <c r="G1010" s="9" t="s">
        <v>1198</v>
      </c>
      <c r="H1010" s="36">
        <f t="shared" si="90"/>
        <v>231</v>
      </c>
      <c r="I1010" s="36">
        <v>32</v>
      </c>
      <c r="J1010" s="36">
        <v>0</v>
      </c>
      <c r="K1010" s="36" t="s">
        <v>32</v>
      </c>
      <c r="L1010" s="36">
        <v>1</v>
      </c>
      <c r="M1010" s="36" t="s">
        <v>2041</v>
      </c>
      <c r="N1010" s="36">
        <v>0</v>
      </c>
      <c r="O1010" s="54">
        <v>0</v>
      </c>
      <c r="P1010" s="54">
        <v>0</v>
      </c>
      <c r="R1010" s="36" t="str">
        <f t="shared" si="87"/>
        <v> SG_ HVESPF_Enrg_In m187 : 231|32@0+ (1,0) [0|0] "kWh" TOOL</v>
      </c>
      <c r="S1010" s="36" t="str">
        <f t="shared" si="88"/>
        <v>SG_MUL_VAL_ 2024 HVESPF_Enrg_In S01_PID 187-187;</v>
      </c>
    </row>
    <row r="1011" ht="22.5" spans="1:19">
      <c r="A1011" s="36">
        <v>1</v>
      </c>
      <c r="B1011" s="53">
        <f t="shared" si="85"/>
        <v>187</v>
      </c>
      <c r="C1011" s="38" t="str">
        <f t="shared" si="86"/>
        <v>S01_PID</v>
      </c>
      <c r="D1011" s="83" t="s">
        <v>2022</v>
      </c>
      <c r="E1011" s="16" t="s">
        <v>2054</v>
      </c>
      <c r="F1011" s="16" t="s">
        <v>2055</v>
      </c>
      <c r="G1011" s="9" t="s">
        <v>2056</v>
      </c>
      <c r="H1011" s="36">
        <f t="shared" si="90"/>
        <v>263</v>
      </c>
      <c r="I1011" s="36">
        <v>32</v>
      </c>
      <c r="J1011" s="36">
        <v>0</v>
      </c>
      <c r="K1011" s="36" t="s">
        <v>32</v>
      </c>
      <c r="L1011" s="36">
        <v>1</v>
      </c>
      <c r="M1011" s="36" t="s">
        <v>2041</v>
      </c>
      <c r="N1011" s="36">
        <v>0</v>
      </c>
      <c r="O1011" s="54">
        <v>0</v>
      </c>
      <c r="P1011" s="54">
        <v>0</v>
      </c>
      <c r="R1011" s="36" t="str">
        <f t="shared" si="87"/>
        <v> SG_ HVESPG_Enrg_In m187 : 263|32@0+ (1,0) [0|0] "kWh" TOOL</v>
      </c>
      <c r="S1011" s="36" t="str">
        <f t="shared" si="88"/>
        <v>SG_MUL_VAL_ 2024 HVESPG_Enrg_In S01_PID 187-187;</v>
      </c>
    </row>
    <row r="1012" ht="22.5" spans="1:19">
      <c r="A1012" s="36">
        <v>1</v>
      </c>
      <c r="B1012" s="53">
        <f t="shared" si="85"/>
        <v>187</v>
      </c>
      <c r="C1012" s="38" t="str">
        <f t="shared" si="86"/>
        <v>S01_PID</v>
      </c>
      <c r="D1012" s="83" t="s">
        <v>2022</v>
      </c>
      <c r="E1012" s="16" t="s">
        <v>2057</v>
      </c>
      <c r="F1012" s="16" t="s">
        <v>2058</v>
      </c>
      <c r="G1012" s="9" t="s">
        <v>1204</v>
      </c>
      <c r="H1012" s="36">
        <f t="shared" si="90"/>
        <v>295</v>
      </c>
      <c r="I1012" s="36">
        <v>32</v>
      </c>
      <c r="J1012" s="36">
        <v>0</v>
      </c>
      <c r="K1012" s="36" t="s">
        <v>32</v>
      </c>
      <c r="L1012" s="36">
        <v>1</v>
      </c>
      <c r="M1012" s="36" t="s">
        <v>2041</v>
      </c>
      <c r="N1012" s="36">
        <v>0</v>
      </c>
      <c r="O1012" s="54">
        <v>0</v>
      </c>
      <c r="P1012" s="54">
        <v>0</v>
      </c>
      <c r="R1012" s="36" t="str">
        <f t="shared" si="87"/>
        <v> SG_ HVESPH_Enrg_In m187 : 295|32@0+ (1,0) [0|0] "kWh" TOOL</v>
      </c>
      <c r="S1012" s="36" t="str">
        <f t="shared" si="88"/>
        <v>SG_MUL_VAL_ 2024 HVESPH_Enrg_In S01_PID 187-187;</v>
      </c>
    </row>
    <row r="1013" ht="22.5" spans="1:19">
      <c r="A1013" s="36">
        <v>1</v>
      </c>
      <c r="B1013" s="53">
        <f t="shared" si="85"/>
        <v>188</v>
      </c>
      <c r="C1013" s="38" t="str">
        <f t="shared" si="86"/>
        <v>S01_PID</v>
      </c>
      <c r="D1013" s="83" t="s">
        <v>2059</v>
      </c>
      <c r="E1013" s="16" t="s">
        <v>2060</v>
      </c>
      <c r="F1013" s="77" t="s">
        <v>2061</v>
      </c>
      <c r="G1013" s="9" t="s">
        <v>1027</v>
      </c>
      <c r="H1013" s="36">
        <v>24</v>
      </c>
      <c r="I1013" s="36">
        <v>1</v>
      </c>
      <c r="J1013" s="36">
        <v>1</v>
      </c>
      <c r="K1013" s="36" t="s">
        <v>32</v>
      </c>
      <c r="L1013" s="36">
        <v>1</v>
      </c>
      <c r="N1013" s="36">
        <v>0</v>
      </c>
      <c r="O1013" s="54">
        <v>0</v>
      </c>
      <c r="P1013" s="54">
        <v>0</v>
      </c>
      <c r="R1013" s="36" t="str">
        <f t="shared" si="87"/>
        <v> SG_ HVESPA_Enrg_Out_SUP m188 : 24|1@1+ (1,0) [0|0] "" TOOL</v>
      </c>
      <c r="S1013" s="36" t="str">
        <f t="shared" si="88"/>
        <v>SG_MUL_VAL_ 2024 HVESPA_Enrg_Out_SUP S01_PID 188-188;</v>
      </c>
    </row>
    <row r="1014" ht="22.5" spans="1:19">
      <c r="A1014" s="36">
        <v>1</v>
      </c>
      <c r="B1014" s="53">
        <f t="shared" si="85"/>
        <v>188</v>
      </c>
      <c r="C1014" s="38" t="str">
        <f t="shared" si="86"/>
        <v>S01_PID</v>
      </c>
      <c r="D1014" s="83" t="s">
        <v>2059</v>
      </c>
      <c r="E1014" s="16" t="s">
        <v>2062</v>
      </c>
      <c r="F1014" s="77" t="s">
        <v>2063</v>
      </c>
      <c r="G1014" s="9" t="s">
        <v>1030</v>
      </c>
      <c r="H1014" s="36">
        <v>25</v>
      </c>
      <c r="I1014" s="36">
        <v>1</v>
      </c>
      <c r="J1014" s="36">
        <v>1</v>
      </c>
      <c r="K1014" s="36" t="s">
        <v>32</v>
      </c>
      <c r="L1014" s="36">
        <v>1</v>
      </c>
      <c r="N1014" s="36">
        <v>0</v>
      </c>
      <c r="O1014" s="54">
        <v>0</v>
      </c>
      <c r="P1014" s="54">
        <v>0</v>
      </c>
      <c r="R1014" s="36" t="str">
        <f t="shared" si="87"/>
        <v> SG_ HVESPB_Enrg_Out_SUP m188 : 25|1@1+ (1,0) [0|0] "" TOOL</v>
      </c>
      <c r="S1014" s="36" t="str">
        <f t="shared" si="88"/>
        <v>SG_MUL_VAL_ 2024 HVESPB_Enrg_Out_SUP S01_PID 188-188;</v>
      </c>
    </row>
    <row r="1015" ht="22.5" spans="1:19">
      <c r="A1015" s="36">
        <v>1</v>
      </c>
      <c r="B1015" s="53">
        <f t="shared" si="85"/>
        <v>188</v>
      </c>
      <c r="C1015" s="38" t="str">
        <f t="shared" si="86"/>
        <v>S01_PID</v>
      </c>
      <c r="D1015" s="83" t="s">
        <v>2059</v>
      </c>
      <c r="E1015" s="16" t="s">
        <v>2064</v>
      </c>
      <c r="F1015" s="77" t="s">
        <v>2065</v>
      </c>
      <c r="G1015" s="9" t="s">
        <v>1033</v>
      </c>
      <c r="H1015" s="36">
        <v>26</v>
      </c>
      <c r="I1015" s="36">
        <v>1</v>
      </c>
      <c r="J1015" s="36">
        <v>1</v>
      </c>
      <c r="K1015" s="36" t="s">
        <v>32</v>
      </c>
      <c r="L1015" s="36">
        <v>1</v>
      </c>
      <c r="N1015" s="36">
        <v>0</v>
      </c>
      <c r="O1015" s="54">
        <v>0</v>
      </c>
      <c r="P1015" s="54">
        <v>0</v>
      </c>
      <c r="R1015" s="36" t="str">
        <f t="shared" si="87"/>
        <v> SG_ HVESPC_Enrg_Out_SUP m188 : 26|1@1+ (1,0) [0|0] "" TOOL</v>
      </c>
      <c r="S1015" s="36" t="str">
        <f t="shared" si="88"/>
        <v>SG_MUL_VAL_ 2024 HVESPC_Enrg_Out_SUP S01_PID 188-188;</v>
      </c>
    </row>
    <row r="1016" ht="22.5" spans="1:19">
      <c r="A1016" s="36">
        <v>1</v>
      </c>
      <c r="B1016" s="53">
        <f t="shared" si="85"/>
        <v>188</v>
      </c>
      <c r="C1016" s="38" t="str">
        <f t="shared" si="86"/>
        <v>S01_PID</v>
      </c>
      <c r="D1016" s="83" t="s">
        <v>2059</v>
      </c>
      <c r="E1016" s="16" t="s">
        <v>2066</v>
      </c>
      <c r="F1016" s="77" t="s">
        <v>2067</v>
      </c>
      <c r="G1016" s="9" t="s">
        <v>1036</v>
      </c>
      <c r="H1016" s="36">
        <v>27</v>
      </c>
      <c r="I1016" s="36">
        <v>1</v>
      </c>
      <c r="J1016" s="36">
        <v>1</v>
      </c>
      <c r="K1016" s="36" t="s">
        <v>32</v>
      </c>
      <c r="L1016" s="36">
        <v>1</v>
      </c>
      <c r="N1016" s="36">
        <v>0</v>
      </c>
      <c r="O1016" s="54">
        <v>0</v>
      </c>
      <c r="P1016" s="54">
        <v>0</v>
      </c>
      <c r="R1016" s="36" t="str">
        <f t="shared" si="87"/>
        <v> SG_ HVESPD_Enrg_Out_SUP m188 : 27|1@1+ (1,0) [0|0] "" TOOL</v>
      </c>
      <c r="S1016" s="36" t="str">
        <f t="shared" si="88"/>
        <v>SG_MUL_VAL_ 2024 HVESPD_Enrg_Out_SUP S01_PID 188-188;</v>
      </c>
    </row>
    <row r="1017" ht="22.5" spans="1:19">
      <c r="A1017" s="36">
        <v>1</v>
      </c>
      <c r="B1017" s="53">
        <f t="shared" si="85"/>
        <v>188</v>
      </c>
      <c r="C1017" s="38" t="str">
        <f t="shared" si="86"/>
        <v>S01_PID</v>
      </c>
      <c r="D1017" s="83" t="s">
        <v>2059</v>
      </c>
      <c r="E1017" s="16" t="s">
        <v>2068</v>
      </c>
      <c r="F1017" s="77" t="s">
        <v>2069</v>
      </c>
      <c r="G1017" s="9" t="s">
        <v>1039</v>
      </c>
      <c r="H1017" s="36">
        <v>28</v>
      </c>
      <c r="I1017" s="36">
        <v>1</v>
      </c>
      <c r="J1017" s="36">
        <v>1</v>
      </c>
      <c r="K1017" s="36" t="s">
        <v>32</v>
      </c>
      <c r="L1017" s="36">
        <v>1</v>
      </c>
      <c r="N1017" s="36">
        <v>0</v>
      </c>
      <c r="O1017" s="54">
        <v>0</v>
      </c>
      <c r="P1017" s="54">
        <v>0</v>
      </c>
      <c r="R1017" s="36" t="str">
        <f t="shared" si="87"/>
        <v> SG_ HVESPE_Enrg_Out_SUP m188 : 28|1@1+ (1,0) [0|0] "" TOOL</v>
      </c>
      <c r="S1017" s="36" t="str">
        <f t="shared" si="88"/>
        <v>SG_MUL_VAL_ 2024 HVESPE_Enrg_Out_SUP S01_PID 188-188;</v>
      </c>
    </row>
    <row r="1018" ht="22.5" spans="1:19">
      <c r="A1018" s="36">
        <v>1</v>
      </c>
      <c r="B1018" s="53">
        <f t="shared" si="85"/>
        <v>188</v>
      </c>
      <c r="C1018" s="38" t="str">
        <f t="shared" si="86"/>
        <v>S01_PID</v>
      </c>
      <c r="D1018" s="83" t="s">
        <v>2059</v>
      </c>
      <c r="E1018" s="16" t="s">
        <v>2070</v>
      </c>
      <c r="F1018" s="77" t="s">
        <v>2071</v>
      </c>
      <c r="G1018" s="9" t="s">
        <v>1042</v>
      </c>
      <c r="H1018" s="36">
        <v>29</v>
      </c>
      <c r="I1018" s="36">
        <v>1</v>
      </c>
      <c r="J1018" s="36">
        <v>1</v>
      </c>
      <c r="K1018" s="36" t="s">
        <v>32</v>
      </c>
      <c r="L1018" s="36">
        <v>1</v>
      </c>
      <c r="N1018" s="36">
        <v>0</v>
      </c>
      <c r="O1018" s="54">
        <v>0</v>
      </c>
      <c r="P1018" s="54">
        <v>0</v>
      </c>
      <c r="R1018" s="36" t="str">
        <f t="shared" si="87"/>
        <v> SG_ HVESPF_Enrg_Out_SUP m188 : 29|1@1+ (1,0) [0|0] "" TOOL</v>
      </c>
      <c r="S1018" s="36" t="str">
        <f t="shared" si="88"/>
        <v>SG_MUL_VAL_ 2024 HVESPF_Enrg_Out_SUP S01_PID 188-188;</v>
      </c>
    </row>
    <row r="1019" ht="22.5" spans="1:19">
      <c r="A1019" s="36">
        <v>1</v>
      </c>
      <c r="B1019" s="53">
        <f t="shared" si="85"/>
        <v>188</v>
      </c>
      <c r="C1019" s="38" t="str">
        <f t="shared" si="86"/>
        <v>S01_PID</v>
      </c>
      <c r="D1019" s="83" t="s">
        <v>2059</v>
      </c>
      <c r="E1019" s="16" t="s">
        <v>2072</v>
      </c>
      <c r="F1019" s="77" t="s">
        <v>2073</v>
      </c>
      <c r="G1019" s="9" t="s">
        <v>1045</v>
      </c>
      <c r="H1019" s="36">
        <v>30</v>
      </c>
      <c r="I1019" s="36">
        <v>1</v>
      </c>
      <c r="J1019" s="36">
        <v>1</v>
      </c>
      <c r="K1019" s="36" t="s">
        <v>32</v>
      </c>
      <c r="L1019" s="36">
        <v>1</v>
      </c>
      <c r="N1019" s="36">
        <v>0</v>
      </c>
      <c r="O1019" s="54">
        <v>0</v>
      </c>
      <c r="P1019" s="54">
        <v>0</v>
      </c>
      <c r="R1019" s="36" t="str">
        <f t="shared" si="87"/>
        <v> SG_ HVESPG_Enrg_Out_SUP m188 : 30|1@1+ (1,0) [0|0] "" TOOL</v>
      </c>
      <c r="S1019" s="36" t="str">
        <f t="shared" si="88"/>
        <v>SG_MUL_VAL_ 2024 HVESPG_Enrg_Out_SUP S01_PID 188-188;</v>
      </c>
    </row>
    <row r="1020" ht="22.5" spans="1:19">
      <c r="A1020" s="36">
        <v>1</v>
      </c>
      <c r="B1020" s="53">
        <f t="shared" si="85"/>
        <v>188</v>
      </c>
      <c r="C1020" s="38" t="str">
        <f t="shared" si="86"/>
        <v>S01_PID</v>
      </c>
      <c r="D1020" s="83" t="s">
        <v>2059</v>
      </c>
      <c r="E1020" s="16" t="s">
        <v>2074</v>
      </c>
      <c r="F1020" s="77" t="s">
        <v>2075</v>
      </c>
      <c r="G1020" s="9" t="s">
        <v>1048</v>
      </c>
      <c r="H1020" s="36">
        <v>31</v>
      </c>
      <c r="I1020" s="36">
        <v>1</v>
      </c>
      <c r="J1020" s="36">
        <v>1</v>
      </c>
      <c r="K1020" s="36" t="s">
        <v>32</v>
      </c>
      <c r="L1020" s="36">
        <v>1</v>
      </c>
      <c r="N1020" s="36">
        <v>0</v>
      </c>
      <c r="O1020" s="54">
        <v>0</v>
      </c>
      <c r="P1020" s="54">
        <v>0</v>
      </c>
      <c r="R1020" s="36" t="str">
        <f t="shared" si="87"/>
        <v> SG_ HVESPH_Enrg_Out_SUP m188 : 31|1@1+ (1,0) [0|0] "" TOOL</v>
      </c>
      <c r="S1020" s="36" t="str">
        <f t="shared" si="88"/>
        <v>SG_MUL_VAL_ 2024 HVESPH_Enrg_Out_SUP S01_PID 188-188;</v>
      </c>
    </row>
    <row r="1021" ht="22.5" spans="1:19">
      <c r="A1021" s="36">
        <v>1</v>
      </c>
      <c r="B1021" s="53">
        <f t="shared" si="85"/>
        <v>188</v>
      </c>
      <c r="C1021" s="38" t="str">
        <f t="shared" si="86"/>
        <v>S01_PID</v>
      </c>
      <c r="D1021" s="83" t="s">
        <v>2059</v>
      </c>
      <c r="E1021" s="16" t="s">
        <v>2076</v>
      </c>
      <c r="F1021" s="16" t="s">
        <v>2077</v>
      </c>
      <c r="G1021" s="9" t="s">
        <v>1180</v>
      </c>
      <c r="H1021" s="36">
        <v>39</v>
      </c>
      <c r="I1021" s="36">
        <v>32</v>
      </c>
      <c r="J1021" s="36">
        <v>0</v>
      </c>
      <c r="K1021" s="36" t="s">
        <v>32</v>
      </c>
      <c r="L1021" s="36">
        <v>1</v>
      </c>
      <c r="M1021" s="36" t="s">
        <v>2041</v>
      </c>
      <c r="N1021" s="36">
        <v>0</v>
      </c>
      <c r="O1021" s="54">
        <v>0</v>
      </c>
      <c r="P1021" s="54">
        <v>0</v>
      </c>
      <c r="R1021" s="36" t="str">
        <f t="shared" si="87"/>
        <v> SG_ HVESS_Enrg_Out m188 : 39|32@0+ (1,0) [0|0] "kWh" TOOL</v>
      </c>
      <c r="S1021" s="36" t="str">
        <f t="shared" si="88"/>
        <v>SG_MUL_VAL_ 2024 HVESS_Enrg_Out S01_PID 188-188;</v>
      </c>
    </row>
    <row r="1022" ht="22.5" spans="1:19">
      <c r="A1022" s="36">
        <v>1</v>
      </c>
      <c r="B1022" s="53">
        <f t="shared" ref="B1022:B1059" si="91">HEX2DEC(SUBSTITUTE(D1022,"0x",""))</f>
        <v>188</v>
      </c>
      <c r="C1022" s="38" t="str">
        <f t="shared" ref="C1022:C1059" si="92">"S"&amp;DEC2HEX(A1022,2)&amp;"_PID"</f>
        <v>S01_PID</v>
      </c>
      <c r="D1022" s="83" t="s">
        <v>2059</v>
      </c>
      <c r="E1022" s="16" t="s">
        <v>2078</v>
      </c>
      <c r="F1022" s="16" t="s">
        <v>2079</v>
      </c>
      <c r="G1022" s="9" t="s">
        <v>1183</v>
      </c>
      <c r="H1022" s="36">
        <f t="shared" ref="H1022:H1029" si="93">H1021+I1021</f>
        <v>71</v>
      </c>
      <c r="I1022" s="36">
        <v>32</v>
      </c>
      <c r="J1022" s="36">
        <v>0</v>
      </c>
      <c r="K1022" s="36" t="s">
        <v>32</v>
      </c>
      <c r="L1022" s="36">
        <v>1</v>
      </c>
      <c r="M1022" s="36" t="s">
        <v>2041</v>
      </c>
      <c r="N1022" s="36">
        <v>0</v>
      </c>
      <c r="O1022" s="54">
        <v>0</v>
      </c>
      <c r="P1022" s="54">
        <v>0</v>
      </c>
      <c r="R1022" s="36" t="str">
        <f t="shared" ref="R1022:R1059" si="94">IF(F1022="",""," SG_ "&amp;F1022&amp;" m"&amp;B1022&amp;" : "&amp;H1022&amp;"|"&amp;I1022&amp;"@"&amp;J1022&amp;K1022&amp;" ("&amp;L1022&amp;","&amp;N1022&amp;") ["&amp;O1022&amp;"|"&amp;P1022&amp;"] """&amp;M1022&amp;""" TOOL")</f>
        <v> SG_ HVESPA_Enrg_Out m188 : 71|32@0+ (1,0) [0|0] "kWh" TOOL</v>
      </c>
      <c r="S1022" s="36" t="str">
        <f t="shared" ref="S1022:S1059" si="95">IF(F1022="","","SG_MUL_VAL_ 2024 "&amp;F1022&amp;" "&amp;C1022&amp;" "&amp;SUBSTITUTE(B1022,"M","")&amp;"-"&amp;SUBSTITUTE(B1022,"M","")&amp;";")</f>
        <v>SG_MUL_VAL_ 2024 HVESPA_Enrg_Out S01_PID 188-188;</v>
      </c>
    </row>
    <row r="1023" ht="22.5" spans="1:19">
      <c r="A1023" s="36">
        <v>1</v>
      </c>
      <c r="B1023" s="53">
        <f t="shared" si="91"/>
        <v>188</v>
      </c>
      <c r="C1023" s="38" t="str">
        <f t="shared" si="92"/>
        <v>S01_PID</v>
      </c>
      <c r="D1023" s="83" t="s">
        <v>2059</v>
      </c>
      <c r="E1023" s="16" t="s">
        <v>2080</v>
      </c>
      <c r="F1023" s="16" t="s">
        <v>2081</v>
      </c>
      <c r="G1023" s="9" t="s">
        <v>1186</v>
      </c>
      <c r="H1023" s="36">
        <f t="shared" si="93"/>
        <v>103</v>
      </c>
      <c r="I1023" s="36">
        <v>32</v>
      </c>
      <c r="J1023" s="36">
        <v>0</v>
      </c>
      <c r="K1023" s="36" t="s">
        <v>32</v>
      </c>
      <c r="L1023" s="36">
        <v>1</v>
      </c>
      <c r="M1023" s="36" t="s">
        <v>2041</v>
      </c>
      <c r="N1023" s="36">
        <v>0</v>
      </c>
      <c r="O1023" s="54">
        <v>0</v>
      </c>
      <c r="P1023" s="54">
        <v>0</v>
      </c>
      <c r="R1023" s="36" t="str">
        <f t="shared" si="94"/>
        <v> SG_ HVESPB_Enrg_Out m188 : 103|32@0+ (1,0) [0|0] "kWh" TOOL</v>
      </c>
      <c r="S1023" s="36" t="str">
        <f t="shared" si="95"/>
        <v>SG_MUL_VAL_ 2024 HVESPB_Enrg_Out S01_PID 188-188;</v>
      </c>
    </row>
    <row r="1024" ht="22.5" spans="1:19">
      <c r="A1024" s="36">
        <v>1</v>
      </c>
      <c r="B1024" s="53">
        <f t="shared" si="91"/>
        <v>188</v>
      </c>
      <c r="C1024" s="38" t="str">
        <f t="shared" si="92"/>
        <v>S01_PID</v>
      </c>
      <c r="D1024" s="83" t="s">
        <v>2059</v>
      </c>
      <c r="E1024" s="16" t="s">
        <v>2082</v>
      </c>
      <c r="F1024" s="16" t="s">
        <v>2083</v>
      </c>
      <c r="G1024" s="9" t="s">
        <v>1189</v>
      </c>
      <c r="H1024" s="36">
        <f t="shared" si="93"/>
        <v>135</v>
      </c>
      <c r="I1024" s="36">
        <v>32</v>
      </c>
      <c r="J1024" s="36">
        <v>0</v>
      </c>
      <c r="K1024" s="36" t="s">
        <v>32</v>
      </c>
      <c r="L1024" s="36">
        <v>1</v>
      </c>
      <c r="M1024" s="36" t="s">
        <v>2041</v>
      </c>
      <c r="N1024" s="36">
        <v>0</v>
      </c>
      <c r="O1024" s="54">
        <v>0</v>
      </c>
      <c r="P1024" s="54">
        <v>0</v>
      </c>
      <c r="R1024" s="36" t="str">
        <f t="shared" si="94"/>
        <v> SG_ HVESPC_Enrg_Out m188 : 135|32@0+ (1,0) [0|0] "kWh" TOOL</v>
      </c>
      <c r="S1024" s="36" t="str">
        <f t="shared" si="95"/>
        <v>SG_MUL_VAL_ 2024 HVESPC_Enrg_Out S01_PID 188-188;</v>
      </c>
    </row>
    <row r="1025" ht="22.5" spans="1:19">
      <c r="A1025" s="36">
        <v>1</v>
      </c>
      <c r="B1025" s="53">
        <f t="shared" si="91"/>
        <v>188</v>
      </c>
      <c r="C1025" s="38" t="str">
        <f t="shared" si="92"/>
        <v>S01_PID</v>
      </c>
      <c r="D1025" s="83" t="s">
        <v>2059</v>
      </c>
      <c r="E1025" s="16" t="s">
        <v>2084</v>
      </c>
      <c r="F1025" s="16" t="s">
        <v>2085</v>
      </c>
      <c r="G1025" s="9" t="s">
        <v>1192</v>
      </c>
      <c r="H1025" s="36">
        <f t="shared" si="93"/>
        <v>167</v>
      </c>
      <c r="I1025" s="36">
        <v>32</v>
      </c>
      <c r="J1025" s="36">
        <v>0</v>
      </c>
      <c r="K1025" s="36" t="s">
        <v>32</v>
      </c>
      <c r="L1025" s="36">
        <v>1</v>
      </c>
      <c r="M1025" s="36" t="s">
        <v>2041</v>
      </c>
      <c r="N1025" s="36">
        <v>0</v>
      </c>
      <c r="O1025" s="54">
        <v>0</v>
      </c>
      <c r="P1025" s="54">
        <v>0</v>
      </c>
      <c r="R1025" s="36" t="str">
        <f t="shared" si="94"/>
        <v> SG_ HVESPD_Enrg_Out m188 : 167|32@0+ (1,0) [0|0] "kWh" TOOL</v>
      </c>
      <c r="S1025" s="36" t="str">
        <f t="shared" si="95"/>
        <v>SG_MUL_VAL_ 2024 HVESPD_Enrg_Out S01_PID 188-188;</v>
      </c>
    </row>
    <row r="1026" ht="22.5" spans="1:19">
      <c r="A1026" s="36">
        <v>1</v>
      </c>
      <c r="B1026" s="53">
        <f t="shared" si="91"/>
        <v>188</v>
      </c>
      <c r="C1026" s="38" t="str">
        <f t="shared" si="92"/>
        <v>S01_PID</v>
      </c>
      <c r="D1026" s="83" t="s">
        <v>2059</v>
      </c>
      <c r="E1026" s="16" t="s">
        <v>2086</v>
      </c>
      <c r="F1026" s="16" t="s">
        <v>2087</v>
      </c>
      <c r="G1026" s="9" t="s">
        <v>1195</v>
      </c>
      <c r="H1026" s="36">
        <f t="shared" si="93"/>
        <v>199</v>
      </c>
      <c r="I1026" s="36">
        <v>32</v>
      </c>
      <c r="J1026" s="36">
        <v>0</v>
      </c>
      <c r="K1026" s="36" t="s">
        <v>32</v>
      </c>
      <c r="L1026" s="36">
        <v>1</v>
      </c>
      <c r="M1026" s="36" t="s">
        <v>2041</v>
      </c>
      <c r="N1026" s="36">
        <v>0</v>
      </c>
      <c r="O1026" s="54">
        <v>0</v>
      </c>
      <c r="P1026" s="54">
        <v>0</v>
      </c>
      <c r="R1026" s="36" t="str">
        <f t="shared" si="94"/>
        <v> SG_ HVESPE_Enrg_Out m188 : 199|32@0+ (1,0) [0|0] "kWh" TOOL</v>
      </c>
      <c r="S1026" s="36" t="str">
        <f t="shared" si="95"/>
        <v>SG_MUL_VAL_ 2024 HVESPE_Enrg_Out S01_PID 188-188;</v>
      </c>
    </row>
    <row r="1027" ht="22.5" spans="1:19">
      <c r="A1027" s="36">
        <v>1</v>
      </c>
      <c r="B1027" s="53">
        <f t="shared" si="91"/>
        <v>188</v>
      </c>
      <c r="C1027" s="38" t="str">
        <f t="shared" si="92"/>
        <v>S01_PID</v>
      </c>
      <c r="D1027" s="83" t="s">
        <v>2059</v>
      </c>
      <c r="E1027" s="16" t="s">
        <v>2088</v>
      </c>
      <c r="F1027" s="16" t="s">
        <v>2089</v>
      </c>
      <c r="G1027" s="9" t="s">
        <v>1198</v>
      </c>
      <c r="H1027" s="36">
        <f t="shared" si="93"/>
        <v>231</v>
      </c>
      <c r="I1027" s="36">
        <v>32</v>
      </c>
      <c r="J1027" s="36">
        <v>0</v>
      </c>
      <c r="K1027" s="36" t="s">
        <v>32</v>
      </c>
      <c r="L1027" s="36">
        <v>1</v>
      </c>
      <c r="M1027" s="36" t="s">
        <v>2041</v>
      </c>
      <c r="N1027" s="36">
        <v>0</v>
      </c>
      <c r="O1027" s="54">
        <v>0</v>
      </c>
      <c r="P1027" s="54">
        <v>0</v>
      </c>
      <c r="R1027" s="36" t="str">
        <f t="shared" si="94"/>
        <v> SG_ HVESPF_Enrg_Out m188 : 231|32@0+ (1,0) [0|0] "kWh" TOOL</v>
      </c>
      <c r="S1027" s="36" t="str">
        <f t="shared" si="95"/>
        <v>SG_MUL_VAL_ 2024 HVESPF_Enrg_Out S01_PID 188-188;</v>
      </c>
    </row>
    <row r="1028" ht="22.5" spans="1:19">
      <c r="A1028" s="36">
        <v>1</v>
      </c>
      <c r="B1028" s="53">
        <f t="shared" si="91"/>
        <v>188</v>
      </c>
      <c r="C1028" s="38" t="str">
        <f t="shared" si="92"/>
        <v>S01_PID</v>
      </c>
      <c r="D1028" s="83" t="s">
        <v>2059</v>
      </c>
      <c r="E1028" s="16" t="s">
        <v>2090</v>
      </c>
      <c r="F1028" s="16" t="s">
        <v>2091</v>
      </c>
      <c r="G1028" s="9" t="s">
        <v>2056</v>
      </c>
      <c r="H1028" s="36">
        <f t="shared" si="93"/>
        <v>263</v>
      </c>
      <c r="I1028" s="36">
        <v>32</v>
      </c>
      <c r="J1028" s="36">
        <v>0</v>
      </c>
      <c r="K1028" s="36" t="s">
        <v>32</v>
      </c>
      <c r="L1028" s="36">
        <v>1</v>
      </c>
      <c r="M1028" s="36" t="s">
        <v>2041</v>
      </c>
      <c r="N1028" s="36">
        <v>0</v>
      </c>
      <c r="O1028" s="54">
        <v>0</v>
      </c>
      <c r="P1028" s="54">
        <v>0</v>
      </c>
      <c r="R1028" s="36" t="str">
        <f t="shared" si="94"/>
        <v> SG_ HVESPG_Enrg_Out m188 : 263|32@0+ (1,0) [0|0] "kWh" TOOL</v>
      </c>
      <c r="S1028" s="36" t="str">
        <f t="shared" si="95"/>
        <v>SG_MUL_VAL_ 2024 HVESPG_Enrg_Out S01_PID 188-188;</v>
      </c>
    </row>
    <row r="1029" ht="22.5" spans="1:19">
      <c r="A1029" s="36">
        <v>1</v>
      </c>
      <c r="B1029" s="53">
        <f t="shared" si="91"/>
        <v>188</v>
      </c>
      <c r="C1029" s="38" t="str">
        <f t="shared" si="92"/>
        <v>S01_PID</v>
      </c>
      <c r="D1029" s="83" t="s">
        <v>2059</v>
      </c>
      <c r="E1029" s="16" t="s">
        <v>2092</v>
      </c>
      <c r="F1029" s="16" t="s">
        <v>2093</v>
      </c>
      <c r="G1029" s="9" t="s">
        <v>1204</v>
      </c>
      <c r="H1029" s="36">
        <f t="shared" si="93"/>
        <v>295</v>
      </c>
      <c r="I1029" s="36">
        <v>32</v>
      </c>
      <c r="J1029" s="36">
        <v>0</v>
      </c>
      <c r="K1029" s="36" t="s">
        <v>32</v>
      </c>
      <c r="L1029" s="36">
        <v>1</v>
      </c>
      <c r="M1029" s="36" t="s">
        <v>2041</v>
      </c>
      <c r="N1029" s="36">
        <v>0</v>
      </c>
      <c r="O1029" s="54">
        <v>0</v>
      </c>
      <c r="P1029" s="54">
        <v>0</v>
      </c>
      <c r="R1029" s="36" t="str">
        <f t="shared" si="94"/>
        <v> SG_ HVESPH_Enrg_Out m188 : 295|32@0+ (1,0) [0|0] "kWh" TOOL</v>
      </c>
      <c r="S1029" s="36" t="str">
        <f t="shared" si="95"/>
        <v>SG_MUL_VAL_ 2024 HVESPH_Enrg_Out S01_PID 188-188;</v>
      </c>
    </row>
    <row r="1030" spans="1:19">
      <c r="A1030" s="36">
        <v>1</v>
      </c>
      <c r="B1030" s="53">
        <f t="shared" si="91"/>
        <v>189</v>
      </c>
      <c r="C1030" s="38" t="str">
        <f t="shared" si="92"/>
        <v>S01_PID</v>
      </c>
      <c r="D1030" s="83" t="s">
        <v>2094</v>
      </c>
      <c r="E1030" s="16" t="s">
        <v>2095</v>
      </c>
      <c r="F1030" s="77" t="s">
        <v>2096</v>
      </c>
      <c r="G1030" s="9" t="s">
        <v>1027</v>
      </c>
      <c r="H1030" s="36">
        <v>24</v>
      </c>
      <c r="I1030" s="36">
        <v>1</v>
      </c>
      <c r="J1030" s="36">
        <v>1</v>
      </c>
      <c r="K1030" s="36" t="s">
        <v>32</v>
      </c>
      <c r="L1030" s="36">
        <v>1</v>
      </c>
      <c r="N1030" s="36">
        <v>0</v>
      </c>
      <c r="O1030" s="54">
        <v>0</v>
      </c>
      <c r="P1030" s="54">
        <v>0</v>
      </c>
      <c r="R1030" s="36" t="str">
        <f t="shared" si="94"/>
        <v> SG_ HVESPA_Enrg_Tput_SUP m189 : 24|1@1+ (1,0) [0|0] "" TOOL</v>
      </c>
      <c r="S1030" s="36" t="str">
        <f t="shared" si="95"/>
        <v>SG_MUL_VAL_ 2024 HVESPA_Enrg_Tput_SUP S01_PID 189-189;</v>
      </c>
    </row>
    <row r="1031" spans="1:19">
      <c r="A1031" s="36">
        <v>1</v>
      </c>
      <c r="B1031" s="53">
        <f t="shared" si="91"/>
        <v>189</v>
      </c>
      <c r="C1031" s="38" t="str">
        <f t="shared" si="92"/>
        <v>S01_PID</v>
      </c>
      <c r="D1031" s="83" t="s">
        <v>2094</v>
      </c>
      <c r="E1031" s="16" t="s">
        <v>2097</v>
      </c>
      <c r="F1031" s="77" t="s">
        <v>2098</v>
      </c>
      <c r="G1031" s="9" t="s">
        <v>1030</v>
      </c>
      <c r="H1031" s="36">
        <v>25</v>
      </c>
      <c r="I1031" s="36">
        <v>1</v>
      </c>
      <c r="J1031" s="36">
        <v>1</v>
      </c>
      <c r="K1031" s="36" t="s">
        <v>32</v>
      </c>
      <c r="L1031" s="36">
        <v>1</v>
      </c>
      <c r="N1031" s="36">
        <v>0</v>
      </c>
      <c r="O1031" s="54">
        <v>0</v>
      </c>
      <c r="P1031" s="54">
        <v>0</v>
      </c>
      <c r="R1031" s="36" t="str">
        <f t="shared" si="94"/>
        <v> SG_ HVESPB_Enrg_Tput_SUP m189 : 25|1@1+ (1,0) [0|0] "" TOOL</v>
      </c>
      <c r="S1031" s="36" t="str">
        <f t="shared" si="95"/>
        <v>SG_MUL_VAL_ 2024 HVESPB_Enrg_Tput_SUP S01_PID 189-189;</v>
      </c>
    </row>
    <row r="1032" spans="1:19">
      <c r="A1032" s="36">
        <v>1</v>
      </c>
      <c r="B1032" s="53">
        <f t="shared" si="91"/>
        <v>189</v>
      </c>
      <c r="C1032" s="38" t="str">
        <f t="shared" si="92"/>
        <v>S01_PID</v>
      </c>
      <c r="D1032" s="83" t="s">
        <v>2094</v>
      </c>
      <c r="E1032" s="16" t="s">
        <v>2099</v>
      </c>
      <c r="F1032" s="77" t="s">
        <v>2100</v>
      </c>
      <c r="G1032" s="9" t="s">
        <v>1033</v>
      </c>
      <c r="H1032" s="36">
        <v>26</v>
      </c>
      <c r="I1032" s="36">
        <v>1</v>
      </c>
      <c r="J1032" s="36">
        <v>1</v>
      </c>
      <c r="K1032" s="36" t="s">
        <v>32</v>
      </c>
      <c r="L1032" s="36">
        <v>1</v>
      </c>
      <c r="N1032" s="36">
        <v>0</v>
      </c>
      <c r="O1032" s="54">
        <v>0</v>
      </c>
      <c r="P1032" s="54">
        <v>0</v>
      </c>
      <c r="R1032" s="36" t="str">
        <f t="shared" si="94"/>
        <v> SG_ HVESPC_Enrg_Tput_SUP m189 : 26|1@1+ (1,0) [0|0] "" TOOL</v>
      </c>
      <c r="S1032" s="36" t="str">
        <f t="shared" si="95"/>
        <v>SG_MUL_VAL_ 2024 HVESPC_Enrg_Tput_SUP S01_PID 189-189;</v>
      </c>
    </row>
    <row r="1033" spans="1:19">
      <c r="A1033" s="36">
        <v>1</v>
      </c>
      <c r="B1033" s="53">
        <f t="shared" si="91"/>
        <v>189</v>
      </c>
      <c r="C1033" s="38" t="str">
        <f t="shared" si="92"/>
        <v>S01_PID</v>
      </c>
      <c r="D1033" s="83" t="s">
        <v>2094</v>
      </c>
      <c r="E1033" s="16" t="s">
        <v>2101</v>
      </c>
      <c r="F1033" s="77" t="s">
        <v>2102</v>
      </c>
      <c r="G1033" s="9" t="s">
        <v>1036</v>
      </c>
      <c r="H1033" s="36">
        <v>27</v>
      </c>
      <c r="I1033" s="36">
        <v>1</v>
      </c>
      <c r="J1033" s="36">
        <v>1</v>
      </c>
      <c r="K1033" s="36" t="s">
        <v>32</v>
      </c>
      <c r="L1033" s="36">
        <v>1</v>
      </c>
      <c r="N1033" s="36">
        <v>0</v>
      </c>
      <c r="O1033" s="54">
        <v>0</v>
      </c>
      <c r="P1033" s="54">
        <v>0</v>
      </c>
      <c r="R1033" s="36" t="str">
        <f t="shared" si="94"/>
        <v> SG_ HVESPD_Enrg_Tput_SUP m189 : 27|1@1+ (1,0) [0|0] "" TOOL</v>
      </c>
      <c r="S1033" s="36" t="str">
        <f t="shared" si="95"/>
        <v>SG_MUL_VAL_ 2024 HVESPD_Enrg_Tput_SUP S01_PID 189-189;</v>
      </c>
    </row>
    <row r="1034" spans="1:19">
      <c r="A1034" s="36">
        <v>1</v>
      </c>
      <c r="B1034" s="53">
        <f t="shared" si="91"/>
        <v>189</v>
      </c>
      <c r="C1034" s="38" t="str">
        <f t="shared" si="92"/>
        <v>S01_PID</v>
      </c>
      <c r="D1034" s="83" t="s">
        <v>2094</v>
      </c>
      <c r="E1034" s="16" t="s">
        <v>2103</v>
      </c>
      <c r="F1034" s="77" t="s">
        <v>2104</v>
      </c>
      <c r="G1034" s="9" t="s">
        <v>1039</v>
      </c>
      <c r="H1034" s="36">
        <v>28</v>
      </c>
      <c r="I1034" s="36">
        <v>1</v>
      </c>
      <c r="J1034" s="36">
        <v>1</v>
      </c>
      <c r="K1034" s="36" t="s">
        <v>32</v>
      </c>
      <c r="L1034" s="36">
        <v>1</v>
      </c>
      <c r="N1034" s="36">
        <v>0</v>
      </c>
      <c r="O1034" s="54">
        <v>0</v>
      </c>
      <c r="P1034" s="54">
        <v>0</v>
      </c>
      <c r="R1034" s="36" t="str">
        <f t="shared" si="94"/>
        <v> SG_ HVESPE_Enrg_Tput_SUP m189 : 28|1@1+ (1,0) [0|0] "" TOOL</v>
      </c>
      <c r="S1034" s="36" t="str">
        <f t="shared" si="95"/>
        <v>SG_MUL_VAL_ 2024 HVESPE_Enrg_Tput_SUP S01_PID 189-189;</v>
      </c>
    </row>
    <row r="1035" spans="1:19">
      <c r="A1035" s="36">
        <v>1</v>
      </c>
      <c r="B1035" s="53">
        <f t="shared" si="91"/>
        <v>189</v>
      </c>
      <c r="C1035" s="38" t="str">
        <f t="shared" si="92"/>
        <v>S01_PID</v>
      </c>
      <c r="D1035" s="83" t="s">
        <v>2094</v>
      </c>
      <c r="E1035" s="16" t="s">
        <v>2105</v>
      </c>
      <c r="F1035" s="77" t="s">
        <v>2106</v>
      </c>
      <c r="G1035" s="9" t="s">
        <v>1042</v>
      </c>
      <c r="H1035" s="36">
        <v>29</v>
      </c>
      <c r="I1035" s="36">
        <v>1</v>
      </c>
      <c r="J1035" s="36">
        <v>1</v>
      </c>
      <c r="K1035" s="36" t="s">
        <v>32</v>
      </c>
      <c r="L1035" s="36">
        <v>1</v>
      </c>
      <c r="N1035" s="36">
        <v>0</v>
      </c>
      <c r="O1035" s="54">
        <v>0</v>
      </c>
      <c r="P1035" s="54">
        <v>0</v>
      </c>
      <c r="R1035" s="36" t="str">
        <f t="shared" si="94"/>
        <v> SG_ HVESPF_Enrg_Tput_SUP m189 : 29|1@1+ (1,0) [0|0] "" TOOL</v>
      </c>
      <c r="S1035" s="36" t="str">
        <f t="shared" si="95"/>
        <v>SG_MUL_VAL_ 2024 HVESPF_Enrg_Tput_SUP S01_PID 189-189;</v>
      </c>
    </row>
    <row r="1036" spans="1:19">
      <c r="A1036" s="36">
        <v>1</v>
      </c>
      <c r="B1036" s="53">
        <f t="shared" si="91"/>
        <v>189</v>
      </c>
      <c r="C1036" s="38" t="str">
        <f t="shared" si="92"/>
        <v>S01_PID</v>
      </c>
      <c r="D1036" s="83" t="s">
        <v>2094</v>
      </c>
      <c r="E1036" s="16" t="s">
        <v>2107</v>
      </c>
      <c r="F1036" s="77" t="s">
        <v>2108</v>
      </c>
      <c r="G1036" s="9" t="s">
        <v>1045</v>
      </c>
      <c r="H1036" s="36">
        <v>30</v>
      </c>
      <c r="I1036" s="36">
        <v>1</v>
      </c>
      <c r="J1036" s="36">
        <v>1</v>
      </c>
      <c r="K1036" s="36" t="s">
        <v>32</v>
      </c>
      <c r="L1036" s="36">
        <v>1</v>
      </c>
      <c r="N1036" s="36">
        <v>0</v>
      </c>
      <c r="O1036" s="54">
        <v>0</v>
      </c>
      <c r="P1036" s="54">
        <v>0</v>
      </c>
      <c r="R1036" s="36" t="str">
        <f t="shared" si="94"/>
        <v> SG_ HVESPG_Enrg_Tput_SUP m189 : 30|1@1+ (1,0) [0|0] "" TOOL</v>
      </c>
      <c r="S1036" s="36" t="str">
        <f t="shared" si="95"/>
        <v>SG_MUL_VAL_ 2024 HVESPG_Enrg_Tput_SUP S01_PID 189-189;</v>
      </c>
    </row>
    <row r="1037" spans="1:19">
      <c r="A1037" s="36">
        <v>1</v>
      </c>
      <c r="B1037" s="53">
        <f t="shared" si="91"/>
        <v>189</v>
      </c>
      <c r="C1037" s="38" t="str">
        <f t="shared" si="92"/>
        <v>S01_PID</v>
      </c>
      <c r="D1037" s="83" t="s">
        <v>2094</v>
      </c>
      <c r="E1037" s="16" t="s">
        <v>2109</v>
      </c>
      <c r="F1037" s="77" t="s">
        <v>2110</v>
      </c>
      <c r="G1037" s="9" t="s">
        <v>1048</v>
      </c>
      <c r="H1037" s="36">
        <v>31</v>
      </c>
      <c r="I1037" s="36">
        <v>1</v>
      </c>
      <c r="J1037" s="36">
        <v>1</v>
      </c>
      <c r="K1037" s="36" t="s">
        <v>32</v>
      </c>
      <c r="L1037" s="36">
        <v>1</v>
      </c>
      <c r="N1037" s="36">
        <v>0</v>
      </c>
      <c r="O1037" s="54">
        <v>0</v>
      </c>
      <c r="P1037" s="54">
        <v>0</v>
      </c>
      <c r="R1037" s="36" t="str">
        <f t="shared" si="94"/>
        <v> SG_ HVESPH_Enrg_Tput_SUP m189 : 31|1@1+ (1,0) [0|0] "" TOOL</v>
      </c>
      <c r="S1037" s="36" t="str">
        <f t="shared" si="95"/>
        <v>SG_MUL_VAL_ 2024 HVESPH_Enrg_Tput_SUP S01_PID 189-189;</v>
      </c>
    </row>
    <row r="1038" spans="1:19">
      <c r="A1038" s="36">
        <v>1</v>
      </c>
      <c r="B1038" s="53">
        <f t="shared" si="91"/>
        <v>189</v>
      </c>
      <c r="C1038" s="38" t="str">
        <f t="shared" si="92"/>
        <v>S01_PID</v>
      </c>
      <c r="D1038" s="83" t="s">
        <v>2094</v>
      </c>
      <c r="E1038" s="16" t="s">
        <v>2111</v>
      </c>
      <c r="F1038" s="16" t="s">
        <v>2112</v>
      </c>
      <c r="G1038" s="9" t="s">
        <v>1180</v>
      </c>
      <c r="H1038" s="36">
        <v>39</v>
      </c>
      <c r="I1038" s="36">
        <v>32</v>
      </c>
      <c r="J1038" s="36">
        <v>0</v>
      </c>
      <c r="K1038" s="36" t="s">
        <v>32</v>
      </c>
      <c r="L1038" s="36">
        <v>100</v>
      </c>
      <c r="M1038" s="36" t="s">
        <v>2113</v>
      </c>
      <c r="N1038" s="36">
        <v>0</v>
      </c>
      <c r="O1038" s="54">
        <v>0</v>
      </c>
      <c r="P1038" s="54">
        <v>0</v>
      </c>
      <c r="R1038" s="36" t="str">
        <f t="shared" si="94"/>
        <v> SG_ HVESS_Enrg_Tput m189 : 39|32@0+ (100,0) [0|0] "Wh" TOOL</v>
      </c>
      <c r="S1038" s="36" t="str">
        <f t="shared" si="95"/>
        <v>SG_MUL_VAL_ 2024 HVESS_Enrg_Tput S01_PID 189-189;</v>
      </c>
    </row>
    <row r="1039" spans="1:19">
      <c r="A1039" s="36">
        <v>1</v>
      </c>
      <c r="B1039" s="53">
        <f t="shared" si="91"/>
        <v>189</v>
      </c>
      <c r="C1039" s="38" t="str">
        <f t="shared" si="92"/>
        <v>S01_PID</v>
      </c>
      <c r="D1039" s="83" t="s">
        <v>2094</v>
      </c>
      <c r="E1039" s="16" t="s">
        <v>2114</v>
      </c>
      <c r="F1039" s="16" t="s">
        <v>2115</v>
      </c>
      <c r="G1039" s="9" t="s">
        <v>1183</v>
      </c>
      <c r="H1039" s="36">
        <f t="shared" ref="H1039:H1046" si="96">H1038+I1038</f>
        <v>71</v>
      </c>
      <c r="I1039" s="36">
        <v>32</v>
      </c>
      <c r="J1039" s="36">
        <v>0</v>
      </c>
      <c r="K1039" s="36" t="s">
        <v>32</v>
      </c>
      <c r="L1039" s="36">
        <v>100</v>
      </c>
      <c r="M1039" s="36" t="s">
        <v>2113</v>
      </c>
      <c r="N1039" s="36">
        <v>0</v>
      </c>
      <c r="O1039" s="54">
        <v>0</v>
      </c>
      <c r="P1039" s="54">
        <v>0</v>
      </c>
      <c r="R1039" s="36" t="str">
        <f t="shared" si="94"/>
        <v> SG_ HVESPA_Enrg_Tput m189 : 71|32@0+ (100,0) [0|0] "Wh" TOOL</v>
      </c>
      <c r="S1039" s="36" t="str">
        <f t="shared" si="95"/>
        <v>SG_MUL_VAL_ 2024 HVESPA_Enrg_Tput S01_PID 189-189;</v>
      </c>
    </row>
    <row r="1040" spans="1:19">
      <c r="A1040" s="36">
        <v>1</v>
      </c>
      <c r="B1040" s="53">
        <f t="shared" si="91"/>
        <v>189</v>
      </c>
      <c r="C1040" s="38" t="str">
        <f t="shared" si="92"/>
        <v>S01_PID</v>
      </c>
      <c r="D1040" s="83" t="s">
        <v>2094</v>
      </c>
      <c r="E1040" s="16" t="s">
        <v>2116</v>
      </c>
      <c r="F1040" s="16" t="s">
        <v>2117</v>
      </c>
      <c r="G1040" s="9" t="s">
        <v>1186</v>
      </c>
      <c r="H1040" s="36">
        <f t="shared" si="96"/>
        <v>103</v>
      </c>
      <c r="I1040" s="36">
        <v>32</v>
      </c>
      <c r="J1040" s="36">
        <v>0</v>
      </c>
      <c r="K1040" s="36" t="s">
        <v>32</v>
      </c>
      <c r="L1040" s="36">
        <v>100</v>
      </c>
      <c r="M1040" s="36" t="s">
        <v>2113</v>
      </c>
      <c r="N1040" s="36">
        <v>0</v>
      </c>
      <c r="O1040" s="54">
        <v>0</v>
      </c>
      <c r="P1040" s="54">
        <v>0</v>
      </c>
      <c r="R1040" s="36" t="str">
        <f t="shared" si="94"/>
        <v> SG_ HVESPB_Enrg_Tput m189 : 103|32@0+ (100,0) [0|0] "Wh" TOOL</v>
      </c>
      <c r="S1040" s="36" t="str">
        <f t="shared" si="95"/>
        <v>SG_MUL_VAL_ 2024 HVESPB_Enrg_Tput S01_PID 189-189;</v>
      </c>
    </row>
    <row r="1041" spans="1:19">
      <c r="A1041" s="36">
        <v>1</v>
      </c>
      <c r="B1041" s="53">
        <f t="shared" si="91"/>
        <v>189</v>
      </c>
      <c r="C1041" s="38" t="str">
        <f t="shared" si="92"/>
        <v>S01_PID</v>
      </c>
      <c r="D1041" s="83" t="s">
        <v>2094</v>
      </c>
      <c r="E1041" s="16" t="s">
        <v>2118</v>
      </c>
      <c r="F1041" s="16" t="s">
        <v>2119</v>
      </c>
      <c r="G1041" s="9" t="s">
        <v>1189</v>
      </c>
      <c r="H1041" s="36">
        <f t="shared" si="96"/>
        <v>135</v>
      </c>
      <c r="I1041" s="36">
        <v>32</v>
      </c>
      <c r="J1041" s="36">
        <v>0</v>
      </c>
      <c r="K1041" s="36" t="s">
        <v>32</v>
      </c>
      <c r="L1041" s="36">
        <v>100</v>
      </c>
      <c r="M1041" s="36" t="s">
        <v>2113</v>
      </c>
      <c r="N1041" s="36">
        <v>0</v>
      </c>
      <c r="O1041" s="54">
        <v>0</v>
      </c>
      <c r="P1041" s="54">
        <v>0</v>
      </c>
      <c r="R1041" s="36" t="str">
        <f t="shared" si="94"/>
        <v> SG_ HVESPC_Enrg_Tput m189 : 135|32@0+ (100,0) [0|0] "Wh" TOOL</v>
      </c>
      <c r="S1041" s="36" t="str">
        <f t="shared" si="95"/>
        <v>SG_MUL_VAL_ 2024 HVESPC_Enrg_Tput S01_PID 189-189;</v>
      </c>
    </row>
    <row r="1042" spans="1:19">
      <c r="A1042" s="36">
        <v>1</v>
      </c>
      <c r="B1042" s="53">
        <f t="shared" si="91"/>
        <v>189</v>
      </c>
      <c r="C1042" s="38" t="str">
        <f t="shared" si="92"/>
        <v>S01_PID</v>
      </c>
      <c r="D1042" s="83" t="s">
        <v>2094</v>
      </c>
      <c r="E1042" s="16" t="s">
        <v>2120</v>
      </c>
      <c r="F1042" s="16" t="s">
        <v>2121</v>
      </c>
      <c r="G1042" s="9" t="s">
        <v>1192</v>
      </c>
      <c r="H1042" s="36">
        <f t="shared" si="96"/>
        <v>167</v>
      </c>
      <c r="I1042" s="36">
        <v>32</v>
      </c>
      <c r="J1042" s="36">
        <v>0</v>
      </c>
      <c r="K1042" s="36" t="s">
        <v>32</v>
      </c>
      <c r="L1042" s="36">
        <v>100</v>
      </c>
      <c r="M1042" s="36" t="s">
        <v>2113</v>
      </c>
      <c r="N1042" s="36">
        <v>0</v>
      </c>
      <c r="O1042" s="54">
        <v>0</v>
      </c>
      <c r="P1042" s="54">
        <v>0</v>
      </c>
      <c r="R1042" s="36" t="str">
        <f t="shared" si="94"/>
        <v> SG_ HVESPD_Enrg_Tput m189 : 167|32@0+ (100,0) [0|0] "Wh" TOOL</v>
      </c>
      <c r="S1042" s="36" t="str">
        <f t="shared" si="95"/>
        <v>SG_MUL_VAL_ 2024 HVESPD_Enrg_Tput S01_PID 189-189;</v>
      </c>
    </row>
    <row r="1043" spans="1:19">
      <c r="A1043" s="36">
        <v>1</v>
      </c>
      <c r="B1043" s="53">
        <f t="shared" si="91"/>
        <v>189</v>
      </c>
      <c r="C1043" s="38" t="str">
        <f t="shared" si="92"/>
        <v>S01_PID</v>
      </c>
      <c r="D1043" s="83" t="s">
        <v>2094</v>
      </c>
      <c r="E1043" s="16" t="s">
        <v>2122</v>
      </c>
      <c r="F1043" s="16" t="s">
        <v>2123</v>
      </c>
      <c r="G1043" s="9" t="s">
        <v>1195</v>
      </c>
      <c r="H1043" s="36">
        <f t="shared" si="96"/>
        <v>199</v>
      </c>
      <c r="I1043" s="36">
        <v>32</v>
      </c>
      <c r="J1043" s="36">
        <v>0</v>
      </c>
      <c r="K1043" s="36" t="s">
        <v>32</v>
      </c>
      <c r="L1043" s="36">
        <v>100</v>
      </c>
      <c r="M1043" s="36" t="s">
        <v>2113</v>
      </c>
      <c r="N1043" s="36">
        <v>0</v>
      </c>
      <c r="O1043" s="54">
        <v>0</v>
      </c>
      <c r="P1043" s="54">
        <v>0</v>
      </c>
      <c r="R1043" s="36" t="str">
        <f t="shared" si="94"/>
        <v> SG_ HVESPE_Enrg_Tput m189 : 199|32@0+ (100,0) [0|0] "Wh" TOOL</v>
      </c>
      <c r="S1043" s="36" t="str">
        <f t="shared" si="95"/>
        <v>SG_MUL_VAL_ 2024 HVESPE_Enrg_Tput S01_PID 189-189;</v>
      </c>
    </row>
    <row r="1044" ht="22.5" spans="1:19">
      <c r="A1044" s="36">
        <v>1</v>
      </c>
      <c r="B1044" s="53">
        <f t="shared" si="91"/>
        <v>189</v>
      </c>
      <c r="C1044" s="38" t="str">
        <f t="shared" si="92"/>
        <v>S01_PID</v>
      </c>
      <c r="D1044" s="83" t="s">
        <v>2094</v>
      </c>
      <c r="E1044" s="16" t="s">
        <v>2124</v>
      </c>
      <c r="F1044" s="16" t="s">
        <v>2125</v>
      </c>
      <c r="G1044" s="9" t="s">
        <v>1198</v>
      </c>
      <c r="H1044" s="36">
        <f t="shared" si="96"/>
        <v>231</v>
      </c>
      <c r="I1044" s="36">
        <v>32</v>
      </c>
      <c r="J1044" s="36">
        <v>0</v>
      </c>
      <c r="K1044" s="36" t="s">
        <v>32</v>
      </c>
      <c r="L1044" s="36">
        <v>100</v>
      </c>
      <c r="M1044" s="36" t="s">
        <v>2113</v>
      </c>
      <c r="N1044" s="36">
        <v>0</v>
      </c>
      <c r="O1044" s="54">
        <v>0</v>
      </c>
      <c r="P1044" s="54">
        <v>0</v>
      </c>
      <c r="R1044" s="36" t="str">
        <f t="shared" si="94"/>
        <v> SG_ HVESPF_Enrg_Tput m189 : 231|32@0+ (100,0) [0|0] "Wh" TOOL</v>
      </c>
      <c r="S1044" s="36" t="str">
        <f t="shared" si="95"/>
        <v>SG_MUL_VAL_ 2024 HVESPF_Enrg_Tput S01_PID 189-189;</v>
      </c>
    </row>
    <row r="1045" ht="22.5" spans="1:19">
      <c r="A1045" s="36">
        <v>1</v>
      </c>
      <c r="B1045" s="53">
        <f t="shared" si="91"/>
        <v>189</v>
      </c>
      <c r="C1045" s="38" t="str">
        <f t="shared" si="92"/>
        <v>S01_PID</v>
      </c>
      <c r="D1045" s="83" t="s">
        <v>2094</v>
      </c>
      <c r="E1045" s="16" t="s">
        <v>2126</v>
      </c>
      <c r="F1045" s="16" t="s">
        <v>2127</v>
      </c>
      <c r="G1045" s="9" t="s">
        <v>2056</v>
      </c>
      <c r="H1045" s="36">
        <f t="shared" si="96"/>
        <v>263</v>
      </c>
      <c r="I1045" s="36">
        <v>32</v>
      </c>
      <c r="J1045" s="36">
        <v>0</v>
      </c>
      <c r="K1045" s="36" t="s">
        <v>32</v>
      </c>
      <c r="L1045" s="36">
        <v>100</v>
      </c>
      <c r="M1045" s="36" t="s">
        <v>2113</v>
      </c>
      <c r="N1045" s="36">
        <v>0</v>
      </c>
      <c r="O1045" s="54">
        <v>0</v>
      </c>
      <c r="P1045" s="54">
        <v>0</v>
      </c>
      <c r="R1045" s="36" t="str">
        <f t="shared" si="94"/>
        <v> SG_ HVESPG_Enrg_Tput m189 : 263|32@0+ (100,0) [0|0] "Wh" TOOL</v>
      </c>
      <c r="S1045" s="36" t="str">
        <f t="shared" si="95"/>
        <v>SG_MUL_VAL_ 2024 HVESPG_Enrg_Tput S01_PID 189-189;</v>
      </c>
    </row>
    <row r="1046" ht="22.5" spans="1:19">
      <c r="A1046" s="36">
        <v>1</v>
      </c>
      <c r="B1046" s="53">
        <f t="shared" si="91"/>
        <v>189</v>
      </c>
      <c r="C1046" s="38" t="str">
        <f t="shared" si="92"/>
        <v>S01_PID</v>
      </c>
      <c r="D1046" s="83" t="s">
        <v>2094</v>
      </c>
      <c r="E1046" s="16" t="s">
        <v>2128</v>
      </c>
      <c r="F1046" s="16" t="s">
        <v>2129</v>
      </c>
      <c r="G1046" s="9" t="s">
        <v>1204</v>
      </c>
      <c r="H1046" s="36">
        <f t="shared" si="96"/>
        <v>295</v>
      </c>
      <c r="I1046" s="36">
        <v>32</v>
      </c>
      <c r="J1046" s="36">
        <v>0</v>
      </c>
      <c r="K1046" s="36" t="s">
        <v>32</v>
      </c>
      <c r="L1046" s="36">
        <v>100</v>
      </c>
      <c r="M1046" s="36" t="s">
        <v>2113</v>
      </c>
      <c r="N1046" s="36">
        <v>0</v>
      </c>
      <c r="O1046" s="54">
        <v>0</v>
      </c>
      <c r="P1046" s="54">
        <v>0</v>
      </c>
      <c r="R1046" s="36" t="str">
        <f t="shared" si="94"/>
        <v> SG_ HVESPH_Enrg_Tput m189 : 295|32@0+ (100,0) [0|0] "Wh" TOOL</v>
      </c>
      <c r="S1046" s="36" t="str">
        <f t="shared" si="95"/>
        <v>SG_MUL_VAL_ 2024 HVESPH_Enrg_Tput S01_PID 189-189;</v>
      </c>
    </row>
    <row r="1047" spans="1:19">
      <c r="A1047" s="36">
        <v>1</v>
      </c>
      <c r="B1047" s="53">
        <f t="shared" si="91"/>
        <v>190</v>
      </c>
      <c r="C1047" s="38" t="str">
        <f t="shared" si="92"/>
        <v>S01_PID</v>
      </c>
      <c r="D1047" s="83" t="s">
        <v>2130</v>
      </c>
      <c r="E1047" s="16" t="s">
        <v>2131</v>
      </c>
      <c r="F1047" s="77" t="s">
        <v>2132</v>
      </c>
      <c r="G1047" s="9" t="s">
        <v>1027</v>
      </c>
      <c r="H1047" s="36">
        <v>24</v>
      </c>
      <c r="I1047" s="36">
        <v>1</v>
      </c>
      <c r="J1047" s="36">
        <v>1</v>
      </c>
      <c r="K1047" s="36" t="s">
        <v>32</v>
      </c>
      <c r="L1047" s="36">
        <v>1</v>
      </c>
      <c r="N1047" s="36">
        <v>0</v>
      </c>
      <c r="O1047" s="54">
        <v>0</v>
      </c>
      <c r="P1047" s="54">
        <v>0</v>
      </c>
      <c r="R1047" s="36" t="str">
        <f t="shared" si="94"/>
        <v> SG_ HVESPA_SOH_SUP m190 : 24|1@1+ (1,0) [0|0] "" TOOL</v>
      </c>
      <c r="S1047" s="36" t="str">
        <f t="shared" si="95"/>
        <v>SG_MUL_VAL_ 2024 HVESPA_SOH_SUP S01_PID 190-190;</v>
      </c>
    </row>
    <row r="1048" spans="1:19">
      <c r="A1048" s="36">
        <v>1</v>
      </c>
      <c r="B1048" s="53">
        <f t="shared" si="91"/>
        <v>190</v>
      </c>
      <c r="C1048" s="38" t="str">
        <f t="shared" si="92"/>
        <v>S01_PID</v>
      </c>
      <c r="D1048" s="83" t="s">
        <v>2130</v>
      </c>
      <c r="E1048" s="16" t="s">
        <v>2133</v>
      </c>
      <c r="F1048" s="77" t="s">
        <v>2134</v>
      </c>
      <c r="G1048" s="9" t="s">
        <v>1030</v>
      </c>
      <c r="H1048" s="36">
        <v>25</v>
      </c>
      <c r="I1048" s="36">
        <v>1</v>
      </c>
      <c r="J1048" s="36">
        <v>1</v>
      </c>
      <c r="K1048" s="36" t="s">
        <v>32</v>
      </c>
      <c r="L1048" s="36">
        <v>1</v>
      </c>
      <c r="N1048" s="36">
        <v>0</v>
      </c>
      <c r="O1048" s="54">
        <v>0</v>
      </c>
      <c r="P1048" s="54">
        <v>0</v>
      </c>
      <c r="R1048" s="36" t="str">
        <f t="shared" si="94"/>
        <v> SG_ HVESPB_SOH_SUP m190 : 25|1@1+ (1,0) [0|0] "" TOOL</v>
      </c>
      <c r="S1048" s="36" t="str">
        <f t="shared" si="95"/>
        <v>SG_MUL_VAL_ 2024 HVESPB_SOH_SUP S01_PID 190-190;</v>
      </c>
    </row>
    <row r="1049" spans="1:19">
      <c r="A1049" s="36">
        <v>1</v>
      </c>
      <c r="B1049" s="53">
        <f t="shared" si="91"/>
        <v>190</v>
      </c>
      <c r="C1049" s="38" t="str">
        <f t="shared" si="92"/>
        <v>S01_PID</v>
      </c>
      <c r="D1049" s="83" t="s">
        <v>2130</v>
      </c>
      <c r="E1049" s="16" t="s">
        <v>2135</v>
      </c>
      <c r="F1049" s="77" t="s">
        <v>2136</v>
      </c>
      <c r="G1049" s="9" t="s">
        <v>1033</v>
      </c>
      <c r="H1049" s="36">
        <v>26</v>
      </c>
      <c r="I1049" s="36">
        <v>1</v>
      </c>
      <c r="J1049" s="36">
        <v>1</v>
      </c>
      <c r="K1049" s="36" t="s">
        <v>32</v>
      </c>
      <c r="L1049" s="36">
        <v>1</v>
      </c>
      <c r="N1049" s="36">
        <v>0</v>
      </c>
      <c r="O1049" s="54">
        <v>0</v>
      </c>
      <c r="P1049" s="54">
        <v>0</v>
      </c>
      <c r="R1049" s="36" t="str">
        <f t="shared" si="94"/>
        <v> SG_ HVESPC_SOH_SUP m190 : 26|1@1+ (1,0) [0|0] "" TOOL</v>
      </c>
      <c r="S1049" s="36" t="str">
        <f t="shared" si="95"/>
        <v>SG_MUL_VAL_ 2024 HVESPC_SOH_SUP S01_PID 190-190;</v>
      </c>
    </row>
    <row r="1050" spans="1:19">
      <c r="A1050" s="36">
        <v>1</v>
      </c>
      <c r="B1050" s="53">
        <f t="shared" si="91"/>
        <v>190</v>
      </c>
      <c r="C1050" s="38" t="str">
        <f t="shared" si="92"/>
        <v>S01_PID</v>
      </c>
      <c r="D1050" s="83" t="s">
        <v>2130</v>
      </c>
      <c r="E1050" s="16" t="s">
        <v>2137</v>
      </c>
      <c r="F1050" s="77" t="s">
        <v>2138</v>
      </c>
      <c r="G1050" s="9" t="s">
        <v>1036</v>
      </c>
      <c r="H1050" s="36">
        <v>27</v>
      </c>
      <c r="I1050" s="36">
        <v>1</v>
      </c>
      <c r="J1050" s="36">
        <v>1</v>
      </c>
      <c r="K1050" s="36" t="s">
        <v>32</v>
      </c>
      <c r="L1050" s="36">
        <v>1</v>
      </c>
      <c r="N1050" s="36">
        <v>0</v>
      </c>
      <c r="O1050" s="54">
        <v>0</v>
      </c>
      <c r="P1050" s="54">
        <v>0</v>
      </c>
      <c r="R1050" s="36" t="str">
        <f t="shared" si="94"/>
        <v> SG_ HVESPD_SOH_SUP m190 : 27|1@1+ (1,0) [0|0] "" TOOL</v>
      </c>
      <c r="S1050" s="36" t="str">
        <f t="shared" si="95"/>
        <v>SG_MUL_VAL_ 2024 HVESPD_SOH_SUP S01_PID 190-190;</v>
      </c>
    </row>
    <row r="1051" spans="1:19">
      <c r="A1051" s="36">
        <v>1</v>
      </c>
      <c r="B1051" s="53">
        <f t="shared" si="91"/>
        <v>190</v>
      </c>
      <c r="C1051" s="38" t="str">
        <f t="shared" si="92"/>
        <v>S01_PID</v>
      </c>
      <c r="D1051" s="83" t="s">
        <v>2130</v>
      </c>
      <c r="E1051" s="16" t="s">
        <v>2139</v>
      </c>
      <c r="F1051" s="77" t="s">
        <v>2140</v>
      </c>
      <c r="G1051" s="9" t="s">
        <v>1039</v>
      </c>
      <c r="H1051" s="36">
        <v>28</v>
      </c>
      <c r="I1051" s="36">
        <v>1</v>
      </c>
      <c r="J1051" s="36">
        <v>1</v>
      </c>
      <c r="K1051" s="36" t="s">
        <v>32</v>
      </c>
      <c r="L1051" s="36">
        <v>1</v>
      </c>
      <c r="N1051" s="36">
        <v>0</v>
      </c>
      <c r="O1051" s="54">
        <v>0</v>
      </c>
      <c r="P1051" s="54">
        <v>0</v>
      </c>
      <c r="R1051" s="36" t="str">
        <f t="shared" si="94"/>
        <v> SG_ HVESPE_SOH_SUP m190 : 28|1@1+ (1,0) [0|0] "" TOOL</v>
      </c>
      <c r="S1051" s="36" t="str">
        <f t="shared" si="95"/>
        <v>SG_MUL_VAL_ 2024 HVESPE_SOH_SUP S01_PID 190-190;</v>
      </c>
    </row>
    <row r="1052" spans="1:19">
      <c r="A1052" s="36">
        <v>1</v>
      </c>
      <c r="B1052" s="53">
        <f t="shared" si="91"/>
        <v>190</v>
      </c>
      <c r="C1052" s="38" t="str">
        <f t="shared" si="92"/>
        <v>S01_PID</v>
      </c>
      <c r="D1052" s="83" t="s">
        <v>2130</v>
      </c>
      <c r="E1052" s="16" t="s">
        <v>2141</v>
      </c>
      <c r="F1052" s="77" t="s">
        <v>2142</v>
      </c>
      <c r="G1052" s="9" t="s">
        <v>1042</v>
      </c>
      <c r="H1052" s="36">
        <v>29</v>
      </c>
      <c r="I1052" s="36">
        <v>1</v>
      </c>
      <c r="J1052" s="36">
        <v>1</v>
      </c>
      <c r="K1052" s="36" t="s">
        <v>32</v>
      </c>
      <c r="L1052" s="36">
        <v>1</v>
      </c>
      <c r="N1052" s="36">
        <v>0</v>
      </c>
      <c r="O1052" s="54">
        <v>0</v>
      </c>
      <c r="P1052" s="54">
        <v>0</v>
      </c>
      <c r="R1052" s="36" t="str">
        <f t="shared" si="94"/>
        <v> SG_ HVESPF_SOH_SUP m190 : 29|1@1+ (1,0) [0|0] "" TOOL</v>
      </c>
      <c r="S1052" s="36" t="str">
        <f t="shared" si="95"/>
        <v>SG_MUL_VAL_ 2024 HVESPF_SOH_SUP S01_PID 190-190;</v>
      </c>
    </row>
    <row r="1053" spans="1:19">
      <c r="A1053" s="36">
        <v>1</v>
      </c>
      <c r="B1053" s="53">
        <f t="shared" si="91"/>
        <v>190</v>
      </c>
      <c r="C1053" s="38" t="str">
        <f t="shared" si="92"/>
        <v>S01_PID</v>
      </c>
      <c r="D1053" s="83" t="s">
        <v>2130</v>
      </c>
      <c r="E1053" s="16" t="s">
        <v>2143</v>
      </c>
      <c r="F1053" s="77" t="s">
        <v>2144</v>
      </c>
      <c r="G1053" s="9" t="s">
        <v>1045</v>
      </c>
      <c r="H1053" s="36">
        <v>30</v>
      </c>
      <c r="I1053" s="36">
        <v>1</v>
      </c>
      <c r="J1053" s="36">
        <v>1</v>
      </c>
      <c r="K1053" s="36" t="s">
        <v>32</v>
      </c>
      <c r="L1053" s="36">
        <v>1</v>
      </c>
      <c r="N1053" s="36">
        <v>0</v>
      </c>
      <c r="O1053" s="54">
        <v>0</v>
      </c>
      <c r="P1053" s="54">
        <v>0</v>
      </c>
      <c r="R1053" s="36" t="str">
        <f t="shared" si="94"/>
        <v> SG_ HVESPG_SOH_SUP m190 : 30|1@1+ (1,0) [0|0] "" TOOL</v>
      </c>
      <c r="S1053" s="36" t="str">
        <f t="shared" si="95"/>
        <v>SG_MUL_VAL_ 2024 HVESPG_SOH_SUP S01_PID 190-190;</v>
      </c>
    </row>
    <row r="1054" spans="1:19">
      <c r="A1054" s="36">
        <v>1</v>
      </c>
      <c r="B1054" s="53">
        <f t="shared" si="91"/>
        <v>190</v>
      </c>
      <c r="C1054" s="38" t="str">
        <f t="shared" si="92"/>
        <v>S01_PID</v>
      </c>
      <c r="D1054" s="83" t="s">
        <v>2130</v>
      </c>
      <c r="E1054" s="16" t="s">
        <v>2145</v>
      </c>
      <c r="F1054" s="77" t="s">
        <v>2146</v>
      </c>
      <c r="G1054" s="9" t="s">
        <v>1048</v>
      </c>
      <c r="H1054" s="36">
        <v>31</v>
      </c>
      <c r="I1054" s="36">
        <v>1</v>
      </c>
      <c r="J1054" s="36">
        <v>1</v>
      </c>
      <c r="K1054" s="36" t="s">
        <v>32</v>
      </c>
      <c r="L1054" s="36">
        <v>1</v>
      </c>
      <c r="N1054" s="36">
        <v>0</v>
      </c>
      <c r="O1054" s="54">
        <v>0</v>
      </c>
      <c r="P1054" s="54">
        <v>0</v>
      </c>
      <c r="R1054" s="36" t="str">
        <f t="shared" si="94"/>
        <v> SG_ HVESPH_SOH_SUP m190 : 31|1@1+ (1,0) [0|0] "" TOOL</v>
      </c>
      <c r="S1054" s="36" t="str">
        <f t="shared" si="95"/>
        <v>SG_MUL_VAL_ 2024 HVESPH_SOH_SUP S01_PID 190-190;</v>
      </c>
    </row>
    <row r="1055" spans="1:19">
      <c r="A1055" s="36">
        <v>1</v>
      </c>
      <c r="B1055" s="53">
        <f t="shared" si="91"/>
        <v>190</v>
      </c>
      <c r="C1055" s="38" t="str">
        <f t="shared" si="92"/>
        <v>S01_PID</v>
      </c>
      <c r="D1055" s="83" t="s">
        <v>2130</v>
      </c>
      <c r="E1055" s="16" t="s">
        <v>2147</v>
      </c>
      <c r="F1055" s="16" t="s">
        <v>2148</v>
      </c>
      <c r="G1055" s="9" t="s">
        <v>4</v>
      </c>
      <c r="H1055" s="36">
        <v>32</v>
      </c>
      <c r="I1055" s="36">
        <v>8</v>
      </c>
      <c r="J1055" s="36">
        <v>1</v>
      </c>
      <c r="K1055" s="36" t="s">
        <v>32</v>
      </c>
      <c r="L1055" s="36">
        <v>0.4</v>
      </c>
      <c r="M1055" s="36" t="s">
        <v>88</v>
      </c>
      <c r="N1055" s="36">
        <v>0</v>
      </c>
      <c r="O1055" s="54">
        <v>0</v>
      </c>
      <c r="P1055" s="54">
        <v>0</v>
      </c>
      <c r="R1055" s="36" t="str">
        <f t="shared" si="94"/>
        <v> SG_ HVESS_SOH m190 : 32|8@1+ (0.4,0) [0|0] "%" TOOL</v>
      </c>
      <c r="S1055" s="36" t="str">
        <f t="shared" si="95"/>
        <v>SG_MUL_VAL_ 2024 HVESS_SOH S01_PID 190-190;</v>
      </c>
    </row>
    <row r="1056" spans="1:19">
      <c r="A1056" s="36">
        <v>1</v>
      </c>
      <c r="B1056" s="53">
        <f t="shared" si="91"/>
        <v>190</v>
      </c>
      <c r="C1056" s="38" t="str">
        <f t="shared" si="92"/>
        <v>S01_PID</v>
      </c>
      <c r="D1056" s="83" t="s">
        <v>2130</v>
      </c>
      <c r="E1056" s="16" t="s">
        <v>2149</v>
      </c>
      <c r="F1056" s="16" t="s">
        <v>2150</v>
      </c>
      <c r="G1056" s="9" t="s">
        <v>3</v>
      </c>
      <c r="H1056" s="36">
        <f>H1055+I1055</f>
        <v>40</v>
      </c>
      <c r="I1056" s="36">
        <v>8</v>
      </c>
      <c r="J1056" s="36">
        <v>1</v>
      </c>
      <c r="K1056" s="36" t="s">
        <v>32</v>
      </c>
      <c r="L1056" s="36">
        <v>0.4</v>
      </c>
      <c r="M1056" s="36" t="s">
        <v>88</v>
      </c>
      <c r="N1056" s="36">
        <v>0</v>
      </c>
      <c r="O1056" s="54">
        <v>0</v>
      </c>
      <c r="P1056" s="54">
        <v>0</v>
      </c>
      <c r="R1056" s="36" t="str">
        <f t="shared" si="94"/>
        <v> SG_ HVESPA_SOH m190 : 40|8@1+ (0.4,0) [0|0] "%" TOOL</v>
      </c>
      <c r="S1056" s="36" t="str">
        <f t="shared" si="95"/>
        <v>SG_MUL_VAL_ 2024 HVESPA_SOH S01_PID 190-190;</v>
      </c>
    </row>
    <row r="1057" spans="1:19">
      <c r="A1057" s="36">
        <v>1</v>
      </c>
      <c r="B1057" s="53">
        <f t="shared" si="91"/>
        <v>190</v>
      </c>
      <c r="C1057" s="38" t="str">
        <f t="shared" si="92"/>
        <v>S01_PID</v>
      </c>
      <c r="D1057" s="83" t="s">
        <v>2130</v>
      </c>
      <c r="E1057" s="16" t="s">
        <v>2151</v>
      </c>
      <c r="F1057" s="16" t="s">
        <v>2152</v>
      </c>
      <c r="G1057" s="9" t="s">
        <v>2</v>
      </c>
      <c r="H1057" s="36">
        <f t="shared" ref="H1057:H1063" si="97">H1056+I1056</f>
        <v>48</v>
      </c>
      <c r="I1057" s="36">
        <v>8</v>
      </c>
      <c r="J1057" s="36">
        <v>1</v>
      </c>
      <c r="K1057" s="36" t="s">
        <v>32</v>
      </c>
      <c r="L1057" s="36">
        <v>0.4</v>
      </c>
      <c r="M1057" s="36" t="s">
        <v>88</v>
      </c>
      <c r="N1057" s="36">
        <v>0</v>
      </c>
      <c r="O1057" s="54">
        <v>0</v>
      </c>
      <c r="P1057" s="54">
        <v>0</v>
      </c>
      <c r="R1057" s="36" t="str">
        <f t="shared" si="94"/>
        <v> SG_ HVESPB_SOH m190 : 48|8@1+ (0.4,0) [0|0] "%" TOOL</v>
      </c>
      <c r="S1057" s="36" t="str">
        <f t="shared" si="95"/>
        <v>SG_MUL_VAL_ 2024 HVESPB_SOH S01_PID 190-190;</v>
      </c>
    </row>
    <row r="1058" spans="1:19">
      <c r="A1058" s="36">
        <v>1</v>
      </c>
      <c r="B1058" s="53">
        <f t="shared" si="91"/>
        <v>190</v>
      </c>
      <c r="C1058" s="38" t="str">
        <f t="shared" si="92"/>
        <v>S01_PID</v>
      </c>
      <c r="D1058" s="83" t="s">
        <v>2130</v>
      </c>
      <c r="E1058" s="16" t="s">
        <v>2153</v>
      </c>
      <c r="F1058" s="16" t="s">
        <v>2154</v>
      </c>
      <c r="G1058" s="9" t="s">
        <v>1</v>
      </c>
      <c r="H1058" s="36">
        <f t="shared" si="97"/>
        <v>56</v>
      </c>
      <c r="I1058" s="36">
        <v>8</v>
      </c>
      <c r="J1058" s="36">
        <v>1</v>
      </c>
      <c r="K1058" s="36" t="s">
        <v>32</v>
      </c>
      <c r="L1058" s="36">
        <v>0.4</v>
      </c>
      <c r="M1058" s="36" t="s">
        <v>88</v>
      </c>
      <c r="N1058" s="36">
        <v>0</v>
      </c>
      <c r="O1058" s="54">
        <v>0</v>
      </c>
      <c r="P1058" s="54">
        <v>0</v>
      </c>
      <c r="R1058" s="36" t="str">
        <f t="shared" si="94"/>
        <v> SG_ HVESPC_SOH m190 : 56|8@1+ (0.4,0) [0|0] "%" TOOL</v>
      </c>
      <c r="S1058" s="36" t="str">
        <f t="shared" si="95"/>
        <v>SG_MUL_VAL_ 2024 HVESPC_SOH S01_PID 190-190;</v>
      </c>
    </row>
    <row r="1059" spans="1:19">
      <c r="A1059" s="36">
        <v>1</v>
      </c>
      <c r="B1059" s="53">
        <f t="shared" si="91"/>
        <v>190</v>
      </c>
      <c r="C1059" s="38" t="str">
        <f t="shared" si="92"/>
        <v>S01_PID</v>
      </c>
      <c r="D1059" s="83" t="s">
        <v>2130</v>
      </c>
      <c r="E1059" s="16" t="s">
        <v>2155</v>
      </c>
      <c r="F1059" s="16" t="s">
        <v>2156</v>
      </c>
      <c r="G1059" s="9" t="s">
        <v>118</v>
      </c>
      <c r="H1059" s="36">
        <f t="shared" si="97"/>
        <v>64</v>
      </c>
      <c r="I1059" s="36">
        <v>8</v>
      </c>
      <c r="J1059" s="36">
        <v>1</v>
      </c>
      <c r="K1059" s="36" t="s">
        <v>32</v>
      </c>
      <c r="L1059" s="36">
        <v>0.4</v>
      </c>
      <c r="M1059" s="36" t="s">
        <v>88</v>
      </c>
      <c r="N1059" s="36">
        <v>0</v>
      </c>
      <c r="O1059" s="54">
        <v>0</v>
      </c>
      <c r="P1059" s="54">
        <v>0</v>
      </c>
      <c r="R1059" s="36" t="str">
        <f t="shared" si="94"/>
        <v> SG_ HVESPD_SOH m190 : 64|8@1+ (0.4,0) [0|0] "%" TOOL</v>
      </c>
      <c r="S1059" s="36" t="str">
        <f t="shared" si="95"/>
        <v>SG_MUL_VAL_ 2024 HVESPD_SOH S01_PID 190-190;</v>
      </c>
    </row>
    <row r="1060" spans="1:19">
      <c r="A1060" s="36">
        <v>1</v>
      </c>
      <c r="B1060" s="53">
        <f t="shared" ref="B1060:B1069" si="98">HEX2DEC(SUBSTITUTE(D1060,"0x",""))</f>
        <v>190</v>
      </c>
      <c r="C1060" s="38" t="str">
        <f t="shared" ref="C1060:C1069" si="99">"S"&amp;DEC2HEX(A1060,2)&amp;"_PID"</f>
        <v>S01_PID</v>
      </c>
      <c r="D1060" s="83" t="s">
        <v>2130</v>
      </c>
      <c r="E1060" s="16" t="s">
        <v>2157</v>
      </c>
      <c r="F1060" s="16" t="s">
        <v>2158</v>
      </c>
      <c r="G1060" s="9" t="s">
        <v>1613</v>
      </c>
      <c r="H1060" s="36">
        <f t="shared" si="97"/>
        <v>72</v>
      </c>
      <c r="I1060" s="36">
        <v>8</v>
      </c>
      <c r="J1060" s="36">
        <v>1</v>
      </c>
      <c r="K1060" s="36" t="s">
        <v>32</v>
      </c>
      <c r="L1060" s="36">
        <v>0.4</v>
      </c>
      <c r="M1060" s="36" t="s">
        <v>88</v>
      </c>
      <c r="N1060" s="36">
        <v>0</v>
      </c>
      <c r="O1060" s="54">
        <v>0</v>
      </c>
      <c r="P1060" s="54">
        <v>0</v>
      </c>
      <c r="R1060" s="36" t="str">
        <f t="shared" ref="R1060:R1069" si="100">IF(F1060="",""," SG_ "&amp;F1060&amp;" m"&amp;B1060&amp;" : "&amp;H1060&amp;"|"&amp;I1060&amp;"@"&amp;J1060&amp;K1060&amp;" ("&amp;L1060&amp;","&amp;N1060&amp;") ["&amp;O1060&amp;"|"&amp;P1060&amp;"] """&amp;M1060&amp;""" TOOL")</f>
        <v> SG_ HVESPE_SOH m190 : 72|8@1+ (0.4,0) [0|0] "%" TOOL</v>
      </c>
      <c r="S1060" s="36" t="str">
        <f t="shared" ref="S1060:S1069" si="101">IF(F1060="","","SG_MUL_VAL_ 2024 "&amp;F1060&amp;" "&amp;C1060&amp;" "&amp;SUBSTITUTE(B1060,"M","")&amp;"-"&amp;SUBSTITUTE(B1060,"M","")&amp;";")</f>
        <v>SG_MUL_VAL_ 2024 HVESPE_SOH S01_PID 190-190;</v>
      </c>
    </row>
    <row r="1061" spans="1:19">
      <c r="A1061" s="36">
        <v>1</v>
      </c>
      <c r="B1061" s="53">
        <f t="shared" si="98"/>
        <v>190</v>
      </c>
      <c r="C1061" s="38" t="str">
        <f t="shared" si="99"/>
        <v>S01_PID</v>
      </c>
      <c r="D1061" s="83" t="s">
        <v>2130</v>
      </c>
      <c r="E1061" s="16" t="s">
        <v>2159</v>
      </c>
      <c r="F1061" s="16" t="s">
        <v>2160</v>
      </c>
      <c r="G1061" s="9" t="s">
        <v>1616</v>
      </c>
      <c r="H1061" s="36">
        <f t="shared" si="97"/>
        <v>80</v>
      </c>
      <c r="I1061" s="36">
        <v>8</v>
      </c>
      <c r="J1061" s="36">
        <v>1</v>
      </c>
      <c r="K1061" s="36" t="s">
        <v>32</v>
      </c>
      <c r="L1061" s="36">
        <v>0.4</v>
      </c>
      <c r="M1061" s="36" t="s">
        <v>88</v>
      </c>
      <c r="N1061" s="36">
        <v>0</v>
      </c>
      <c r="O1061" s="54">
        <v>0</v>
      </c>
      <c r="P1061" s="54">
        <v>0</v>
      </c>
      <c r="R1061" s="36" t="str">
        <f t="shared" si="100"/>
        <v> SG_ HVESPF_SOH m190 : 80|8@1+ (0.4,0) [0|0] "%" TOOL</v>
      </c>
      <c r="S1061" s="36" t="str">
        <f t="shared" si="101"/>
        <v>SG_MUL_VAL_ 2024 HVESPF_SOH S01_PID 190-190;</v>
      </c>
    </row>
    <row r="1062" spans="1:19">
      <c r="A1062" s="36">
        <v>1</v>
      </c>
      <c r="B1062" s="53">
        <f t="shared" si="98"/>
        <v>190</v>
      </c>
      <c r="C1062" s="38" t="str">
        <f t="shared" si="99"/>
        <v>S01_PID</v>
      </c>
      <c r="D1062" s="83" t="s">
        <v>2130</v>
      </c>
      <c r="E1062" s="16" t="s">
        <v>2161</v>
      </c>
      <c r="F1062" s="16" t="s">
        <v>2162</v>
      </c>
      <c r="G1062" s="9" t="s">
        <v>1619</v>
      </c>
      <c r="H1062" s="36">
        <f t="shared" si="97"/>
        <v>88</v>
      </c>
      <c r="I1062" s="36">
        <v>8</v>
      </c>
      <c r="J1062" s="36">
        <v>1</v>
      </c>
      <c r="K1062" s="36" t="s">
        <v>32</v>
      </c>
      <c r="L1062" s="36">
        <v>0.4</v>
      </c>
      <c r="M1062" s="36" t="s">
        <v>88</v>
      </c>
      <c r="N1062" s="36">
        <v>0</v>
      </c>
      <c r="O1062" s="54">
        <v>0</v>
      </c>
      <c r="P1062" s="54">
        <v>0</v>
      </c>
      <c r="R1062" s="36" t="str">
        <f t="shared" si="100"/>
        <v> SG_ HVESPG_SOH m190 : 88|8@1+ (0.4,0) [0|0] "%" TOOL</v>
      </c>
      <c r="S1062" s="36" t="str">
        <f t="shared" si="101"/>
        <v>SG_MUL_VAL_ 2024 HVESPG_SOH S01_PID 190-190;</v>
      </c>
    </row>
    <row r="1063" spans="1:19">
      <c r="A1063" s="36">
        <v>1</v>
      </c>
      <c r="B1063" s="53">
        <f t="shared" si="98"/>
        <v>190</v>
      </c>
      <c r="C1063" s="38" t="str">
        <f t="shared" si="99"/>
        <v>S01_PID</v>
      </c>
      <c r="D1063" s="83" t="s">
        <v>2130</v>
      </c>
      <c r="E1063" s="16" t="s">
        <v>2163</v>
      </c>
      <c r="F1063" s="16" t="s">
        <v>2164</v>
      </c>
      <c r="G1063" s="9" t="s">
        <v>1911</v>
      </c>
      <c r="H1063" s="36">
        <f t="shared" si="97"/>
        <v>96</v>
      </c>
      <c r="I1063" s="36">
        <v>8</v>
      </c>
      <c r="J1063" s="36">
        <v>1</v>
      </c>
      <c r="K1063" s="36" t="s">
        <v>32</v>
      </c>
      <c r="L1063" s="36">
        <v>0.4</v>
      </c>
      <c r="M1063" s="36" t="s">
        <v>88</v>
      </c>
      <c r="N1063" s="36">
        <v>0</v>
      </c>
      <c r="O1063" s="54">
        <v>0</v>
      </c>
      <c r="P1063" s="54">
        <v>0</v>
      </c>
      <c r="R1063" s="36" t="str">
        <f t="shared" si="100"/>
        <v> SG_ HVESPH_SOH m190 : 96|8@1+ (0.4,0) [0|0] "%" TOOL</v>
      </c>
      <c r="S1063" s="36" t="str">
        <f t="shared" si="101"/>
        <v>SG_MUL_VAL_ 2024 HVESPH_SOH S01_PID 190-190;</v>
      </c>
    </row>
    <row r="1064" ht="22.5" spans="1:19">
      <c r="A1064" s="36">
        <v>1</v>
      </c>
      <c r="B1064" s="53">
        <f t="shared" si="98"/>
        <v>191</v>
      </c>
      <c r="C1064" s="38" t="str">
        <f t="shared" si="99"/>
        <v>S01_PID</v>
      </c>
      <c r="D1064" s="83" t="s">
        <v>2165</v>
      </c>
      <c r="E1064" s="16" t="s">
        <v>2166</v>
      </c>
      <c r="F1064" s="77" t="s">
        <v>2167</v>
      </c>
      <c r="G1064" s="9" t="s">
        <v>1027</v>
      </c>
      <c r="H1064" s="36">
        <v>24</v>
      </c>
      <c r="I1064" s="36">
        <v>1</v>
      </c>
      <c r="J1064" s="36">
        <v>1</v>
      </c>
      <c r="K1064" s="36" t="s">
        <v>32</v>
      </c>
      <c r="L1064" s="36">
        <v>1</v>
      </c>
      <c r="N1064" s="36">
        <v>0</v>
      </c>
      <c r="O1064" s="54">
        <v>0</v>
      </c>
      <c r="P1064" s="54">
        <v>0</v>
      </c>
      <c r="R1064" s="36" t="str">
        <f t="shared" si="100"/>
        <v> SG_ HVESPA_MIN_SOC_SUP m191 : 24|1@1+ (1,0) [0|0] "" TOOL</v>
      </c>
      <c r="S1064" s="36" t="str">
        <f t="shared" si="101"/>
        <v>SG_MUL_VAL_ 2024 HVESPA_MIN_SOC_SUP S01_PID 191-191;</v>
      </c>
    </row>
    <row r="1065" ht="22.5" spans="1:19">
      <c r="A1065" s="36">
        <v>1</v>
      </c>
      <c r="B1065" s="53">
        <f t="shared" si="98"/>
        <v>191</v>
      </c>
      <c r="C1065" s="38" t="str">
        <f t="shared" si="99"/>
        <v>S01_PID</v>
      </c>
      <c r="D1065" s="83" t="s">
        <v>2165</v>
      </c>
      <c r="E1065" s="16" t="s">
        <v>2168</v>
      </c>
      <c r="F1065" s="77" t="s">
        <v>2169</v>
      </c>
      <c r="G1065" s="9" t="s">
        <v>1030</v>
      </c>
      <c r="H1065" s="36">
        <v>25</v>
      </c>
      <c r="I1065" s="36">
        <v>1</v>
      </c>
      <c r="J1065" s="36">
        <v>1</v>
      </c>
      <c r="K1065" s="36" t="s">
        <v>32</v>
      </c>
      <c r="L1065" s="36">
        <v>1</v>
      </c>
      <c r="N1065" s="36">
        <v>0</v>
      </c>
      <c r="O1065" s="54">
        <v>0</v>
      </c>
      <c r="P1065" s="54">
        <v>0</v>
      </c>
      <c r="R1065" s="36" t="str">
        <f t="shared" si="100"/>
        <v> SG_ HVESPB_MIN_SOC_SUP m191 : 25|1@1+ (1,0) [0|0] "" TOOL</v>
      </c>
      <c r="S1065" s="36" t="str">
        <f t="shared" si="101"/>
        <v>SG_MUL_VAL_ 2024 HVESPB_MIN_SOC_SUP S01_PID 191-191;</v>
      </c>
    </row>
    <row r="1066" ht="22.5" spans="1:19">
      <c r="A1066" s="36">
        <v>1</v>
      </c>
      <c r="B1066" s="53">
        <f t="shared" si="98"/>
        <v>191</v>
      </c>
      <c r="C1066" s="38" t="str">
        <f t="shared" si="99"/>
        <v>S01_PID</v>
      </c>
      <c r="D1066" s="83" t="s">
        <v>2165</v>
      </c>
      <c r="E1066" s="16" t="s">
        <v>2170</v>
      </c>
      <c r="F1066" s="77" t="s">
        <v>2171</v>
      </c>
      <c r="G1066" s="9" t="s">
        <v>1033</v>
      </c>
      <c r="H1066" s="36">
        <v>26</v>
      </c>
      <c r="I1066" s="36">
        <v>1</v>
      </c>
      <c r="J1066" s="36">
        <v>1</v>
      </c>
      <c r="K1066" s="36" t="s">
        <v>32</v>
      </c>
      <c r="L1066" s="36">
        <v>1</v>
      </c>
      <c r="N1066" s="36">
        <v>0</v>
      </c>
      <c r="O1066" s="54">
        <v>0</v>
      </c>
      <c r="P1066" s="54">
        <v>0</v>
      </c>
      <c r="R1066" s="36" t="str">
        <f t="shared" si="100"/>
        <v> SG_ HVESPC_MIN_SOC_SUP m191 : 26|1@1+ (1,0) [0|0] "" TOOL</v>
      </c>
      <c r="S1066" s="36" t="str">
        <f t="shared" si="101"/>
        <v>SG_MUL_VAL_ 2024 HVESPC_MIN_SOC_SUP S01_PID 191-191;</v>
      </c>
    </row>
    <row r="1067" ht="22.5" spans="1:19">
      <c r="A1067" s="36">
        <v>1</v>
      </c>
      <c r="B1067" s="53">
        <f t="shared" si="98"/>
        <v>191</v>
      </c>
      <c r="C1067" s="38" t="str">
        <f t="shared" si="99"/>
        <v>S01_PID</v>
      </c>
      <c r="D1067" s="83" t="s">
        <v>2165</v>
      </c>
      <c r="E1067" s="16" t="s">
        <v>2172</v>
      </c>
      <c r="F1067" s="77" t="s">
        <v>2173</v>
      </c>
      <c r="G1067" s="9" t="s">
        <v>1036</v>
      </c>
      <c r="H1067" s="36">
        <v>27</v>
      </c>
      <c r="I1067" s="36">
        <v>1</v>
      </c>
      <c r="J1067" s="36">
        <v>1</v>
      </c>
      <c r="K1067" s="36" t="s">
        <v>32</v>
      </c>
      <c r="L1067" s="36">
        <v>1</v>
      </c>
      <c r="N1067" s="36">
        <v>0</v>
      </c>
      <c r="O1067" s="54">
        <v>0</v>
      </c>
      <c r="P1067" s="54">
        <v>0</v>
      </c>
      <c r="R1067" s="36" t="str">
        <f t="shared" si="100"/>
        <v> SG_ HVESPD_MIN_SOC_SUP m191 : 27|1@1+ (1,0) [0|0] "" TOOL</v>
      </c>
      <c r="S1067" s="36" t="str">
        <f t="shared" si="101"/>
        <v>SG_MUL_VAL_ 2024 HVESPD_MIN_SOC_SUP S01_PID 191-191;</v>
      </c>
    </row>
    <row r="1068" ht="22.5" spans="1:19">
      <c r="A1068" s="36">
        <v>1</v>
      </c>
      <c r="B1068" s="53">
        <f t="shared" si="98"/>
        <v>191</v>
      </c>
      <c r="C1068" s="38" t="str">
        <f t="shared" si="99"/>
        <v>S01_PID</v>
      </c>
      <c r="D1068" s="83" t="s">
        <v>2165</v>
      </c>
      <c r="E1068" s="16" t="s">
        <v>2174</v>
      </c>
      <c r="F1068" s="77" t="s">
        <v>2175</v>
      </c>
      <c r="G1068" s="9" t="s">
        <v>1039</v>
      </c>
      <c r="H1068" s="36">
        <v>28</v>
      </c>
      <c r="I1068" s="36">
        <v>1</v>
      </c>
      <c r="J1068" s="36">
        <v>1</v>
      </c>
      <c r="K1068" s="36" t="s">
        <v>32</v>
      </c>
      <c r="L1068" s="36">
        <v>1</v>
      </c>
      <c r="N1068" s="36">
        <v>0</v>
      </c>
      <c r="O1068" s="54">
        <v>0</v>
      </c>
      <c r="P1068" s="54">
        <v>0</v>
      </c>
      <c r="R1068" s="36" t="str">
        <f t="shared" si="100"/>
        <v> SG_ HVESPE_MIN_SOC_SUP m191 : 28|1@1+ (1,0) [0|0] "" TOOL</v>
      </c>
      <c r="S1068" s="36" t="str">
        <f t="shared" si="101"/>
        <v>SG_MUL_VAL_ 2024 HVESPE_MIN_SOC_SUP S01_PID 191-191;</v>
      </c>
    </row>
    <row r="1069" ht="22.5" spans="1:19">
      <c r="A1069" s="36">
        <v>1</v>
      </c>
      <c r="B1069" s="53">
        <f t="shared" si="98"/>
        <v>191</v>
      </c>
      <c r="C1069" s="38" t="str">
        <f t="shared" si="99"/>
        <v>S01_PID</v>
      </c>
      <c r="D1069" s="83" t="s">
        <v>2165</v>
      </c>
      <c r="E1069" s="16" t="s">
        <v>2176</v>
      </c>
      <c r="F1069" s="77" t="s">
        <v>2177</v>
      </c>
      <c r="G1069" s="9" t="s">
        <v>1042</v>
      </c>
      <c r="H1069" s="36">
        <v>29</v>
      </c>
      <c r="I1069" s="36">
        <v>1</v>
      </c>
      <c r="J1069" s="36">
        <v>1</v>
      </c>
      <c r="K1069" s="36" t="s">
        <v>32</v>
      </c>
      <c r="L1069" s="36">
        <v>1</v>
      </c>
      <c r="N1069" s="36">
        <v>0</v>
      </c>
      <c r="O1069" s="54">
        <v>0</v>
      </c>
      <c r="P1069" s="54">
        <v>0</v>
      </c>
      <c r="R1069" s="36" t="str">
        <f t="shared" si="100"/>
        <v> SG_ HVESPF_MIN_SOC_SUP m191 : 29|1@1+ (1,0) [0|0] "" TOOL</v>
      </c>
      <c r="S1069" s="36" t="str">
        <f t="shared" si="101"/>
        <v>SG_MUL_VAL_ 2024 HVESPF_MIN_SOC_SUP S01_PID 191-191;</v>
      </c>
    </row>
    <row r="1070" ht="22.5" spans="1:19">
      <c r="A1070" s="36">
        <v>1</v>
      </c>
      <c r="B1070" s="53">
        <f>HEX2DEC(SUBSTITUTE(D1070,"0x",""))</f>
        <v>191</v>
      </c>
      <c r="C1070" s="38" t="str">
        <f>"S"&amp;DEC2HEX(A1070,2)&amp;"_PID"</f>
        <v>S01_PID</v>
      </c>
      <c r="D1070" s="83" t="s">
        <v>2165</v>
      </c>
      <c r="E1070" s="16" t="s">
        <v>2178</v>
      </c>
      <c r="F1070" s="77" t="s">
        <v>2179</v>
      </c>
      <c r="G1070" s="9" t="s">
        <v>1045</v>
      </c>
      <c r="H1070" s="36">
        <v>30</v>
      </c>
      <c r="I1070" s="36">
        <v>1</v>
      </c>
      <c r="J1070" s="36">
        <v>1</v>
      </c>
      <c r="K1070" s="36" t="s">
        <v>32</v>
      </c>
      <c r="L1070" s="36">
        <v>1</v>
      </c>
      <c r="N1070" s="36">
        <v>0</v>
      </c>
      <c r="O1070" s="54">
        <v>0</v>
      </c>
      <c r="P1070" s="54">
        <v>0</v>
      </c>
      <c r="R1070" s="36" t="str">
        <f>IF(F1070="",""," SG_ "&amp;F1070&amp;" m"&amp;B1070&amp;" : "&amp;H1070&amp;"|"&amp;I1070&amp;"@"&amp;J1070&amp;K1070&amp;" ("&amp;L1070&amp;","&amp;N1070&amp;") ["&amp;O1070&amp;"|"&amp;P1070&amp;"] """&amp;M1070&amp;""" TOOL")</f>
        <v> SG_ HVESPG_MIN_SOC_SUP m191 : 30|1@1+ (1,0) [0|0] "" TOOL</v>
      </c>
      <c r="S1070" s="36" t="str">
        <f>IF(F1070="","","SG_MUL_VAL_ 2024 "&amp;F1070&amp;" "&amp;C1070&amp;" "&amp;SUBSTITUTE(B1070,"M","")&amp;"-"&amp;SUBSTITUTE(B1070,"M","")&amp;";")</f>
        <v>SG_MUL_VAL_ 2024 HVESPG_MIN_SOC_SUP S01_PID 191-191;</v>
      </c>
    </row>
    <row r="1071" ht="22.5" spans="1:19">
      <c r="A1071" s="36">
        <v>1</v>
      </c>
      <c r="B1071" s="53">
        <f>HEX2DEC(SUBSTITUTE(D1071,"0x",""))</f>
        <v>191</v>
      </c>
      <c r="C1071" s="38" t="str">
        <f>"S"&amp;DEC2HEX(A1071,2)&amp;"_PID"</f>
        <v>S01_PID</v>
      </c>
      <c r="D1071" s="83" t="s">
        <v>2165</v>
      </c>
      <c r="E1071" s="16" t="s">
        <v>2180</v>
      </c>
      <c r="F1071" s="77" t="s">
        <v>2181</v>
      </c>
      <c r="G1071" s="9" t="s">
        <v>1048</v>
      </c>
      <c r="H1071" s="36">
        <v>31</v>
      </c>
      <c r="I1071" s="36">
        <v>1</v>
      </c>
      <c r="J1071" s="36">
        <v>1</v>
      </c>
      <c r="K1071" s="36" t="s">
        <v>32</v>
      </c>
      <c r="L1071" s="36">
        <v>1</v>
      </c>
      <c r="N1071" s="36">
        <v>0</v>
      </c>
      <c r="O1071" s="54">
        <v>0</v>
      </c>
      <c r="P1071" s="54">
        <v>0</v>
      </c>
      <c r="R1071" s="36" t="str">
        <f>IF(F1071="",""," SG_ "&amp;F1071&amp;" m"&amp;B1071&amp;" : "&amp;H1071&amp;"|"&amp;I1071&amp;"@"&amp;J1071&amp;K1071&amp;" ("&amp;L1071&amp;","&amp;N1071&amp;") ["&amp;O1071&amp;"|"&amp;P1071&amp;"] """&amp;M1071&amp;""" TOOL")</f>
        <v> SG_ HVESPH_MIN_SOC_SUP m191 : 31|1@1+ (1,0) [0|0] "" TOOL</v>
      </c>
      <c r="S1071" s="36" t="str">
        <f>IF(F1071="","","SG_MUL_VAL_ 2024 "&amp;F1071&amp;" "&amp;C1071&amp;" "&amp;SUBSTITUTE(B1071,"M","")&amp;"-"&amp;SUBSTITUTE(B1071,"M","")&amp;";")</f>
        <v>SG_MUL_VAL_ 2024 HVESPH_MIN_SOC_SUP S01_PID 191-191;</v>
      </c>
    </row>
    <row r="1072" spans="1:19">
      <c r="A1072" s="36">
        <v>1</v>
      </c>
      <c r="B1072" s="53">
        <f>HEX2DEC(SUBSTITUTE(D1072,"0x",""))</f>
        <v>191</v>
      </c>
      <c r="C1072" s="38" t="str">
        <f>"S"&amp;DEC2HEX(A1072,2)&amp;"_PID"</f>
        <v>S01_PID</v>
      </c>
      <c r="D1072" s="83" t="s">
        <v>2165</v>
      </c>
      <c r="E1072" s="16" t="s">
        <v>2182</v>
      </c>
      <c r="F1072" s="16" t="s">
        <v>2183</v>
      </c>
      <c r="G1072" s="9" t="s">
        <v>1051</v>
      </c>
      <c r="H1072" s="36">
        <v>39</v>
      </c>
      <c r="I1072" s="36">
        <v>16</v>
      </c>
      <c r="J1072" s="36">
        <v>0</v>
      </c>
      <c r="K1072" s="36" t="s">
        <v>32</v>
      </c>
      <c r="L1072" s="36">
        <v>0.0015625</v>
      </c>
      <c r="M1072" s="36" t="s">
        <v>88</v>
      </c>
      <c r="N1072" s="36">
        <v>0</v>
      </c>
      <c r="O1072" s="54">
        <v>0</v>
      </c>
      <c r="P1072" s="54">
        <v>0</v>
      </c>
      <c r="R1072" s="36" t="str">
        <f>IF(F1072="",""," SG_ "&amp;F1072&amp;" m"&amp;B1072&amp;" : "&amp;H1072&amp;"|"&amp;I1072&amp;"@"&amp;J1072&amp;K1072&amp;" ("&amp;L1072&amp;","&amp;N1072&amp;") ["&amp;O1072&amp;"|"&amp;P1072&amp;"] """&amp;M1072&amp;""" TOOL")</f>
        <v> SG_ HVESS_MIN_SOC m191 : 39|16@0+ (0.0015625,0) [0|0] "%" TOOL</v>
      </c>
      <c r="S1072" s="36" t="str">
        <f>IF(F1072="","","SG_MUL_VAL_ 2024 "&amp;F1072&amp;" "&amp;C1072&amp;" "&amp;SUBSTITUTE(B1072,"M","")&amp;"-"&amp;SUBSTITUTE(B1072,"M","")&amp;";")</f>
        <v>SG_MUL_VAL_ 2024 HVESS_MIN_SOC S01_PID 191-191;</v>
      </c>
    </row>
    <row r="1073" spans="1:19">
      <c r="A1073" s="36">
        <v>1</v>
      </c>
      <c r="B1073" s="53">
        <f>HEX2DEC(SUBSTITUTE(D1073,"0x",""))</f>
        <v>191</v>
      </c>
      <c r="C1073" s="38" t="str">
        <f>"S"&amp;DEC2HEX(A1073,2)&amp;"_PID"</f>
        <v>S01_PID</v>
      </c>
      <c r="D1073" s="83" t="s">
        <v>2165</v>
      </c>
      <c r="E1073" s="16" t="s">
        <v>2184</v>
      </c>
      <c r="F1073" s="16" t="s">
        <v>2185</v>
      </c>
      <c r="G1073" s="9" t="s">
        <v>1055</v>
      </c>
      <c r="H1073" s="36">
        <f>H1072+I1072</f>
        <v>55</v>
      </c>
      <c r="I1073" s="36">
        <v>16</v>
      </c>
      <c r="J1073" s="36">
        <v>0</v>
      </c>
      <c r="K1073" s="36" t="s">
        <v>32</v>
      </c>
      <c r="L1073" s="36">
        <v>0.0015625</v>
      </c>
      <c r="M1073" s="36" t="s">
        <v>88</v>
      </c>
      <c r="N1073" s="36">
        <v>0</v>
      </c>
      <c r="O1073" s="54">
        <v>0</v>
      </c>
      <c r="P1073" s="54">
        <v>0</v>
      </c>
      <c r="R1073" s="36" t="str">
        <f>IF(F1073="",""," SG_ "&amp;F1073&amp;" m"&amp;B1073&amp;" : "&amp;H1073&amp;"|"&amp;I1073&amp;"@"&amp;J1073&amp;K1073&amp;" ("&amp;L1073&amp;","&amp;N1073&amp;") ["&amp;O1073&amp;"|"&amp;P1073&amp;"] """&amp;M1073&amp;""" TOOL")</f>
        <v> SG_ HVESPA_MIN_SOC m191 : 55|16@0+ (0.0015625,0) [0|0] "%" TOOL</v>
      </c>
      <c r="S1073" s="36" t="str">
        <f>IF(F1073="","","SG_MUL_VAL_ 2024 "&amp;F1073&amp;" "&amp;C1073&amp;" "&amp;SUBSTITUTE(B1073,"M","")&amp;"-"&amp;SUBSTITUTE(B1073,"M","")&amp;";")</f>
        <v>SG_MUL_VAL_ 2024 HVESPA_MIN_SOC S01_PID 191-191;</v>
      </c>
    </row>
    <row r="1074" spans="1:19">
      <c r="A1074" s="36">
        <v>1</v>
      </c>
      <c r="B1074" s="53">
        <f>HEX2DEC(SUBSTITUTE(D1074,"0x",""))</f>
        <v>191</v>
      </c>
      <c r="C1074" s="38" t="str">
        <f>"S"&amp;DEC2HEX(A1074,2)&amp;"_PID"</f>
        <v>S01_PID</v>
      </c>
      <c r="D1074" s="83" t="s">
        <v>2165</v>
      </c>
      <c r="E1074" s="16" t="s">
        <v>2186</v>
      </c>
      <c r="F1074" s="16" t="s">
        <v>2187</v>
      </c>
      <c r="G1074" s="9" t="s">
        <v>1058</v>
      </c>
      <c r="H1074" s="36">
        <f t="shared" ref="H1074:H1080" si="102">H1073+I1073</f>
        <v>71</v>
      </c>
      <c r="I1074" s="36">
        <v>16</v>
      </c>
      <c r="J1074" s="36">
        <v>0</v>
      </c>
      <c r="K1074" s="36" t="s">
        <v>32</v>
      </c>
      <c r="L1074" s="36">
        <v>0.0015625</v>
      </c>
      <c r="M1074" s="36" t="s">
        <v>88</v>
      </c>
      <c r="N1074" s="36">
        <v>0</v>
      </c>
      <c r="O1074" s="54">
        <v>0</v>
      </c>
      <c r="P1074" s="54">
        <v>0</v>
      </c>
      <c r="R1074" s="36" t="str">
        <f>IF(F1074="",""," SG_ "&amp;F1074&amp;" m"&amp;B1074&amp;" : "&amp;H1074&amp;"|"&amp;I1074&amp;"@"&amp;J1074&amp;K1074&amp;" ("&amp;L1074&amp;","&amp;N1074&amp;") ["&amp;O1074&amp;"|"&amp;P1074&amp;"] """&amp;M1074&amp;""" TOOL")</f>
        <v> SG_ HVESPB_MIN_SOC m191 : 71|16@0+ (0.0015625,0) [0|0] "%" TOOL</v>
      </c>
      <c r="S1074" s="36" t="str">
        <f>IF(F1074="","","SG_MUL_VAL_ 2024 "&amp;F1074&amp;" "&amp;C1074&amp;" "&amp;SUBSTITUTE(B1074,"M","")&amp;"-"&amp;SUBSTITUTE(B1074,"M","")&amp;";")</f>
        <v>SG_MUL_VAL_ 2024 HVESPB_MIN_SOC S01_PID 191-191;</v>
      </c>
    </row>
    <row r="1075" spans="1:19">
      <c r="A1075" s="36">
        <v>1</v>
      </c>
      <c r="B1075" s="53">
        <f>HEX2DEC(SUBSTITUTE(D1075,"0x",""))</f>
        <v>191</v>
      </c>
      <c r="C1075" s="38" t="str">
        <f>"S"&amp;DEC2HEX(A1075,2)&amp;"_PID"</f>
        <v>S01_PID</v>
      </c>
      <c r="D1075" s="83" t="s">
        <v>2165</v>
      </c>
      <c r="E1075" s="16" t="s">
        <v>2188</v>
      </c>
      <c r="F1075" s="16" t="s">
        <v>2189</v>
      </c>
      <c r="G1075" s="9" t="s">
        <v>1061</v>
      </c>
      <c r="H1075" s="36">
        <f t="shared" si="102"/>
        <v>87</v>
      </c>
      <c r="I1075" s="36">
        <v>16</v>
      </c>
      <c r="J1075" s="36">
        <v>0</v>
      </c>
      <c r="K1075" s="36" t="s">
        <v>32</v>
      </c>
      <c r="L1075" s="36">
        <v>0.0015625</v>
      </c>
      <c r="M1075" s="36" t="s">
        <v>88</v>
      </c>
      <c r="N1075" s="36">
        <v>0</v>
      </c>
      <c r="O1075" s="54">
        <v>0</v>
      </c>
      <c r="P1075" s="54">
        <v>0</v>
      </c>
      <c r="R1075" s="36" t="str">
        <f>IF(F1075="",""," SG_ "&amp;F1075&amp;" m"&amp;B1075&amp;" : "&amp;H1075&amp;"|"&amp;I1075&amp;"@"&amp;J1075&amp;K1075&amp;" ("&amp;L1075&amp;","&amp;N1075&amp;") ["&amp;O1075&amp;"|"&amp;P1075&amp;"] """&amp;M1075&amp;""" TOOL")</f>
        <v> SG_ HVESPC_MIN_SOC m191 : 87|16@0+ (0.0015625,0) [0|0] "%" TOOL</v>
      </c>
      <c r="S1075" s="36" t="str">
        <f>IF(F1075="","","SG_MUL_VAL_ 2024 "&amp;F1075&amp;" "&amp;C1075&amp;" "&amp;SUBSTITUTE(B1075,"M","")&amp;"-"&amp;SUBSTITUTE(B1075,"M","")&amp;";")</f>
        <v>SG_MUL_VAL_ 2024 HVESPC_MIN_SOC S01_PID 191-191;</v>
      </c>
    </row>
    <row r="1076" spans="1:19">
      <c r="A1076" s="36">
        <v>1</v>
      </c>
      <c r="B1076" s="53">
        <f>HEX2DEC(SUBSTITUTE(D1076,"0x",""))</f>
        <v>191</v>
      </c>
      <c r="C1076" s="38" t="str">
        <f>"S"&amp;DEC2HEX(A1076,2)&amp;"_PID"</f>
        <v>S01_PID</v>
      </c>
      <c r="D1076" s="83" t="s">
        <v>2165</v>
      </c>
      <c r="E1076" s="16" t="s">
        <v>2190</v>
      </c>
      <c r="F1076" s="16" t="s">
        <v>2191</v>
      </c>
      <c r="G1076" s="9" t="s">
        <v>1162</v>
      </c>
      <c r="H1076" s="36">
        <f t="shared" si="102"/>
        <v>103</v>
      </c>
      <c r="I1076" s="36">
        <v>16</v>
      </c>
      <c r="J1076" s="36">
        <v>0</v>
      </c>
      <c r="K1076" s="36" t="s">
        <v>32</v>
      </c>
      <c r="L1076" s="36">
        <v>0.0015625</v>
      </c>
      <c r="M1076" s="36" t="s">
        <v>88</v>
      </c>
      <c r="N1076" s="36">
        <v>0</v>
      </c>
      <c r="O1076" s="54">
        <v>0</v>
      </c>
      <c r="P1076" s="54">
        <v>0</v>
      </c>
      <c r="R1076" s="36" t="str">
        <f>IF(F1076="",""," SG_ "&amp;F1076&amp;" m"&amp;B1076&amp;" : "&amp;H1076&amp;"|"&amp;I1076&amp;"@"&amp;J1076&amp;K1076&amp;" ("&amp;L1076&amp;","&amp;N1076&amp;") ["&amp;O1076&amp;"|"&amp;P1076&amp;"] """&amp;M1076&amp;""" TOOL")</f>
        <v> SG_ HVESPD_MIN_SOC m191 : 103|16@0+ (0.0015625,0) [0|0] "%" TOOL</v>
      </c>
      <c r="S1076" s="36" t="str">
        <f>IF(F1076="","","SG_MUL_VAL_ 2024 "&amp;F1076&amp;" "&amp;C1076&amp;" "&amp;SUBSTITUTE(B1076,"M","")&amp;"-"&amp;SUBSTITUTE(B1076,"M","")&amp;";")</f>
        <v>SG_MUL_VAL_ 2024 HVESPD_MIN_SOC S01_PID 191-191;</v>
      </c>
    </row>
    <row r="1077" spans="1:19">
      <c r="A1077" s="36">
        <v>1</v>
      </c>
      <c r="B1077" s="53">
        <f>HEX2DEC(SUBSTITUTE(D1077,"0x",""))</f>
        <v>191</v>
      </c>
      <c r="C1077" s="38" t="str">
        <f>"S"&amp;DEC2HEX(A1077,2)&amp;"_PID"</f>
        <v>S01_PID</v>
      </c>
      <c r="D1077" s="83" t="s">
        <v>2165</v>
      </c>
      <c r="E1077" s="16" t="s">
        <v>2192</v>
      </c>
      <c r="F1077" s="16" t="s">
        <v>2193</v>
      </c>
      <c r="G1077" s="9" t="s">
        <v>1165</v>
      </c>
      <c r="H1077" s="36">
        <f t="shared" si="102"/>
        <v>119</v>
      </c>
      <c r="I1077" s="36">
        <v>16</v>
      </c>
      <c r="J1077" s="36">
        <v>0</v>
      </c>
      <c r="K1077" s="36" t="s">
        <v>32</v>
      </c>
      <c r="L1077" s="36">
        <v>0.0015625</v>
      </c>
      <c r="M1077" s="36" t="s">
        <v>88</v>
      </c>
      <c r="N1077" s="36">
        <v>0</v>
      </c>
      <c r="O1077" s="54">
        <v>0</v>
      </c>
      <c r="P1077" s="54">
        <v>0</v>
      </c>
      <c r="R1077" s="36" t="str">
        <f>IF(F1077="",""," SG_ "&amp;F1077&amp;" m"&amp;B1077&amp;" : "&amp;H1077&amp;"|"&amp;I1077&amp;"@"&amp;J1077&amp;K1077&amp;" ("&amp;L1077&amp;","&amp;N1077&amp;") ["&amp;O1077&amp;"|"&amp;P1077&amp;"] """&amp;M1077&amp;""" TOOL")</f>
        <v> SG_ HVESPE_MIN_SOC m191 : 119|16@0+ (0.0015625,0) [0|0] "%" TOOL</v>
      </c>
      <c r="S1077" s="36" t="str">
        <f>IF(F1077="","","SG_MUL_VAL_ 2024 "&amp;F1077&amp;" "&amp;C1077&amp;" "&amp;SUBSTITUTE(B1077,"M","")&amp;"-"&amp;SUBSTITUTE(B1077,"M","")&amp;";")</f>
        <v>SG_MUL_VAL_ 2024 HVESPE_MIN_SOC S01_PID 191-191;</v>
      </c>
    </row>
    <row r="1078" spans="1:19">
      <c r="A1078" s="36">
        <v>1</v>
      </c>
      <c r="B1078" s="53">
        <f>HEX2DEC(SUBSTITUTE(D1078,"0x",""))</f>
        <v>191</v>
      </c>
      <c r="C1078" s="38" t="str">
        <f>"S"&amp;DEC2HEX(A1078,2)&amp;"_PID"</f>
        <v>S01_PID</v>
      </c>
      <c r="D1078" s="83" t="s">
        <v>2165</v>
      </c>
      <c r="E1078" s="16" t="s">
        <v>2194</v>
      </c>
      <c r="F1078" s="16" t="s">
        <v>2195</v>
      </c>
      <c r="G1078" s="9" t="s">
        <v>1302</v>
      </c>
      <c r="H1078" s="36">
        <f t="shared" si="102"/>
        <v>135</v>
      </c>
      <c r="I1078" s="36">
        <v>16</v>
      </c>
      <c r="J1078" s="36">
        <v>0</v>
      </c>
      <c r="K1078" s="36" t="s">
        <v>32</v>
      </c>
      <c r="L1078" s="36">
        <v>0.0015625</v>
      </c>
      <c r="M1078" s="36" t="s">
        <v>88</v>
      </c>
      <c r="N1078" s="36">
        <v>0</v>
      </c>
      <c r="O1078" s="54">
        <v>0</v>
      </c>
      <c r="P1078" s="54">
        <v>0</v>
      </c>
      <c r="R1078" s="36" t="str">
        <f>IF(F1078="",""," SG_ "&amp;F1078&amp;" m"&amp;B1078&amp;" : "&amp;H1078&amp;"|"&amp;I1078&amp;"@"&amp;J1078&amp;K1078&amp;" ("&amp;L1078&amp;","&amp;N1078&amp;") ["&amp;O1078&amp;"|"&amp;P1078&amp;"] """&amp;M1078&amp;""" TOOL")</f>
        <v> SG_ HVESPF_MIN_SOC m191 : 135|16@0+ (0.0015625,0) [0|0] "%" TOOL</v>
      </c>
      <c r="S1078" s="36" t="str">
        <f>IF(F1078="","","SG_MUL_VAL_ 2024 "&amp;F1078&amp;" "&amp;C1078&amp;" "&amp;SUBSTITUTE(B1078,"M","")&amp;"-"&amp;SUBSTITUTE(B1078,"M","")&amp;";")</f>
        <v>SG_MUL_VAL_ 2024 HVESPF_MIN_SOC S01_PID 191-191;</v>
      </c>
    </row>
    <row r="1079" spans="1:19">
      <c r="A1079" s="36">
        <v>1</v>
      </c>
      <c r="B1079" s="53">
        <f>HEX2DEC(SUBSTITUTE(D1079,"0x",""))</f>
        <v>191</v>
      </c>
      <c r="C1079" s="38" t="str">
        <f>"S"&amp;DEC2HEX(A1079,2)&amp;"_PID"</f>
        <v>S01_PID</v>
      </c>
      <c r="D1079" s="83" t="s">
        <v>2165</v>
      </c>
      <c r="E1079" s="16" t="s">
        <v>2196</v>
      </c>
      <c r="F1079" s="16" t="s">
        <v>2197</v>
      </c>
      <c r="G1079" s="9" t="s">
        <v>1305</v>
      </c>
      <c r="H1079" s="36">
        <f t="shared" si="102"/>
        <v>151</v>
      </c>
      <c r="I1079" s="36">
        <v>16</v>
      </c>
      <c r="J1079" s="36">
        <v>0</v>
      </c>
      <c r="K1079" s="36" t="s">
        <v>32</v>
      </c>
      <c r="L1079" s="36">
        <v>0.0015625</v>
      </c>
      <c r="M1079" s="36" t="s">
        <v>88</v>
      </c>
      <c r="N1079" s="36">
        <v>0</v>
      </c>
      <c r="O1079" s="54">
        <v>0</v>
      </c>
      <c r="P1079" s="54">
        <v>0</v>
      </c>
      <c r="R1079" s="36" t="str">
        <f>IF(F1079="",""," SG_ "&amp;F1079&amp;" m"&amp;B1079&amp;" : "&amp;H1079&amp;"|"&amp;I1079&amp;"@"&amp;J1079&amp;K1079&amp;" ("&amp;L1079&amp;","&amp;N1079&amp;") ["&amp;O1079&amp;"|"&amp;P1079&amp;"] """&amp;M1079&amp;""" TOOL")</f>
        <v> SG_ HVESPG_MIN_SOC m191 : 151|16@0+ (0.0015625,0) [0|0] "%" TOOL</v>
      </c>
      <c r="S1079" s="36" t="str">
        <f>IF(F1079="","","SG_MUL_VAL_ 2024 "&amp;F1079&amp;" "&amp;C1079&amp;" "&amp;SUBSTITUTE(B1079,"M","")&amp;"-"&amp;SUBSTITUTE(B1079,"M","")&amp;";")</f>
        <v>SG_MUL_VAL_ 2024 HVESPG_MIN_SOC S01_PID 191-191;</v>
      </c>
    </row>
    <row r="1080" spans="1:19">
      <c r="A1080" s="36">
        <v>1</v>
      </c>
      <c r="B1080" s="53">
        <f>HEX2DEC(SUBSTITUTE(D1080,"0x",""))</f>
        <v>191</v>
      </c>
      <c r="C1080" s="38" t="str">
        <f>"S"&amp;DEC2HEX(A1080,2)&amp;"_PID"</f>
        <v>S01_PID</v>
      </c>
      <c r="D1080" s="83" t="s">
        <v>2165</v>
      </c>
      <c r="E1080" s="16" t="s">
        <v>2198</v>
      </c>
      <c r="F1080" s="16" t="s">
        <v>2199</v>
      </c>
      <c r="G1080" s="9" t="s">
        <v>1875</v>
      </c>
      <c r="H1080" s="36">
        <f t="shared" si="102"/>
        <v>167</v>
      </c>
      <c r="I1080" s="36">
        <v>16</v>
      </c>
      <c r="J1080" s="36">
        <v>0</v>
      </c>
      <c r="K1080" s="36" t="s">
        <v>32</v>
      </c>
      <c r="L1080" s="36">
        <v>0.0015625</v>
      </c>
      <c r="M1080" s="36" t="s">
        <v>88</v>
      </c>
      <c r="N1080" s="36">
        <v>0</v>
      </c>
      <c r="O1080" s="54">
        <v>0</v>
      </c>
      <c r="P1080" s="54">
        <v>0</v>
      </c>
      <c r="R1080" s="36" t="str">
        <f>IF(F1080="",""," SG_ "&amp;F1080&amp;" m"&amp;B1080&amp;" : "&amp;H1080&amp;"|"&amp;I1080&amp;"@"&amp;J1080&amp;K1080&amp;" ("&amp;L1080&amp;","&amp;N1080&amp;") ["&amp;O1080&amp;"|"&amp;P1080&amp;"] """&amp;M1080&amp;""" TOOL")</f>
        <v> SG_ HVESPH_MIN_SOC m191 : 167|16@0+ (0.0015625,0) [0|0] "%" TOOL</v>
      </c>
      <c r="S1080" s="36" t="str">
        <f>IF(F1080="","","SG_MUL_VAL_ 2024 "&amp;F1080&amp;" "&amp;C1080&amp;" "&amp;SUBSTITUTE(B1080,"M","")&amp;"-"&amp;SUBSTITUTE(B1080,"M","")&amp;";")</f>
        <v>SG_MUL_VAL_ 2024 HVESPH_MIN_SOC S01_PID 191-191;</v>
      </c>
    </row>
    <row r="1081" ht="22.5" spans="1:19">
      <c r="A1081" s="36">
        <v>1</v>
      </c>
      <c r="B1081" s="53">
        <f>HEX2DEC(SUBSTITUTE(D1081,"0x",""))</f>
        <v>193</v>
      </c>
      <c r="C1081" s="38" t="str">
        <f>"S"&amp;DEC2HEX(A1081,2)&amp;"_PID"</f>
        <v>S01_PID</v>
      </c>
      <c r="D1081" s="83" t="s">
        <v>2200</v>
      </c>
      <c r="E1081" s="16" t="s">
        <v>2201</v>
      </c>
      <c r="F1081" s="77" t="s">
        <v>2202</v>
      </c>
      <c r="G1081" s="9" t="s">
        <v>1027</v>
      </c>
      <c r="H1081" s="36">
        <v>24</v>
      </c>
      <c r="I1081" s="36">
        <v>1</v>
      </c>
      <c r="J1081" s="36">
        <v>1</v>
      </c>
      <c r="K1081" s="36" t="s">
        <v>32</v>
      </c>
      <c r="L1081" s="36">
        <v>1</v>
      </c>
      <c r="N1081" s="36">
        <v>0</v>
      </c>
      <c r="O1081" s="54">
        <v>0</v>
      </c>
      <c r="P1081" s="54">
        <v>0</v>
      </c>
      <c r="R1081" s="36" t="str">
        <f>IF(F1081="",""," SG_ "&amp;F1081&amp;" m"&amp;B1081&amp;" : "&amp;H1081&amp;"|"&amp;I1081&amp;"@"&amp;J1081&amp;K1081&amp;" ("&amp;L1081&amp;","&amp;N1081&amp;") ["&amp;O1081&amp;"|"&amp;P1081&amp;"] """&amp;M1081&amp;""" TOOL")</f>
        <v> SG_ HVESPA_MAX_SOC_SUP m193 : 24|1@1+ (1,0) [0|0] "" TOOL</v>
      </c>
      <c r="S1081" s="36" t="str">
        <f>IF(F1081="","","SG_MUL_VAL_ 2024 "&amp;F1081&amp;" "&amp;C1081&amp;" "&amp;SUBSTITUTE(B1081,"M","")&amp;"-"&amp;SUBSTITUTE(B1081,"M","")&amp;";")</f>
        <v>SG_MUL_VAL_ 2024 HVESPA_MAX_SOC_SUP S01_PID 193-193;</v>
      </c>
    </row>
    <row r="1082" ht="22.5" spans="1:19">
      <c r="A1082" s="36">
        <v>1</v>
      </c>
      <c r="B1082" s="53">
        <f>HEX2DEC(SUBSTITUTE(D1082,"0x",""))</f>
        <v>193</v>
      </c>
      <c r="C1082" s="38" t="str">
        <f>"S"&amp;DEC2HEX(A1082,2)&amp;"_PID"</f>
        <v>S01_PID</v>
      </c>
      <c r="D1082" s="83" t="s">
        <v>2200</v>
      </c>
      <c r="E1082" s="16" t="s">
        <v>2203</v>
      </c>
      <c r="F1082" s="77" t="s">
        <v>2204</v>
      </c>
      <c r="G1082" s="9" t="s">
        <v>1030</v>
      </c>
      <c r="H1082" s="36">
        <v>25</v>
      </c>
      <c r="I1082" s="36">
        <v>1</v>
      </c>
      <c r="J1082" s="36">
        <v>1</v>
      </c>
      <c r="K1082" s="36" t="s">
        <v>32</v>
      </c>
      <c r="L1082" s="36">
        <v>1</v>
      </c>
      <c r="N1082" s="36">
        <v>0</v>
      </c>
      <c r="O1082" s="54">
        <v>0</v>
      </c>
      <c r="P1082" s="54">
        <v>0</v>
      </c>
      <c r="R1082" s="36" t="str">
        <f>IF(F1082="",""," SG_ "&amp;F1082&amp;" m"&amp;B1082&amp;" : "&amp;H1082&amp;"|"&amp;I1082&amp;"@"&amp;J1082&amp;K1082&amp;" ("&amp;L1082&amp;","&amp;N1082&amp;") ["&amp;O1082&amp;"|"&amp;P1082&amp;"] """&amp;M1082&amp;""" TOOL")</f>
        <v> SG_ HVESPB_MAX_SOC_SUP m193 : 25|1@1+ (1,0) [0|0] "" TOOL</v>
      </c>
      <c r="S1082" s="36" t="str">
        <f>IF(F1082="","","SG_MUL_VAL_ 2024 "&amp;F1082&amp;" "&amp;C1082&amp;" "&amp;SUBSTITUTE(B1082,"M","")&amp;"-"&amp;SUBSTITUTE(B1082,"M","")&amp;";")</f>
        <v>SG_MUL_VAL_ 2024 HVESPB_MAX_SOC_SUP S01_PID 193-193;</v>
      </c>
    </row>
    <row r="1083" ht="22.5" spans="1:19">
      <c r="A1083" s="36">
        <v>1</v>
      </c>
      <c r="B1083" s="53">
        <f>HEX2DEC(SUBSTITUTE(D1083,"0x",""))</f>
        <v>193</v>
      </c>
      <c r="C1083" s="38" t="str">
        <f>"S"&amp;DEC2HEX(A1083,2)&amp;"_PID"</f>
        <v>S01_PID</v>
      </c>
      <c r="D1083" s="83" t="s">
        <v>2200</v>
      </c>
      <c r="E1083" s="16" t="s">
        <v>2205</v>
      </c>
      <c r="F1083" s="77" t="s">
        <v>2206</v>
      </c>
      <c r="G1083" s="9" t="s">
        <v>1033</v>
      </c>
      <c r="H1083" s="36">
        <v>26</v>
      </c>
      <c r="I1083" s="36">
        <v>1</v>
      </c>
      <c r="J1083" s="36">
        <v>1</v>
      </c>
      <c r="K1083" s="36" t="s">
        <v>32</v>
      </c>
      <c r="L1083" s="36">
        <v>1</v>
      </c>
      <c r="N1083" s="36">
        <v>0</v>
      </c>
      <c r="O1083" s="54">
        <v>0</v>
      </c>
      <c r="P1083" s="54">
        <v>0</v>
      </c>
      <c r="R1083" s="36" t="str">
        <f>IF(F1083="",""," SG_ "&amp;F1083&amp;" m"&amp;B1083&amp;" : "&amp;H1083&amp;"|"&amp;I1083&amp;"@"&amp;J1083&amp;K1083&amp;" ("&amp;L1083&amp;","&amp;N1083&amp;") ["&amp;O1083&amp;"|"&amp;P1083&amp;"] """&amp;M1083&amp;""" TOOL")</f>
        <v> SG_ HVESPC_MAX_SOC_SUP m193 : 26|1@1+ (1,0) [0|0] "" TOOL</v>
      </c>
      <c r="S1083" s="36" t="str">
        <f>IF(F1083="","","SG_MUL_VAL_ 2024 "&amp;F1083&amp;" "&amp;C1083&amp;" "&amp;SUBSTITUTE(B1083,"M","")&amp;"-"&amp;SUBSTITUTE(B1083,"M","")&amp;";")</f>
        <v>SG_MUL_VAL_ 2024 HVESPC_MAX_SOC_SUP S01_PID 193-193;</v>
      </c>
    </row>
    <row r="1084" ht="22.5" spans="1:19">
      <c r="A1084" s="36">
        <v>1</v>
      </c>
      <c r="B1084" s="53">
        <f>HEX2DEC(SUBSTITUTE(D1084,"0x",""))</f>
        <v>193</v>
      </c>
      <c r="C1084" s="38" t="str">
        <f>"S"&amp;DEC2HEX(A1084,2)&amp;"_PID"</f>
        <v>S01_PID</v>
      </c>
      <c r="D1084" s="83" t="s">
        <v>2200</v>
      </c>
      <c r="E1084" s="16" t="s">
        <v>2207</v>
      </c>
      <c r="F1084" s="77" t="s">
        <v>2208</v>
      </c>
      <c r="G1084" s="9" t="s">
        <v>1036</v>
      </c>
      <c r="H1084" s="36">
        <v>27</v>
      </c>
      <c r="I1084" s="36">
        <v>1</v>
      </c>
      <c r="J1084" s="36">
        <v>1</v>
      </c>
      <c r="K1084" s="36" t="s">
        <v>32</v>
      </c>
      <c r="L1084" s="36">
        <v>1</v>
      </c>
      <c r="N1084" s="36">
        <v>0</v>
      </c>
      <c r="O1084" s="54">
        <v>0</v>
      </c>
      <c r="P1084" s="54">
        <v>0</v>
      </c>
      <c r="R1084" s="36" t="str">
        <f>IF(F1084="",""," SG_ "&amp;F1084&amp;" m"&amp;B1084&amp;" : "&amp;H1084&amp;"|"&amp;I1084&amp;"@"&amp;J1084&amp;K1084&amp;" ("&amp;L1084&amp;","&amp;N1084&amp;") ["&amp;O1084&amp;"|"&amp;P1084&amp;"] """&amp;M1084&amp;""" TOOL")</f>
        <v> SG_ HVESPD_MAX_SOC_SUP m193 : 27|1@1+ (1,0) [0|0] "" TOOL</v>
      </c>
      <c r="S1084" s="36" t="str">
        <f>IF(F1084="","","SG_MUL_VAL_ 2024 "&amp;F1084&amp;" "&amp;C1084&amp;" "&amp;SUBSTITUTE(B1084,"M","")&amp;"-"&amp;SUBSTITUTE(B1084,"M","")&amp;";")</f>
        <v>SG_MUL_VAL_ 2024 HVESPD_MAX_SOC_SUP S01_PID 193-193;</v>
      </c>
    </row>
    <row r="1085" ht="22.5" spans="1:19">
      <c r="A1085" s="36">
        <v>1</v>
      </c>
      <c r="B1085" s="53">
        <f>HEX2DEC(SUBSTITUTE(D1085,"0x",""))</f>
        <v>193</v>
      </c>
      <c r="C1085" s="38" t="str">
        <f>"S"&amp;DEC2HEX(A1085,2)&amp;"_PID"</f>
        <v>S01_PID</v>
      </c>
      <c r="D1085" s="83" t="s">
        <v>2200</v>
      </c>
      <c r="E1085" s="16" t="s">
        <v>2209</v>
      </c>
      <c r="F1085" s="77" t="s">
        <v>2210</v>
      </c>
      <c r="G1085" s="9" t="s">
        <v>1039</v>
      </c>
      <c r="H1085" s="36">
        <v>28</v>
      </c>
      <c r="I1085" s="36">
        <v>1</v>
      </c>
      <c r="J1085" s="36">
        <v>1</v>
      </c>
      <c r="K1085" s="36" t="s">
        <v>32</v>
      </c>
      <c r="L1085" s="36">
        <v>1</v>
      </c>
      <c r="N1085" s="36">
        <v>0</v>
      </c>
      <c r="O1085" s="54">
        <v>0</v>
      </c>
      <c r="P1085" s="54">
        <v>0</v>
      </c>
      <c r="R1085" s="36" t="str">
        <f>IF(F1085="",""," SG_ "&amp;F1085&amp;" m"&amp;B1085&amp;" : "&amp;H1085&amp;"|"&amp;I1085&amp;"@"&amp;J1085&amp;K1085&amp;" ("&amp;L1085&amp;","&amp;N1085&amp;") ["&amp;O1085&amp;"|"&amp;P1085&amp;"] """&amp;M1085&amp;""" TOOL")</f>
        <v> SG_ HVESPE_MAX_SOC_SUP m193 : 28|1@1+ (1,0) [0|0] "" TOOL</v>
      </c>
      <c r="S1085" s="36" t="str">
        <f>IF(F1085="","","SG_MUL_VAL_ 2024 "&amp;F1085&amp;" "&amp;C1085&amp;" "&amp;SUBSTITUTE(B1085,"M","")&amp;"-"&amp;SUBSTITUTE(B1085,"M","")&amp;";")</f>
        <v>SG_MUL_VAL_ 2024 HVESPE_MAX_SOC_SUP S01_PID 193-193;</v>
      </c>
    </row>
    <row r="1086" ht="22.5" spans="1:19">
      <c r="A1086" s="36">
        <v>1</v>
      </c>
      <c r="B1086" s="53">
        <f>HEX2DEC(SUBSTITUTE(D1086,"0x",""))</f>
        <v>193</v>
      </c>
      <c r="C1086" s="38" t="str">
        <f>"S"&amp;DEC2HEX(A1086,2)&amp;"_PID"</f>
        <v>S01_PID</v>
      </c>
      <c r="D1086" s="83" t="s">
        <v>2200</v>
      </c>
      <c r="E1086" s="16" t="s">
        <v>2211</v>
      </c>
      <c r="F1086" s="77" t="s">
        <v>2212</v>
      </c>
      <c r="G1086" s="9" t="s">
        <v>1042</v>
      </c>
      <c r="H1086" s="36">
        <v>29</v>
      </c>
      <c r="I1086" s="36">
        <v>1</v>
      </c>
      <c r="J1086" s="36">
        <v>1</v>
      </c>
      <c r="K1086" s="36" t="s">
        <v>32</v>
      </c>
      <c r="L1086" s="36">
        <v>1</v>
      </c>
      <c r="N1086" s="36">
        <v>0</v>
      </c>
      <c r="O1086" s="54">
        <v>0</v>
      </c>
      <c r="P1086" s="54">
        <v>0</v>
      </c>
      <c r="R1086" s="36" t="str">
        <f>IF(F1086="",""," SG_ "&amp;F1086&amp;" m"&amp;B1086&amp;" : "&amp;H1086&amp;"|"&amp;I1086&amp;"@"&amp;J1086&amp;K1086&amp;" ("&amp;L1086&amp;","&amp;N1086&amp;") ["&amp;O1086&amp;"|"&amp;P1086&amp;"] """&amp;M1086&amp;""" TOOL")</f>
        <v> SG_ HVESPF_MAX_SOC_SUP m193 : 29|1@1+ (1,0) [0|0] "" TOOL</v>
      </c>
      <c r="S1086" s="36" t="str">
        <f>IF(F1086="","","SG_MUL_VAL_ 2024 "&amp;F1086&amp;" "&amp;C1086&amp;" "&amp;SUBSTITUTE(B1086,"M","")&amp;"-"&amp;SUBSTITUTE(B1086,"M","")&amp;";")</f>
        <v>SG_MUL_VAL_ 2024 HVESPF_MAX_SOC_SUP S01_PID 193-193;</v>
      </c>
    </row>
    <row r="1087" ht="22.5" spans="1:19">
      <c r="A1087" s="36">
        <v>1</v>
      </c>
      <c r="B1087" s="53">
        <f>HEX2DEC(SUBSTITUTE(D1087,"0x",""))</f>
        <v>193</v>
      </c>
      <c r="C1087" s="38" t="str">
        <f>"S"&amp;DEC2HEX(A1087,2)&amp;"_PID"</f>
        <v>S01_PID</v>
      </c>
      <c r="D1087" s="83" t="s">
        <v>2200</v>
      </c>
      <c r="E1087" s="16" t="s">
        <v>2213</v>
      </c>
      <c r="F1087" s="77" t="s">
        <v>2214</v>
      </c>
      <c r="G1087" s="9" t="s">
        <v>1045</v>
      </c>
      <c r="H1087" s="36">
        <v>30</v>
      </c>
      <c r="I1087" s="36">
        <v>1</v>
      </c>
      <c r="J1087" s="36">
        <v>1</v>
      </c>
      <c r="K1087" s="36" t="s">
        <v>32</v>
      </c>
      <c r="L1087" s="36">
        <v>1</v>
      </c>
      <c r="N1087" s="36">
        <v>0</v>
      </c>
      <c r="O1087" s="54">
        <v>0</v>
      </c>
      <c r="P1087" s="54">
        <v>0</v>
      </c>
      <c r="R1087" s="36" t="str">
        <f>IF(F1087="",""," SG_ "&amp;F1087&amp;" m"&amp;B1087&amp;" : "&amp;H1087&amp;"|"&amp;I1087&amp;"@"&amp;J1087&amp;K1087&amp;" ("&amp;L1087&amp;","&amp;N1087&amp;") ["&amp;O1087&amp;"|"&amp;P1087&amp;"] """&amp;M1087&amp;""" TOOL")</f>
        <v> SG_ HVESPG_MAX_SOC_SUP m193 : 30|1@1+ (1,0) [0|0] "" TOOL</v>
      </c>
      <c r="S1087" s="36" t="str">
        <f>IF(F1087="","","SG_MUL_VAL_ 2024 "&amp;F1087&amp;" "&amp;C1087&amp;" "&amp;SUBSTITUTE(B1087,"M","")&amp;"-"&amp;SUBSTITUTE(B1087,"M","")&amp;";")</f>
        <v>SG_MUL_VAL_ 2024 HVESPG_MAX_SOC_SUP S01_PID 193-193;</v>
      </c>
    </row>
    <row r="1088" ht="22.5" spans="1:19">
      <c r="A1088" s="36">
        <v>1</v>
      </c>
      <c r="B1088" s="53">
        <f>HEX2DEC(SUBSTITUTE(D1088,"0x",""))</f>
        <v>193</v>
      </c>
      <c r="C1088" s="38" t="str">
        <f>"S"&amp;DEC2HEX(A1088,2)&amp;"_PID"</f>
        <v>S01_PID</v>
      </c>
      <c r="D1088" s="83" t="s">
        <v>2200</v>
      </c>
      <c r="E1088" s="16" t="s">
        <v>2215</v>
      </c>
      <c r="F1088" s="77" t="s">
        <v>2216</v>
      </c>
      <c r="G1088" s="9" t="s">
        <v>1048</v>
      </c>
      <c r="H1088" s="36">
        <v>31</v>
      </c>
      <c r="I1088" s="36">
        <v>1</v>
      </c>
      <c r="J1088" s="36">
        <v>1</v>
      </c>
      <c r="K1088" s="36" t="s">
        <v>32</v>
      </c>
      <c r="L1088" s="36">
        <v>1</v>
      </c>
      <c r="N1088" s="36">
        <v>0</v>
      </c>
      <c r="O1088" s="54">
        <v>0</v>
      </c>
      <c r="P1088" s="54">
        <v>0</v>
      </c>
      <c r="R1088" s="36" t="str">
        <f>IF(F1088="",""," SG_ "&amp;F1088&amp;" m"&amp;B1088&amp;" : "&amp;H1088&amp;"|"&amp;I1088&amp;"@"&amp;J1088&amp;K1088&amp;" ("&amp;L1088&amp;","&amp;N1088&amp;") ["&amp;O1088&amp;"|"&amp;P1088&amp;"] """&amp;M1088&amp;""" TOOL")</f>
        <v> SG_ HVESPH_MAX_SOC_SUP m193 : 31|1@1+ (1,0) [0|0] "" TOOL</v>
      </c>
      <c r="S1088" s="36" t="str">
        <f>IF(F1088="","","SG_MUL_VAL_ 2024 "&amp;F1088&amp;" "&amp;C1088&amp;" "&amp;SUBSTITUTE(B1088,"M","")&amp;"-"&amp;SUBSTITUTE(B1088,"M","")&amp;";")</f>
        <v>SG_MUL_VAL_ 2024 HVESPH_MAX_SOC_SUP S01_PID 193-193;</v>
      </c>
    </row>
    <row r="1089" spans="1:19">
      <c r="A1089" s="36">
        <v>1</v>
      </c>
      <c r="B1089" s="53">
        <f>HEX2DEC(SUBSTITUTE(D1089,"0x",""))</f>
        <v>193</v>
      </c>
      <c r="C1089" s="38" t="str">
        <f>"S"&amp;DEC2HEX(A1089,2)&amp;"_PID"</f>
        <v>S01_PID</v>
      </c>
      <c r="D1089" s="83" t="s">
        <v>2200</v>
      </c>
      <c r="E1089" s="16" t="s">
        <v>2217</v>
      </c>
      <c r="F1089" s="16" t="s">
        <v>2218</v>
      </c>
      <c r="G1089" s="9" t="s">
        <v>1051</v>
      </c>
      <c r="H1089" s="36">
        <v>39</v>
      </c>
      <c r="I1089" s="36">
        <v>16</v>
      </c>
      <c r="J1089" s="36">
        <v>0</v>
      </c>
      <c r="K1089" s="36" t="s">
        <v>32</v>
      </c>
      <c r="L1089" s="36">
        <v>0.0015625</v>
      </c>
      <c r="M1089" s="36" t="s">
        <v>88</v>
      </c>
      <c r="N1089" s="36">
        <v>0</v>
      </c>
      <c r="O1089" s="54">
        <v>0</v>
      </c>
      <c r="P1089" s="54">
        <v>0</v>
      </c>
      <c r="R1089" s="36" t="str">
        <f>IF(F1089="",""," SG_ "&amp;F1089&amp;" m"&amp;B1089&amp;" : "&amp;H1089&amp;"|"&amp;I1089&amp;"@"&amp;J1089&amp;K1089&amp;" ("&amp;L1089&amp;","&amp;N1089&amp;") ["&amp;O1089&amp;"|"&amp;P1089&amp;"] """&amp;M1089&amp;""" TOOL")</f>
        <v> SG_ HVESS_MAX_SOC m193 : 39|16@0+ (0.0015625,0) [0|0] "%" TOOL</v>
      </c>
      <c r="S1089" s="36" t="str">
        <f>IF(F1089="","","SG_MUL_VAL_ 2024 "&amp;F1089&amp;" "&amp;C1089&amp;" "&amp;SUBSTITUTE(B1089,"M","")&amp;"-"&amp;SUBSTITUTE(B1089,"M","")&amp;";")</f>
        <v>SG_MUL_VAL_ 2024 HVESS_MAX_SOC S01_PID 193-193;</v>
      </c>
    </row>
    <row r="1090" spans="1:19">
      <c r="A1090" s="36">
        <v>1</v>
      </c>
      <c r="B1090" s="53">
        <f>HEX2DEC(SUBSTITUTE(D1090,"0x",""))</f>
        <v>193</v>
      </c>
      <c r="C1090" s="38" t="str">
        <f>"S"&amp;DEC2HEX(A1090,2)&amp;"_PID"</f>
        <v>S01_PID</v>
      </c>
      <c r="D1090" s="83" t="s">
        <v>2200</v>
      </c>
      <c r="E1090" s="16" t="s">
        <v>2219</v>
      </c>
      <c r="F1090" s="16" t="s">
        <v>2220</v>
      </c>
      <c r="G1090" s="9" t="s">
        <v>1055</v>
      </c>
      <c r="H1090" s="36">
        <f t="shared" ref="H1090:H1097" si="103">H1089+I1089</f>
        <v>55</v>
      </c>
      <c r="I1090" s="36">
        <v>16</v>
      </c>
      <c r="J1090" s="36">
        <v>0</v>
      </c>
      <c r="K1090" s="36" t="s">
        <v>32</v>
      </c>
      <c r="L1090" s="36">
        <v>0.0015625</v>
      </c>
      <c r="M1090" s="36" t="s">
        <v>88</v>
      </c>
      <c r="N1090" s="36">
        <v>0</v>
      </c>
      <c r="O1090" s="54">
        <v>0</v>
      </c>
      <c r="P1090" s="54">
        <v>0</v>
      </c>
      <c r="R1090" s="36" t="str">
        <f>IF(F1090="",""," SG_ "&amp;F1090&amp;" m"&amp;B1090&amp;" : "&amp;H1090&amp;"|"&amp;I1090&amp;"@"&amp;J1090&amp;K1090&amp;" ("&amp;L1090&amp;","&amp;N1090&amp;") ["&amp;O1090&amp;"|"&amp;P1090&amp;"] """&amp;M1090&amp;""" TOOL")</f>
        <v> SG_ HVESPA_MAX_SOC m193 : 55|16@0+ (0.0015625,0) [0|0] "%" TOOL</v>
      </c>
      <c r="S1090" s="36" t="str">
        <f>IF(F1090="","","SG_MUL_VAL_ 2024 "&amp;F1090&amp;" "&amp;C1090&amp;" "&amp;SUBSTITUTE(B1090,"M","")&amp;"-"&amp;SUBSTITUTE(B1090,"M","")&amp;";")</f>
        <v>SG_MUL_VAL_ 2024 HVESPA_MAX_SOC S01_PID 193-193;</v>
      </c>
    </row>
    <row r="1091" spans="1:19">
      <c r="A1091" s="36">
        <v>1</v>
      </c>
      <c r="B1091" s="53">
        <f>HEX2DEC(SUBSTITUTE(D1091,"0x",""))</f>
        <v>193</v>
      </c>
      <c r="C1091" s="38" t="str">
        <f>"S"&amp;DEC2HEX(A1091,2)&amp;"_PID"</f>
        <v>S01_PID</v>
      </c>
      <c r="D1091" s="83" t="s">
        <v>2200</v>
      </c>
      <c r="E1091" s="16" t="s">
        <v>2221</v>
      </c>
      <c r="F1091" s="16" t="s">
        <v>2222</v>
      </c>
      <c r="G1091" s="9" t="s">
        <v>1058</v>
      </c>
      <c r="H1091" s="36">
        <f t="shared" si="103"/>
        <v>71</v>
      </c>
      <c r="I1091" s="36">
        <v>16</v>
      </c>
      <c r="J1091" s="36">
        <v>0</v>
      </c>
      <c r="K1091" s="36" t="s">
        <v>32</v>
      </c>
      <c r="L1091" s="36">
        <v>0.0015625</v>
      </c>
      <c r="M1091" s="36" t="s">
        <v>88</v>
      </c>
      <c r="N1091" s="36">
        <v>0</v>
      </c>
      <c r="O1091" s="54">
        <v>0</v>
      </c>
      <c r="P1091" s="54">
        <v>0</v>
      </c>
      <c r="R1091" s="36" t="str">
        <f>IF(F1091="",""," SG_ "&amp;F1091&amp;" m"&amp;B1091&amp;" : "&amp;H1091&amp;"|"&amp;I1091&amp;"@"&amp;J1091&amp;K1091&amp;" ("&amp;L1091&amp;","&amp;N1091&amp;") ["&amp;O1091&amp;"|"&amp;P1091&amp;"] """&amp;M1091&amp;""" TOOL")</f>
        <v> SG_ HVESPB_MAX_SOC m193 : 71|16@0+ (0.0015625,0) [0|0] "%" TOOL</v>
      </c>
      <c r="S1091" s="36" t="str">
        <f>IF(F1091="","","SG_MUL_VAL_ 2024 "&amp;F1091&amp;" "&amp;C1091&amp;" "&amp;SUBSTITUTE(B1091,"M","")&amp;"-"&amp;SUBSTITUTE(B1091,"M","")&amp;";")</f>
        <v>SG_MUL_VAL_ 2024 HVESPB_MAX_SOC S01_PID 193-193;</v>
      </c>
    </row>
    <row r="1092" spans="1:19">
      <c r="A1092" s="36">
        <v>1</v>
      </c>
      <c r="B1092" s="53">
        <f>HEX2DEC(SUBSTITUTE(D1092,"0x",""))</f>
        <v>193</v>
      </c>
      <c r="C1092" s="38" t="str">
        <f>"S"&amp;DEC2HEX(A1092,2)&amp;"_PID"</f>
        <v>S01_PID</v>
      </c>
      <c r="D1092" s="83" t="s">
        <v>2200</v>
      </c>
      <c r="E1092" s="16" t="s">
        <v>2223</v>
      </c>
      <c r="F1092" s="16" t="s">
        <v>2224</v>
      </c>
      <c r="G1092" s="9" t="s">
        <v>1061</v>
      </c>
      <c r="H1092" s="36">
        <f t="shared" si="103"/>
        <v>87</v>
      </c>
      <c r="I1092" s="36">
        <v>16</v>
      </c>
      <c r="J1092" s="36">
        <v>0</v>
      </c>
      <c r="K1092" s="36" t="s">
        <v>32</v>
      </c>
      <c r="L1092" s="36">
        <v>0.0015625</v>
      </c>
      <c r="M1092" s="36" t="s">
        <v>88</v>
      </c>
      <c r="N1092" s="36">
        <v>0</v>
      </c>
      <c r="O1092" s="54">
        <v>0</v>
      </c>
      <c r="P1092" s="54">
        <v>0</v>
      </c>
      <c r="R1092" s="36" t="str">
        <f>IF(F1092="",""," SG_ "&amp;F1092&amp;" m"&amp;B1092&amp;" : "&amp;H1092&amp;"|"&amp;I1092&amp;"@"&amp;J1092&amp;K1092&amp;" ("&amp;L1092&amp;","&amp;N1092&amp;") ["&amp;O1092&amp;"|"&amp;P1092&amp;"] """&amp;M1092&amp;""" TOOL")</f>
        <v> SG_ HVESPC_MAX_SOC m193 : 87|16@0+ (0.0015625,0) [0|0] "%" TOOL</v>
      </c>
      <c r="S1092" s="36" t="str">
        <f>IF(F1092="","","SG_MUL_VAL_ 2024 "&amp;F1092&amp;" "&amp;C1092&amp;" "&amp;SUBSTITUTE(B1092,"M","")&amp;"-"&amp;SUBSTITUTE(B1092,"M","")&amp;";")</f>
        <v>SG_MUL_VAL_ 2024 HVESPC_MAX_SOC S01_PID 193-193;</v>
      </c>
    </row>
    <row r="1093" spans="1:19">
      <c r="A1093" s="36">
        <v>1</v>
      </c>
      <c r="B1093" s="53">
        <f>HEX2DEC(SUBSTITUTE(D1093,"0x",""))</f>
        <v>193</v>
      </c>
      <c r="C1093" s="38" t="str">
        <f>"S"&amp;DEC2HEX(A1093,2)&amp;"_PID"</f>
        <v>S01_PID</v>
      </c>
      <c r="D1093" s="83" t="s">
        <v>2200</v>
      </c>
      <c r="E1093" s="16" t="s">
        <v>2225</v>
      </c>
      <c r="F1093" s="16" t="s">
        <v>2226</v>
      </c>
      <c r="G1093" s="9" t="s">
        <v>1162</v>
      </c>
      <c r="H1093" s="36">
        <f t="shared" si="103"/>
        <v>103</v>
      </c>
      <c r="I1093" s="36">
        <v>16</v>
      </c>
      <c r="J1093" s="36">
        <v>0</v>
      </c>
      <c r="K1093" s="36" t="s">
        <v>32</v>
      </c>
      <c r="L1093" s="36">
        <v>0.0015625</v>
      </c>
      <c r="M1093" s="36" t="s">
        <v>88</v>
      </c>
      <c r="N1093" s="36">
        <v>0</v>
      </c>
      <c r="O1093" s="54">
        <v>0</v>
      </c>
      <c r="P1093" s="54">
        <v>0</v>
      </c>
      <c r="R1093" s="36" t="str">
        <f>IF(F1093="",""," SG_ "&amp;F1093&amp;" m"&amp;B1093&amp;" : "&amp;H1093&amp;"|"&amp;I1093&amp;"@"&amp;J1093&amp;K1093&amp;" ("&amp;L1093&amp;","&amp;N1093&amp;") ["&amp;O1093&amp;"|"&amp;P1093&amp;"] """&amp;M1093&amp;""" TOOL")</f>
        <v> SG_ HVESPD_MAX_SOC m193 : 103|16@0+ (0.0015625,0) [0|0] "%" TOOL</v>
      </c>
      <c r="S1093" s="36" t="str">
        <f>IF(F1093="","","SG_MUL_VAL_ 2024 "&amp;F1093&amp;" "&amp;C1093&amp;" "&amp;SUBSTITUTE(B1093,"M","")&amp;"-"&amp;SUBSTITUTE(B1093,"M","")&amp;";")</f>
        <v>SG_MUL_VAL_ 2024 HVESPD_MAX_SOC S01_PID 193-193;</v>
      </c>
    </row>
    <row r="1094" spans="1:19">
      <c r="A1094" s="36">
        <v>1</v>
      </c>
      <c r="B1094" s="53">
        <f>HEX2DEC(SUBSTITUTE(D1094,"0x",""))</f>
        <v>193</v>
      </c>
      <c r="C1094" s="38" t="str">
        <f>"S"&amp;DEC2HEX(A1094,2)&amp;"_PID"</f>
        <v>S01_PID</v>
      </c>
      <c r="D1094" s="83" t="s">
        <v>2200</v>
      </c>
      <c r="E1094" s="16" t="s">
        <v>2227</v>
      </c>
      <c r="F1094" s="16" t="s">
        <v>2228</v>
      </c>
      <c r="G1094" s="9" t="s">
        <v>1165</v>
      </c>
      <c r="H1094" s="36">
        <f t="shared" si="103"/>
        <v>119</v>
      </c>
      <c r="I1094" s="36">
        <v>16</v>
      </c>
      <c r="J1094" s="36">
        <v>0</v>
      </c>
      <c r="K1094" s="36" t="s">
        <v>32</v>
      </c>
      <c r="L1094" s="36">
        <v>0.0015625</v>
      </c>
      <c r="M1094" s="36" t="s">
        <v>88</v>
      </c>
      <c r="N1094" s="36">
        <v>0</v>
      </c>
      <c r="O1094" s="54">
        <v>0</v>
      </c>
      <c r="P1094" s="54">
        <v>0</v>
      </c>
      <c r="R1094" s="36" t="str">
        <f>IF(F1094="",""," SG_ "&amp;F1094&amp;" m"&amp;B1094&amp;" : "&amp;H1094&amp;"|"&amp;I1094&amp;"@"&amp;J1094&amp;K1094&amp;" ("&amp;L1094&amp;","&amp;N1094&amp;") ["&amp;O1094&amp;"|"&amp;P1094&amp;"] """&amp;M1094&amp;""" TOOL")</f>
        <v> SG_ HVESPE_MAX_SOC m193 : 119|16@0+ (0.0015625,0) [0|0] "%" TOOL</v>
      </c>
      <c r="S1094" s="36" t="str">
        <f>IF(F1094="","","SG_MUL_VAL_ 2024 "&amp;F1094&amp;" "&amp;C1094&amp;" "&amp;SUBSTITUTE(B1094,"M","")&amp;"-"&amp;SUBSTITUTE(B1094,"M","")&amp;";")</f>
        <v>SG_MUL_VAL_ 2024 HVESPE_MAX_SOC S01_PID 193-193;</v>
      </c>
    </row>
    <row r="1095" spans="1:19">
      <c r="A1095" s="36">
        <v>1</v>
      </c>
      <c r="B1095" s="53">
        <f>HEX2DEC(SUBSTITUTE(D1095,"0x",""))</f>
        <v>193</v>
      </c>
      <c r="C1095" s="38" t="str">
        <f>"S"&amp;DEC2HEX(A1095,2)&amp;"_PID"</f>
        <v>S01_PID</v>
      </c>
      <c r="D1095" s="83" t="s">
        <v>2200</v>
      </c>
      <c r="E1095" s="16" t="s">
        <v>2229</v>
      </c>
      <c r="F1095" s="16" t="s">
        <v>2230</v>
      </c>
      <c r="G1095" s="9" t="s">
        <v>1302</v>
      </c>
      <c r="H1095" s="36">
        <f t="shared" si="103"/>
        <v>135</v>
      </c>
      <c r="I1095" s="36">
        <v>16</v>
      </c>
      <c r="J1095" s="36">
        <v>0</v>
      </c>
      <c r="K1095" s="36" t="s">
        <v>32</v>
      </c>
      <c r="L1095" s="36">
        <v>0.0015625</v>
      </c>
      <c r="M1095" s="36" t="s">
        <v>88</v>
      </c>
      <c r="N1095" s="36">
        <v>0</v>
      </c>
      <c r="O1095" s="54">
        <v>0</v>
      </c>
      <c r="P1095" s="54">
        <v>0</v>
      </c>
      <c r="R1095" s="36" t="str">
        <f>IF(F1095="",""," SG_ "&amp;F1095&amp;" m"&amp;B1095&amp;" : "&amp;H1095&amp;"|"&amp;I1095&amp;"@"&amp;J1095&amp;K1095&amp;" ("&amp;L1095&amp;","&amp;N1095&amp;") ["&amp;O1095&amp;"|"&amp;P1095&amp;"] """&amp;M1095&amp;""" TOOL")</f>
        <v> SG_ HVESPF_MAX_SOC m193 : 135|16@0+ (0.0015625,0) [0|0] "%" TOOL</v>
      </c>
      <c r="S1095" s="36" t="str">
        <f>IF(F1095="","","SG_MUL_VAL_ 2024 "&amp;F1095&amp;" "&amp;C1095&amp;" "&amp;SUBSTITUTE(B1095,"M","")&amp;"-"&amp;SUBSTITUTE(B1095,"M","")&amp;";")</f>
        <v>SG_MUL_VAL_ 2024 HVESPF_MAX_SOC S01_PID 193-193;</v>
      </c>
    </row>
    <row r="1096" spans="1:19">
      <c r="A1096" s="36">
        <v>1</v>
      </c>
      <c r="B1096" s="53">
        <f>HEX2DEC(SUBSTITUTE(D1096,"0x",""))</f>
        <v>193</v>
      </c>
      <c r="C1096" s="38" t="str">
        <f>"S"&amp;DEC2HEX(A1096,2)&amp;"_PID"</f>
        <v>S01_PID</v>
      </c>
      <c r="D1096" s="83" t="s">
        <v>2200</v>
      </c>
      <c r="E1096" s="16" t="s">
        <v>2231</v>
      </c>
      <c r="F1096" s="16" t="s">
        <v>2232</v>
      </c>
      <c r="G1096" s="9" t="s">
        <v>1305</v>
      </c>
      <c r="H1096" s="36">
        <f t="shared" si="103"/>
        <v>151</v>
      </c>
      <c r="I1096" s="36">
        <v>16</v>
      </c>
      <c r="J1096" s="36">
        <v>0</v>
      </c>
      <c r="K1096" s="36" t="s">
        <v>32</v>
      </c>
      <c r="L1096" s="36">
        <v>0.0015625</v>
      </c>
      <c r="M1096" s="36" t="s">
        <v>88</v>
      </c>
      <c r="N1096" s="36">
        <v>0</v>
      </c>
      <c r="O1096" s="54">
        <v>0</v>
      </c>
      <c r="P1096" s="54">
        <v>0</v>
      </c>
      <c r="R1096" s="36" t="str">
        <f>IF(F1096="",""," SG_ "&amp;F1096&amp;" m"&amp;B1096&amp;" : "&amp;H1096&amp;"|"&amp;I1096&amp;"@"&amp;J1096&amp;K1096&amp;" ("&amp;L1096&amp;","&amp;N1096&amp;") ["&amp;O1096&amp;"|"&amp;P1096&amp;"] """&amp;M1096&amp;""" TOOL")</f>
        <v> SG_ HVESPG_MAX_SOC m193 : 151|16@0+ (0.0015625,0) [0|0] "%" TOOL</v>
      </c>
      <c r="S1096" s="36" t="str">
        <f>IF(F1096="","","SG_MUL_VAL_ 2024 "&amp;F1096&amp;" "&amp;C1096&amp;" "&amp;SUBSTITUTE(B1096,"M","")&amp;"-"&amp;SUBSTITUTE(B1096,"M","")&amp;";")</f>
        <v>SG_MUL_VAL_ 2024 HVESPG_MAX_SOC S01_PID 193-193;</v>
      </c>
    </row>
    <row r="1097" spans="1:19">
      <c r="A1097" s="36">
        <v>1</v>
      </c>
      <c r="B1097" s="53">
        <f>HEX2DEC(SUBSTITUTE(D1097,"0x",""))</f>
        <v>193</v>
      </c>
      <c r="C1097" s="38" t="str">
        <f>"S"&amp;DEC2HEX(A1097,2)&amp;"_PID"</f>
        <v>S01_PID</v>
      </c>
      <c r="D1097" s="83" t="s">
        <v>2200</v>
      </c>
      <c r="E1097" s="16" t="s">
        <v>2233</v>
      </c>
      <c r="F1097" s="16" t="s">
        <v>2234</v>
      </c>
      <c r="G1097" s="9" t="s">
        <v>1875</v>
      </c>
      <c r="H1097" s="36">
        <f t="shared" si="103"/>
        <v>167</v>
      </c>
      <c r="I1097" s="36">
        <v>16</v>
      </c>
      <c r="J1097" s="36">
        <v>0</v>
      </c>
      <c r="K1097" s="36" t="s">
        <v>32</v>
      </c>
      <c r="L1097" s="36">
        <v>0.0015625</v>
      </c>
      <c r="M1097" s="36" t="s">
        <v>88</v>
      </c>
      <c r="N1097" s="36">
        <v>0</v>
      </c>
      <c r="O1097" s="54">
        <v>0</v>
      </c>
      <c r="P1097" s="54">
        <v>0</v>
      </c>
      <c r="R1097" s="36" t="str">
        <f>IF(F1097="",""," SG_ "&amp;F1097&amp;" m"&amp;B1097&amp;" : "&amp;H1097&amp;"|"&amp;I1097&amp;"@"&amp;J1097&amp;K1097&amp;" ("&amp;L1097&amp;","&amp;N1097&amp;") ["&amp;O1097&amp;"|"&amp;P1097&amp;"] """&amp;M1097&amp;""" TOOL")</f>
        <v> SG_ HVESPH_MAX_SOC m193 : 167|16@0+ (0.0015625,0) [0|0] "%" TOOL</v>
      </c>
      <c r="S1097" s="36" t="str">
        <f>IF(F1097="","","SG_MUL_VAL_ 2024 "&amp;F1097&amp;" "&amp;C1097&amp;" "&amp;SUBSTITUTE(B1097,"M","")&amp;"-"&amp;SUBSTITUTE(B1097,"M","")&amp;";")</f>
        <v>SG_MUL_VAL_ 2024 HVESPH_MAX_SOC S01_PID 193-193;</v>
      </c>
    </row>
    <row r="1098" spans="1:19">
      <c r="A1098" s="36">
        <v>1</v>
      </c>
      <c r="B1098" s="53">
        <f>HEX2DEC(SUBSTITUTE(D1098,"0x",""))</f>
        <v>194</v>
      </c>
      <c r="C1098" s="38" t="str">
        <f>"S"&amp;DEC2HEX(A1098,2)&amp;"_PID"</f>
        <v>S01_PID</v>
      </c>
      <c r="D1098" s="83" t="s">
        <v>2235</v>
      </c>
      <c r="E1098" s="16" t="s">
        <v>2236</v>
      </c>
      <c r="F1098" s="77" t="s">
        <v>2237</v>
      </c>
      <c r="G1098" s="9" t="s">
        <v>1027</v>
      </c>
      <c r="H1098" s="36">
        <v>24</v>
      </c>
      <c r="I1098" s="36">
        <v>1</v>
      </c>
      <c r="J1098" s="36">
        <v>1</v>
      </c>
      <c r="K1098" s="36" t="s">
        <v>32</v>
      </c>
      <c r="L1098" s="36">
        <v>1</v>
      </c>
      <c r="N1098" s="36">
        <v>0</v>
      </c>
      <c r="O1098" s="54">
        <v>0</v>
      </c>
      <c r="P1098" s="54">
        <v>0</v>
      </c>
      <c r="R1098" s="36" t="str">
        <f>IF(F1098="",""," SG_ "&amp;F1098&amp;" m"&amp;B1098&amp;" : "&amp;H1098&amp;"|"&amp;I1098&amp;"@"&amp;J1098&amp;K1098&amp;" ("&amp;L1098&amp;","&amp;N1098&amp;") ["&amp;O1098&amp;"|"&amp;P1098&amp;"] """&amp;M1098&amp;""" TOOL")</f>
        <v> SG_ HVESPA_DEnrg_CAP_SUP m194 : 24|1@1+ (1,0) [0|0] "" TOOL</v>
      </c>
      <c r="S1098" s="36" t="str">
        <f>IF(F1098="","","SG_MUL_VAL_ 2024 "&amp;F1098&amp;" "&amp;C1098&amp;" "&amp;SUBSTITUTE(B1098,"M","")&amp;"-"&amp;SUBSTITUTE(B1098,"M","")&amp;";")</f>
        <v>SG_MUL_VAL_ 2024 HVESPA_DEnrg_CAP_SUP S01_PID 194-194;</v>
      </c>
    </row>
    <row r="1099" spans="1:19">
      <c r="A1099" s="36">
        <v>1</v>
      </c>
      <c r="B1099" s="53">
        <f>HEX2DEC(SUBSTITUTE(D1099,"0x",""))</f>
        <v>194</v>
      </c>
      <c r="C1099" s="38" t="str">
        <f>"S"&amp;DEC2HEX(A1099,2)&amp;"_PID"</f>
        <v>S01_PID</v>
      </c>
      <c r="D1099" s="83" t="s">
        <v>2235</v>
      </c>
      <c r="E1099" s="16" t="s">
        <v>2238</v>
      </c>
      <c r="F1099" s="77" t="s">
        <v>2239</v>
      </c>
      <c r="G1099" s="9" t="s">
        <v>1030</v>
      </c>
      <c r="H1099" s="36">
        <v>25</v>
      </c>
      <c r="I1099" s="36">
        <v>1</v>
      </c>
      <c r="J1099" s="36">
        <v>1</v>
      </c>
      <c r="K1099" s="36" t="s">
        <v>32</v>
      </c>
      <c r="L1099" s="36">
        <v>1</v>
      </c>
      <c r="N1099" s="36">
        <v>0</v>
      </c>
      <c r="O1099" s="54">
        <v>0</v>
      </c>
      <c r="P1099" s="54">
        <v>0</v>
      </c>
      <c r="R1099" s="36" t="str">
        <f>IF(F1099="",""," SG_ "&amp;F1099&amp;" m"&amp;B1099&amp;" : "&amp;H1099&amp;"|"&amp;I1099&amp;"@"&amp;J1099&amp;K1099&amp;" ("&amp;L1099&amp;","&amp;N1099&amp;") ["&amp;O1099&amp;"|"&amp;P1099&amp;"] """&amp;M1099&amp;""" TOOL")</f>
        <v> SG_ HVESPB_DEnrg_CAP_SUP m194 : 25|1@1+ (1,0) [0|0] "" TOOL</v>
      </c>
      <c r="S1099" s="36" t="str">
        <f>IF(F1099="","","SG_MUL_VAL_ 2024 "&amp;F1099&amp;" "&amp;C1099&amp;" "&amp;SUBSTITUTE(B1099,"M","")&amp;"-"&amp;SUBSTITUTE(B1099,"M","")&amp;";")</f>
        <v>SG_MUL_VAL_ 2024 HVESPB_DEnrg_CAP_SUP S01_PID 194-194;</v>
      </c>
    </row>
    <row r="1100" spans="1:19">
      <c r="A1100" s="36">
        <v>1</v>
      </c>
      <c r="B1100" s="53">
        <f>HEX2DEC(SUBSTITUTE(D1100,"0x",""))</f>
        <v>194</v>
      </c>
      <c r="C1100" s="38" t="str">
        <f>"S"&amp;DEC2HEX(A1100,2)&amp;"_PID"</f>
        <v>S01_PID</v>
      </c>
      <c r="D1100" s="83" t="s">
        <v>2235</v>
      </c>
      <c r="E1100" s="16" t="s">
        <v>2240</v>
      </c>
      <c r="F1100" s="77" t="s">
        <v>2241</v>
      </c>
      <c r="G1100" s="9" t="s">
        <v>1033</v>
      </c>
      <c r="H1100" s="36">
        <v>26</v>
      </c>
      <c r="I1100" s="36">
        <v>1</v>
      </c>
      <c r="J1100" s="36">
        <v>1</v>
      </c>
      <c r="K1100" s="36" t="s">
        <v>32</v>
      </c>
      <c r="L1100" s="36">
        <v>1</v>
      </c>
      <c r="N1100" s="36">
        <v>0</v>
      </c>
      <c r="O1100" s="54">
        <v>0</v>
      </c>
      <c r="P1100" s="54">
        <v>0</v>
      </c>
      <c r="R1100" s="36" t="str">
        <f>IF(F1100="",""," SG_ "&amp;F1100&amp;" m"&amp;B1100&amp;" : "&amp;H1100&amp;"|"&amp;I1100&amp;"@"&amp;J1100&amp;K1100&amp;" ("&amp;L1100&amp;","&amp;N1100&amp;") ["&amp;O1100&amp;"|"&amp;P1100&amp;"] """&amp;M1100&amp;""" TOOL")</f>
        <v> SG_ HVESPC_DEnrg_CAP_SUP m194 : 26|1@1+ (1,0) [0|0] "" TOOL</v>
      </c>
      <c r="S1100" s="36" t="str">
        <f>IF(F1100="","","SG_MUL_VAL_ 2024 "&amp;F1100&amp;" "&amp;C1100&amp;" "&amp;SUBSTITUTE(B1100,"M","")&amp;"-"&amp;SUBSTITUTE(B1100,"M","")&amp;";")</f>
        <v>SG_MUL_VAL_ 2024 HVESPC_DEnrg_CAP_SUP S01_PID 194-194;</v>
      </c>
    </row>
    <row r="1101" spans="1:19">
      <c r="A1101" s="36">
        <v>1</v>
      </c>
      <c r="B1101" s="53">
        <f>HEX2DEC(SUBSTITUTE(D1101,"0x",""))</f>
        <v>194</v>
      </c>
      <c r="C1101" s="38" t="str">
        <f>"S"&amp;DEC2HEX(A1101,2)&amp;"_PID"</f>
        <v>S01_PID</v>
      </c>
      <c r="D1101" s="83" t="s">
        <v>2235</v>
      </c>
      <c r="E1101" s="16" t="s">
        <v>2242</v>
      </c>
      <c r="F1101" s="77" t="s">
        <v>2243</v>
      </c>
      <c r="G1101" s="9" t="s">
        <v>1036</v>
      </c>
      <c r="H1101" s="36">
        <v>27</v>
      </c>
      <c r="I1101" s="36">
        <v>1</v>
      </c>
      <c r="J1101" s="36">
        <v>1</v>
      </c>
      <c r="K1101" s="36" t="s">
        <v>32</v>
      </c>
      <c r="L1101" s="36">
        <v>1</v>
      </c>
      <c r="N1101" s="36">
        <v>0</v>
      </c>
      <c r="O1101" s="54">
        <v>0</v>
      </c>
      <c r="P1101" s="54">
        <v>0</v>
      </c>
      <c r="R1101" s="36" t="str">
        <f>IF(F1101="",""," SG_ "&amp;F1101&amp;" m"&amp;B1101&amp;" : "&amp;H1101&amp;"|"&amp;I1101&amp;"@"&amp;J1101&amp;K1101&amp;" ("&amp;L1101&amp;","&amp;N1101&amp;") ["&amp;O1101&amp;"|"&amp;P1101&amp;"] """&amp;M1101&amp;""" TOOL")</f>
        <v> SG_ HVESPD_DEnrg_CAP_SUP m194 : 27|1@1+ (1,0) [0|0] "" TOOL</v>
      </c>
      <c r="S1101" s="36" t="str">
        <f>IF(F1101="","","SG_MUL_VAL_ 2024 "&amp;F1101&amp;" "&amp;C1101&amp;" "&amp;SUBSTITUTE(B1101,"M","")&amp;"-"&amp;SUBSTITUTE(B1101,"M","")&amp;";")</f>
        <v>SG_MUL_VAL_ 2024 HVESPD_DEnrg_CAP_SUP S01_PID 194-194;</v>
      </c>
    </row>
    <row r="1102" spans="1:19">
      <c r="A1102" s="36">
        <v>1</v>
      </c>
      <c r="B1102" s="53">
        <f>HEX2DEC(SUBSTITUTE(D1102,"0x",""))</f>
        <v>194</v>
      </c>
      <c r="C1102" s="38" t="str">
        <f>"S"&amp;DEC2HEX(A1102,2)&amp;"_PID"</f>
        <v>S01_PID</v>
      </c>
      <c r="D1102" s="83" t="s">
        <v>2235</v>
      </c>
      <c r="E1102" s="16" t="s">
        <v>2244</v>
      </c>
      <c r="F1102" s="77" t="s">
        <v>2245</v>
      </c>
      <c r="G1102" s="9" t="s">
        <v>1039</v>
      </c>
      <c r="H1102" s="36">
        <v>28</v>
      </c>
      <c r="I1102" s="36">
        <v>1</v>
      </c>
      <c r="J1102" s="36">
        <v>1</v>
      </c>
      <c r="K1102" s="36" t="s">
        <v>32</v>
      </c>
      <c r="L1102" s="36">
        <v>1</v>
      </c>
      <c r="N1102" s="36">
        <v>0</v>
      </c>
      <c r="O1102" s="54">
        <v>0</v>
      </c>
      <c r="P1102" s="54">
        <v>0</v>
      </c>
      <c r="R1102" s="36" t="str">
        <f>IF(F1102="",""," SG_ "&amp;F1102&amp;" m"&amp;B1102&amp;" : "&amp;H1102&amp;"|"&amp;I1102&amp;"@"&amp;J1102&amp;K1102&amp;" ("&amp;L1102&amp;","&amp;N1102&amp;") ["&amp;O1102&amp;"|"&amp;P1102&amp;"] """&amp;M1102&amp;""" TOOL")</f>
        <v> SG_ HVESPE_DEnrg_CAP_SUP m194 : 28|1@1+ (1,0) [0|0] "" TOOL</v>
      </c>
      <c r="S1102" s="36" t="str">
        <f>IF(F1102="","","SG_MUL_VAL_ 2024 "&amp;F1102&amp;" "&amp;C1102&amp;" "&amp;SUBSTITUTE(B1102,"M","")&amp;"-"&amp;SUBSTITUTE(B1102,"M","")&amp;";")</f>
        <v>SG_MUL_VAL_ 2024 HVESPE_DEnrg_CAP_SUP S01_PID 194-194;</v>
      </c>
    </row>
    <row r="1103" spans="1:19">
      <c r="A1103" s="36">
        <v>1</v>
      </c>
      <c r="B1103" s="53">
        <f>HEX2DEC(SUBSTITUTE(D1103,"0x",""))</f>
        <v>194</v>
      </c>
      <c r="C1103" s="38" t="str">
        <f>"S"&amp;DEC2HEX(A1103,2)&amp;"_PID"</f>
        <v>S01_PID</v>
      </c>
      <c r="D1103" s="83" t="s">
        <v>2235</v>
      </c>
      <c r="E1103" s="16" t="s">
        <v>2246</v>
      </c>
      <c r="F1103" s="77" t="s">
        <v>2247</v>
      </c>
      <c r="G1103" s="9" t="s">
        <v>1042</v>
      </c>
      <c r="H1103" s="36">
        <v>29</v>
      </c>
      <c r="I1103" s="36">
        <v>1</v>
      </c>
      <c r="J1103" s="36">
        <v>1</v>
      </c>
      <c r="K1103" s="36" t="s">
        <v>32</v>
      </c>
      <c r="L1103" s="36">
        <v>1</v>
      </c>
      <c r="N1103" s="36">
        <v>0</v>
      </c>
      <c r="O1103" s="54">
        <v>0</v>
      </c>
      <c r="P1103" s="54">
        <v>0</v>
      </c>
      <c r="R1103" s="36" t="str">
        <f>IF(F1103="",""," SG_ "&amp;F1103&amp;" m"&amp;B1103&amp;" : "&amp;H1103&amp;"|"&amp;I1103&amp;"@"&amp;J1103&amp;K1103&amp;" ("&amp;L1103&amp;","&amp;N1103&amp;") ["&amp;O1103&amp;"|"&amp;P1103&amp;"] """&amp;M1103&amp;""" TOOL")</f>
        <v> SG_ HVESPF_DEnrg_CAP_SUP m194 : 29|1@1+ (1,0) [0|0] "" TOOL</v>
      </c>
      <c r="S1103" s="36" t="str">
        <f>IF(F1103="","","SG_MUL_VAL_ 2024 "&amp;F1103&amp;" "&amp;C1103&amp;" "&amp;SUBSTITUTE(B1103,"M","")&amp;"-"&amp;SUBSTITUTE(B1103,"M","")&amp;";")</f>
        <v>SG_MUL_VAL_ 2024 HVESPF_DEnrg_CAP_SUP S01_PID 194-194;</v>
      </c>
    </row>
    <row r="1104" spans="1:19">
      <c r="A1104" s="36">
        <v>1</v>
      </c>
      <c r="B1104" s="53">
        <f>HEX2DEC(SUBSTITUTE(D1104,"0x",""))</f>
        <v>194</v>
      </c>
      <c r="C1104" s="38" t="str">
        <f>"S"&amp;DEC2HEX(A1104,2)&amp;"_PID"</f>
        <v>S01_PID</v>
      </c>
      <c r="D1104" s="83" t="s">
        <v>2235</v>
      </c>
      <c r="E1104" s="16" t="s">
        <v>2248</v>
      </c>
      <c r="F1104" s="77" t="s">
        <v>2249</v>
      </c>
      <c r="G1104" s="9" t="s">
        <v>1045</v>
      </c>
      <c r="H1104" s="36">
        <v>30</v>
      </c>
      <c r="I1104" s="36">
        <v>1</v>
      </c>
      <c r="J1104" s="36">
        <v>1</v>
      </c>
      <c r="K1104" s="36" t="s">
        <v>32</v>
      </c>
      <c r="L1104" s="36">
        <v>1</v>
      </c>
      <c r="N1104" s="36">
        <v>0</v>
      </c>
      <c r="O1104" s="54">
        <v>0</v>
      </c>
      <c r="P1104" s="54">
        <v>0</v>
      </c>
      <c r="R1104" s="36" t="str">
        <f>IF(F1104="",""," SG_ "&amp;F1104&amp;" m"&amp;B1104&amp;" : "&amp;H1104&amp;"|"&amp;I1104&amp;"@"&amp;J1104&amp;K1104&amp;" ("&amp;L1104&amp;","&amp;N1104&amp;") ["&amp;O1104&amp;"|"&amp;P1104&amp;"] """&amp;M1104&amp;""" TOOL")</f>
        <v> SG_ HVESPG_DEnrg_CAP_SUP m194 : 30|1@1+ (1,0) [0|0] "" TOOL</v>
      </c>
      <c r="S1104" s="36" t="str">
        <f>IF(F1104="","","SG_MUL_VAL_ 2024 "&amp;F1104&amp;" "&amp;C1104&amp;" "&amp;SUBSTITUTE(B1104,"M","")&amp;"-"&amp;SUBSTITUTE(B1104,"M","")&amp;";")</f>
        <v>SG_MUL_VAL_ 2024 HVESPG_DEnrg_CAP_SUP S01_PID 194-194;</v>
      </c>
    </row>
    <row r="1105" spans="1:19">
      <c r="A1105" s="36">
        <v>1</v>
      </c>
      <c r="B1105" s="53">
        <f>HEX2DEC(SUBSTITUTE(D1105,"0x",""))</f>
        <v>194</v>
      </c>
      <c r="C1105" s="38" t="str">
        <f>"S"&amp;DEC2HEX(A1105,2)&amp;"_PID"</f>
        <v>S01_PID</v>
      </c>
      <c r="D1105" s="83" t="s">
        <v>2235</v>
      </c>
      <c r="E1105" s="16" t="s">
        <v>2250</v>
      </c>
      <c r="F1105" s="77" t="s">
        <v>2251</v>
      </c>
      <c r="G1105" s="9" t="s">
        <v>1048</v>
      </c>
      <c r="H1105" s="36">
        <v>31</v>
      </c>
      <c r="I1105" s="36">
        <v>1</v>
      </c>
      <c r="J1105" s="36">
        <v>1</v>
      </c>
      <c r="K1105" s="36" t="s">
        <v>32</v>
      </c>
      <c r="L1105" s="36">
        <v>1</v>
      </c>
      <c r="N1105" s="36">
        <v>0</v>
      </c>
      <c r="O1105" s="54">
        <v>0</v>
      </c>
      <c r="P1105" s="54">
        <v>0</v>
      </c>
      <c r="R1105" s="36" t="str">
        <f>IF(F1105="",""," SG_ "&amp;F1105&amp;" m"&amp;B1105&amp;" : "&amp;H1105&amp;"|"&amp;I1105&amp;"@"&amp;J1105&amp;K1105&amp;" ("&amp;L1105&amp;","&amp;N1105&amp;") ["&amp;O1105&amp;"|"&amp;P1105&amp;"] """&amp;M1105&amp;""" TOOL")</f>
        <v> SG_ HVESPH_DEnrg_CAP_SUP m194 : 31|1@1+ (1,0) [0|0] "" TOOL</v>
      </c>
      <c r="S1105" s="36" t="str">
        <f>IF(F1105="","","SG_MUL_VAL_ 2024 "&amp;F1105&amp;" "&amp;C1105&amp;" "&amp;SUBSTITUTE(B1105,"M","")&amp;"-"&amp;SUBSTITUTE(B1105,"M","")&amp;";")</f>
        <v>SG_MUL_VAL_ 2024 HVESPH_DEnrg_CAP_SUP S01_PID 194-194;</v>
      </c>
    </row>
    <row r="1106" spans="1:19">
      <c r="A1106" s="36">
        <v>1</v>
      </c>
      <c r="B1106" s="53">
        <f>HEX2DEC(SUBSTITUTE(D1106,"0x",""))</f>
        <v>194</v>
      </c>
      <c r="C1106" s="38" t="str">
        <f>"S"&amp;DEC2HEX(A1106,2)&amp;"_PID"</f>
        <v>S01_PID</v>
      </c>
      <c r="D1106" s="83" t="s">
        <v>2235</v>
      </c>
      <c r="E1106" s="16" t="s">
        <v>2252</v>
      </c>
      <c r="F1106" s="16" t="s">
        <v>2253</v>
      </c>
      <c r="G1106" s="9" t="s">
        <v>2254</v>
      </c>
      <c r="H1106" s="36">
        <v>39</v>
      </c>
      <c r="I1106" s="36">
        <v>24</v>
      </c>
      <c r="J1106" s="36">
        <v>0</v>
      </c>
      <c r="K1106" s="36" t="s">
        <v>32</v>
      </c>
      <c r="L1106" s="36">
        <v>0.001</v>
      </c>
      <c r="M1106" s="36" t="s">
        <v>2041</v>
      </c>
      <c r="N1106" s="36">
        <v>0</v>
      </c>
      <c r="O1106" s="54">
        <v>0</v>
      </c>
      <c r="P1106" s="54">
        <v>0</v>
      </c>
      <c r="R1106" s="36" t="str">
        <f>IF(F1106="",""," SG_ "&amp;F1106&amp;" m"&amp;B1106&amp;" : "&amp;H1106&amp;"|"&amp;I1106&amp;"@"&amp;J1106&amp;K1106&amp;" ("&amp;L1106&amp;","&amp;N1106&amp;") ["&amp;O1106&amp;"|"&amp;P1106&amp;"] """&amp;M1106&amp;""" TOOL")</f>
        <v> SG_ HVESS_DEnrg_CAP m194 : 39|24@0+ (0.001,0) [0|0] "kWh" TOOL</v>
      </c>
      <c r="S1106" s="36" t="str">
        <f>IF(F1106="","","SG_MUL_VAL_ 2024 "&amp;F1106&amp;" "&amp;C1106&amp;" "&amp;SUBSTITUTE(B1106,"M","")&amp;"-"&amp;SUBSTITUTE(B1106,"M","")&amp;";")</f>
        <v>SG_MUL_VAL_ 2024 HVESS_DEnrg_CAP S01_PID 194-194;</v>
      </c>
    </row>
    <row r="1107" spans="1:19">
      <c r="A1107" s="36">
        <v>1</v>
      </c>
      <c r="B1107" s="53">
        <f>HEX2DEC(SUBSTITUTE(D1107,"0x",""))</f>
        <v>194</v>
      </c>
      <c r="C1107" s="38" t="str">
        <f>"S"&amp;DEC2HEX(A1107,2)&amp;"_PID"</f>
        <v>S01_PID</v>
      </c>
      <c r="D1107" s="83" t="s">
        <v>2235</v>
      </c>
      <c r="E1107" s="16" t="s">
        <v>2255</v>
      </c>
      <c r="F1107" s="16" t="s">
        <v>2256</v>
      </c>
      <c r="G1107" s="9" t="s">
        <v>2257</v>
      </c>
      <c r="H1107" s="36">
        <f>H1106+I1106</f>
        <v>63</v>
      </c>
      <c r="I1107" s="36">
        <v>24</v>
      </c>
      <c r="J1107" s="36">
        <v>0</v>
      </c>
      <c r="K1107" s="36" t="s">
        <v>32</v>
      </c>
      <c r="L1107" s="36">
        <v>0.001</v>
      </c>
      <c r="M1107" s="36" t="s">
        <v>2041</v>
      </c>
      <c r="N1107" s="36">
        <v>0</v>
      </c>
      <c r="O1107" s="54">
        <v>0</v>
      </c>
      <c r="P1107" s="54">
        <v>0</v>
      </c>
      <c r="R1107" s="36" t="str">
        <f>IF(F1107="",""," SG_ "&amp;F1107&amp;" m"&amp;B1107&amp;" : "&amp;H1107&amp;"|"&amp;I1107&amp;"@"&amp;J1107&amp;K1107&amp;" ("&amp;L1107&amp;","&amp;N1107&amp;") ["&amp;O1107&amp;"|"&amp;P1107&amp;"] """&amp;M1107&amp;""" TOOL")</f>
        <v> SG_ HVESPA_DEnrg_CAP m194 : 63|24@0+ (0.001,0) [0|0] "kWh" TOOL</v>
      </c>
      <c r="S1107" s="36" t="str">
        <f>IF(F1107="","","SG_MUL_VAL_ 2024 "&amp;F1107&amp;" "&amp;C1107&amp;" "&amp;SUBSTITUTE(B1107,"M","")&amp;"-"&amp;SUBSTITUTE(B1107,"M","")&amp;";")</f>
        <v>SG_MUL_VAL_ 2024 HVESPA_DEnrg_CAP S01_PID 194-194;</v>
      </c>
    </row>
    <row r="1108" spans="1:19">
      <c r="A1108" s="36">
        <v>1</v>
      </c>
      <c r="B1108" s="53">
        <f>HEX2DEC(SUBSTITUTE(D1108,"0x",""))</f>
        <v>194</v>
      </c>
      <c r="C1108" s="38" t="str">
        <f>"S"&amp;DEC2HEX(A1108,2)&amp;"_PID"</f>
        <v>S01_PID</v>
      </c>
      <c r="D1108" s="83" t="s">
        <v>2235</v>
      </c>
      <c r="E1108" s="16" t="s">
        <v>2258</v>
      </c>
      <c r="F1108" s="16" t="s">
        <v>2259</v>
      </c>
      <c r="G1108" s="9" t="s">
        <v>2260</v>
      </c>
      <c r="H1108" s="36">
        <f t="shared" ref="H1108:H1114" si="104">H1107+I1107</f>
        <v>87</v>
      </c>
      <c r="I1108" s="36">
        <v>24</v>
      </c>
      <c r="J1108" s="36">
        <v>0</v>
      </c>
      <c r="K1108" s="36" t="s">
        <v>32</v>
      </c>
      <c r="L1108" s="36">
        <v>0.001</v>
      </c>
      <c r="M1108" s="36" t="s">
        <v>2041</v>
      </c>
      <c r="N1108" s="36">
        <v>0</v>
      </c>
      <c r="O1108" s="54">
        <v>0</v>
      </c>
      <c r="P1108" s="54">
        <v>0</v>
      </c>
      <c r="R1108" s="36" t="str">
        <f>IF(F1108="",""," SG_ "&amp;F1108&amp;" m"&amp;B1108&amp;" : "&amp;H1108&amp;"|"&amp;I1108&amp;"@"&amp;J1108&amp;K1108&amp;" ("&amp;L1108&amp;","&amp;N1108&amp;") ["&amp;O1108&amp;"|"&amp;P1108&amp;"] """&amp;M1108&amp;""" TOOL")</f>
        <v> SG_ HVESPB_DEnrg_CAP m194 : 87|24@0+ (0.001,0) [0|0] "kWh" TOOL</v>
      </c>
      <c r="S1108" s="36" t="str">
        <f>IF(F1108="","","SG_MUL_VAL_ 2024 "&amp;F1108&amp;" "&amp;C1108&amp;" "&amp;SUBSTITUTE(B1108,"M","")&amp;"-"&amp;SUBSTITUTE(B1108,"M","")&amp;";")</f>
        <v>SG_MUL_VAL_ 2024 HVESPB_DEnrg_CAP S01_PID 194-194;</v>
      </c>
    </row>
    <row r="1109" spans="1:19">
      <c r="A1109" s="36">
        <v>1</v>
      </c>
      <c r="B1109" s="53">
        <f>HEX2DEC(SUBSTITUTE(D1109,"0x",""))</f>
        <v>194</v>
      </c>
      <c r="C1109" s="38" t="str">
        <f>"S"&amp;DEC2HEX(A1109,2)&amp;"_PID"</f>
        <v>S01_PID</v>
      </c>
      <c r="D1109" s="83" t="s">
        <v>2235</v>
      </c>
      <c r="E1109" s="16" t="s">
        <v>2261</v>
      </c>
      <c r="F1109" s="16" t="s">
        <v>2262</v>
      </c>
      <c r="G1109" s="9" t="s">
        <v>2263</v>
      </c>
      <c r="H1109" s="36">
        <f t="shared" si="104"/>
        <v>111</v>
      </c>
      <c r="I1109" s="36">
        <v>24</v>
      </c>
      <c r="J1109" s="36">
        <v>0</v>
      </c>
      <c r="K1109" s="36" t="s">
        <v>32</v>
      </c>
      <c r="L1109" s="36">
        <v>0.001</v>
      </c>
      <c r="M1109" s="36" t="s">
        <v>2041</v>
      </c>
      <c r="N1109" s="36">
        <v>0</v>
      </c>
      <c r="O1109" s="54">
        <v>0</v>
      </c>
      <c r="P1109" s="54">
        <v>0</v>
      </c>
      <c r="R1109" s="36" t="str">
        <f>IF(F1109="",""," SG_ "&amp;F1109&amp;" m"&amp;B1109&amp;" : "&amp;H1109&amp;"|"&amp;I1109&amp;"@"&amp;J1109&amp;K1109&amp;" ("&amp;L1109&amp;","&amp;N1109&amp;") ["&amp;O1109&amp;"|"&amp;P1109&amp;"] """&amp;M1109&amp;""" TOOL")</f>
        <v> SG_ HVESPC_DEnrg_CAP m194 : 111|24@0+ (0.001,0) [0|0] "kWh" TOOL</v>
      </c>
      <c r="S1109" s="36" t="str">
        <f>IF(F1109="","","SG_MUL_VAL_ 2024 "&amp;F1109&amp;" "&amp;C1109&amp;" "&amp;SUBSTITUTE(B1109,"M","")&amp;"-"&amp;SUBSTITUTE(B1109,"M","")&amp;";")</f>
        <v>SG_MUL_VAL_ 2024 HVESPC_DEnrg_CAP S01_PID 194-194;</v>
      </c>
    </row>
    <row r="1110" spans="1:19">
      <c r="A1110" s="36">
        <v>1</v>
      </c>
      <c r="B1110" s="53">
        <f>HEX2DEC(SUBSTITUTE(D1110,"0x",""))</f>
        <v>194</v>
      </c>
      <c r="C1110" s="38" t="str">
        <f>"S"&amp;DEC2HEX(A1110,2)&amp;"_PID"</f>
        <v>S01_PID</v>
      </c>
      <c r="D1110" s="83" t="s">
        <v>2235</v>
      </c>
      <c r="E1110" s="16" t="s">
        <v>2264</v>
      </c>
      <c r="F1110" s="16" t="s">
        <v>2265</v>
      </c>
      <c r="G1110" s="9" t="s">
        <v>2266</v>
      </c>
      <c r="H1110" s="36">
        <f t="shared" si="104"/>
        <v>135</v>
      </c>
      <c r="I1110" s="36">
        <v>24</v>
      </c>
      <c r="J1110" s="36">
        <v>0</v>
      </c>
      <c r="K1110" s="36" t="s">
        <v>32</v>
      </c>
      <c r="L1110" s="36">
        <v>0.001</v>
      </c>
      <c r="M1110" s="36" t="s">
        <v>2041</v>
      </c>
      <c r="N1110" s="36">
        <v>0</v>
      </c>
      <c r="O1110" s="54">
        <v>0</v>
      </c>
      <c r="P1110" s="54">
        <v>0</v>
      </c>
      <c r="R1110" s="36" t="str">
        <f>IF(F1110="",""," SG_ "&amp;F1110&amp;" m"&amp;B1110&amp;" : "&amp;H1110&amp;"|"&amp;I1110&amp;"@"&amp;J1110&amp;K1110&amp;" ("&amp;L1110&amp;","&amp;N1110&amp;") ["&amp;O1110&amp;"|"&amp;P1110&amp;"] """&amp;M1110&amp;""" TOOL")</f>
        <v> SG_ HVESPD_DEnrg_CAP m194 : 135|24@0+ (0.001,0) [0|0] "kWh" TOOL</v>
      </c>
      <c r="S1110" s="36" t="str">
        <f>IF(F1110="","","SG_MUL_VAL_ 2024 "&amp;F1110&amp;" "&amp;C1110&amp;" "&amp;SUBSTITUTE(B1110,"M","")&amp;"-"&amp;SUBSTITUTE(B1110,"M","")&amp;";")</f>
        <v>SG_MUL_VAL_ 2024 HVESPD_DEnrg_CAP S01_PID 194-194;</v>
      </c>
    </row>
    <row r="1111" spans="1:19">
      <c r="A1111" s="36">
        <v>1</v>
      </c>
      <c r="B1111" s="53">
        <f>HEX2DEC(SUBSTITUTE(D1111,"0x",""))</f>
        <v>194</v>
      </c>
      <c r="C1111" s="38" t="str">
        <f>"S"&amp;DEC2HEX(A1111,2)&amp;"_PID"</f>
        <v>S01_PID</v>
      </c>
      <c r="D1111" s="83" t="s">
        <v>2235</v>
      </c>
      <c r="E1111" s="16" t="s">
        <v>2267</v>
      </c>
      <c r="F1111" s="16" t="s">
        <v>2268</v>
      </c>
      <c r="G1111" s="9" t="s">
        <v>2269</v>
      </c>
      <c r="H1111" s="36">
        <f t="shared" si="104"/>
        <v>159</v>
      </c>
      <c r="I1111" s="36">
        <v>24</v>
      </c>
      <c r="J1111" s="36">
        <v>0</v>
      </c>
      <c r="K1111" s="36" t="s">
        <v>32</v>
      </c>
      <c r="L1111" s="36">
        <v>0.001</v>
      </c>
      <c r="M1111" s="36" t="s">
        <v>2041</v>
      </c>
      <c r="N1111" s="36">
        <v>0</v>
      </c>
      <c r="O1111" s="54">
        <v>0</v>
      </c>
      <c r="P1111" s="54">
        <v>0</v>
      </c>
      <c r="R1111" s="36" t="str">
        <f>IF(F1111="",""," SG_ "&amp;F1111&amp;" m"&amp;B1111&amp;" : "&amp;H1111&amp;"|"&amp;I1111&amp;"@"&amp;J1111&amp;K1111&amp;" ("&amp;L1111&amp;","&amp;N1111&amp;") ["&amp;O1111&amp;"|"&amp;P1111&amp;"] """&amp;M1111&amp;""" TOOL")</f>
        <v> SG_ HVESPE_DEnrg_CAP m194 : 159|24@0+ (0.001,0) [0|0] "kWh" TOOL</v>
      </c>
      <c r="S1111" s="36" t="str">
        <f>IF(F1111="","","SG_MUL_VAL_ 2024 "&amp;F1111&amp;" "&amp;C1111&amp;" "&amp;SUBSTITUTE(B1111,"M","")&amp;"-"&amp;SUBSTITUTE(B1111,"M","")&amp;";")</f>
        <v>SG_MUL_VAL_ 2024 HVESPE_DEnrg_CAP S01_PID 194-194;</v>
      </c>
    </row>
    <row r="1112" spans="1:19">
      <c r="A1112" s="36">
        <v>1</v>
      </c>
      <c r="B1112" s="53">
        <f>HEX2DEC(SUBSTITUTE(D1112,"0x",""))</f>
        <v>194</v>
      </c>
      <c r="C1112" s="38" t="str">
        <f>"S"&amp;DEC2HEX(A1112,2)&amp;"_PID"</f>
        <v>S01_PID</v>
      </c>
      <c r="D1112" s="83" t="s">
        <v>2235</v>
      </c>
      <c r="E1112" s="16" t="s">
        <v>2270</v>
      </c>
      <c r="F1112" s="16" t="s">
        <v>2271</v>
      </c>
      <c r="G1112" s="9" t="s">
        <v>2272</v>
      </c>
      <c r="H1112" s="36">
        <f t="shared" si="104"/>
        <v>183</v>
      </c>
      <c r="I1112" s="36">
        <v>24</v>
      </c>
      <c r="J1112" s="36">
        <v>0</v>
      </c>
      <c r="K1112" s="36" t="s">
        <v>32</v>
      </c>
      <c r="L1112" s="36">
        <v>0.001</v>
      </c>
      <c r="M1112" s="36" t="s">
        <v>2041</v>
      </c>
      <c r="N1112" s="36">
        <v>0</v>
      </c>
      <c r="O1112" s="54">
        <v>0</v>
      </c>
      <c r="P1112" s="54">
        <v>0</v>
      </c>
      <c r="R1112" s="36" t="str">
        <f>IF(F1112="",""," SG_ "&amp;F1112&amp;" m"&amp;B1112&amp;" : "&amp;H1112&amp;"|"&amp;I1112&amp;"@"&amp;J1112&amp;K1112&amp;" ("&amp;L1112&amp;","&amp;N1112&amp;") ["&amp;O1112&amp;"|"&amp;P1112&amp;"] """&amp;M1112&amp;""" TOOL")</f>
        <v> SG_ HVESPF_DEnrg_CAP m194 : 183|24@0+ (0.001,0) [0|0] "kWh" TOOL</v>
      </c>
      <c r="S1112" s="36" t="str">
        <f>IF(F1112="","","SG_MUL_VAL_ 2024 "&amp;F1112&amp;" "&amp;C1112&amp;" "&amp;SUBSTITUTE(B1112,"M","")&amp;"-"&amp;SUBSTITUTE(B1112,"M","")&amp;";")</f>
        <v>SG_MUL_VAL_ 2024 HVESPF_DEnrg_CAP S01_PID 194-194;</v>
      </c>
    </row>
    <row r="1113" spans="1:19">
      <c r="A1113" s="36">
        <v>1</v>
      </c>
      <c r="B1113" s="53">
        <f>HEX2DEC(SUBSTITUTE(D1113,"0x",""))</f>
        <v>194</v>
      </c>
      <c r="C1113" s="38" t="str">
        <f>"S"&amp;DEC2HEX(A1113,2)&amp;"_PID"</f>
        <v>S01_PID</v>
      </c>
      <c r="D1113" s="83" t="s">
        <v>2235</v>
      </c>
      <c r="E1113" s="16" t="s">
        <v>2273</v>
      </c>
      <c r="F1113" s="16" t="s">
        <v>2274</v>
      </c>
      <c r="G1113" s="9" t="s">
        <v>2275</v>
      </c>
      <c r="H1113" s="36">
        <f t="shared" si="104"/>
        <v>207</v>
      </c>
      <c r="I1113" s="36">
        <v>24</v>
      </c>
      <c r="J1113" s="36">
        <v>0</v>
      </c>
      <c r="K1113" s="36" t="s">
        <v>32</v>
      </c>
      <c r="L1113" s="36">
        <v>0.001</v>
      </c>
      <c r="M1113" s="36" t="s">
        <v>2041</v>
      </c>
      <c r="N1113" s="36">
        <v>0</v>
      </c>
      <c r="O1113" s="54">
        <v>0</v>
      </c>
      <c r="P1113" s="54">
        <v>0</v>
      </c>
      <c r="R1113" s="36" t="str">
        <f>IF(F1113="",""," SG_ "&amp;F1113&amp;" m"&amp;B1113&amp;" : "&amp;H1113&amp;"|"&amp;I1113&amp;"@"&amp;J1113&amp;K1113&amp;" ("&amp;L1113&amp;","&amp;N1113&amp;") ["&amp;O1113&amp;"|"&amp;P1113&amp;"] """&amp;M1113&amp;""" TOOL")</f>
        <v> SG_ HVESPG_DEnrg_CAP m194 : 207|24@0+ (0.001,0) [0|0] "kWh" TOOL</v>
      </c>
      <c r="S1113" s="36" t="str">
        <f>IF(F1113="","","SG_MUL_VAL_ 2024 "&amp;F1113&amp;" "&amp;C1113&amp;" "&amp;SUBSTITUTE(B1113,"M","")&amp;"-"&amp;SUBSTITUTE(B1113,"M","")&amp;";")</f>
        <v>SG_MUL_VAL_ 2024 HVESPG_DEnrg_CAP S01_PID 194-194;</v>
      </c>
    </row>
    <row r="1114" spans="1:19">
      <c r="A1114" s="36">
        <v>1</v>
      </c>
      <c r="B1114" s="53">
        <f>HEX2DEC(SUBSTITUTE(D1114,"0x",""))</f>
        <v>194</v>
      </c>
      <c r="C1114" s="38" t="str">
        <f>"S"&amp;DEC2HEX(A1114,2)&amp;"_PID"</f>
        <v>S01_PID</v>
      </c>
      <c r="D1114" s="83" t="s">
        <v>2235</v>
      </c>
      <c r="E1114" s="16" t="s">
        <v>2276</v>
      </c>
      <c r="F1114" s="16" t="s">
        <v>2277</v>
      </c>
      <c r="G1114" s="9" t="s">
        <v>2278</v>
      </c>
      <c r="H1114" s="36">
        <f t="shared" si="104"/>
        <v>231</v>
      </c>
      <c r="I1114" s="36">
        <v>24</v>
      </c>
      <c r="J1114" s="36">
        <v>0</v>
      </c>
      <c r="K1114" s="36" t="s">
        <v>32</v>
      </c>
      <c r="L1114" s="36">
        <v>0.001</v>
      </c>
      <c r="M1114" s="36" t="s">
        <v>2041</v>
      </c>
      <c r="N1114" s="36">
        <v>0</v>
      </c>
      <c r="O1114" s="54">
        <v>0</v>
      </c>
      <c r="P1114" s="54">
        <v>0</v>
      </c>
      <c r="R1114" s="36" t="str">
        <f>IF(F1114="",""," SG_ "&amp;F1114&amp;" m"&amp;B1114&amp;" : "&amp;H1114&amp;"|"&amp;I1114&amp;"@"&amp;J1114&amp;K1114&amp;" ("&amp;L1114&amp;","&amp;N1114&amp;") ["&amp;O1114&amp;"|"&amp;P1114&amp;"] """&amp;M1114&amp;""" TOOL")</f>
        <v> SG_ HVESPH_DEnrg_CAP m194 : 231|24@0+ (0.001,0) [0|0] "kWh" TOOL</v>
      </c>
      <c r="S1114" s="36" t="str">
        <f>IF(F1114="","","SG_MUL_VAL_ 2024 "&amp;F1114&amp;" "&amp;C1114&amp;" "&amp;SUBSTITUTE(B1114,"M","")&amp;"-"&amp;SUBSTITUTE(B1114,"M","")&amp;";")</f>
        <v>SG_MUL_VAL_ 2024 HVESPH_DEnrg_CAP S01_PID 194-194;</v>
      </c>
    </row>
    <row r="1115" spans="1:19">
      <c r="A1115" s="36">
        <v>1</v>
      </c>
      <c r="B1115" s="53">
        <f>HEX2DEC(SUBSTITUTE(D1115,"0x",""))</f>
        <v>195</v>
      </c>
      <c r="C1115" s="38" t="str">
        <f>"S"&amp;DEC2HEX(A1115,2)&amp;"_PID"</f>
        <v>S01_PID</v>
      </c>
      <c r="D1115" s="76" t="s">
        <v>2279</v>
      </c>
      <c r="E1115" s="16" t="s">
        <v>2280</v>
      </c>
      <c r="F1115" s="18" t="s">
        <v>2281</v>
      </c>
      <c r="G1115" s="9" t="s">
        <v>1027</v>
      </c>
      <c r="H1115" s="36">
        <v>24</v>
      </c>
      <c r="I1115" s="36">
        <v>1</v>
      </c>
      <c r="J1115" s="36">
        <v>1</v>
      </c>
      <c r="K1115" s="36" t="s">
        <v>32</v>
      </c>
      <c r="L1115" s="36">
        <v>1</v>
      </c>
      <c r="N1115" s="36">
        <v>0</v>
      </c>
      <c r="O1115" s="54">
        <v>0</v>
      </c>
      <c r="P1115" s="54">
        <v>0</v>
      </c>
      <c r="R1115" s="36" t="str">
        <f>IF(F1115="",""," SG_ "&amp;F1115&amp;" m"&amp;B1115&amp;" : "&amp;H1115&amp;"|"&amp;I1115&amp;"@"&amp;J1115&amp;K1115&amp;" ("&amp;L1115&amp;","&amp;N1115&amp;") ["&amp;O1115&amp;"|"&amp;P1115&amp;"] """&amp;M1115&amp;""" TOOL")</f>
        <v> SG_ FLI_A_SUP m195 : 24|1@1+ (1,0) [0|0] "" TOOL</v>
      </c>
      <c r="S1115" s="36" t="str">
        <f>IF(F1115="","","SG_MUL_VAL_ 2024 "&amp;F1115&amp;" "&amp;C1115&amp;" "&amp;SUBSTITUTE(B1115,"M","")&amp;"-"&amp;SUBSTITUTE(B1115,"M","")&amp;";")</f>
        <v>SG_MUL_VAL_ 2024 FLI_A_SUP S01_PID 195-195;</v>
      </c>
    </row>
    <row r="1116" spans="1:19">
      <c r="A1116" s="36">
        <v>1</v>
      </c>
      <c r="B1116" s="53">
        <f>HEX2DEC(SUBSTITUTE(D1116,"0x",""))</f>
        <v>195</v>
      </c>
      <c r="C1116" s="38" t="str">
        <f>"S"&amp;DEC2HEX(A1116,2)&amp;"_PID"</f>
        <v>S01_PID</v>
      </c>
      <c r="D1116" s="76" t="s">
        <v>2279</v>
      </c>
      <c r="E1116" s="16" t="s">
        <v>2282</v>
      </c>
      <c r="F1116" s="18" t="s">
        <v>2283</v>
      </c>
      <c r="G1116" s="9" t="s">
        <v>1030</v>
      </c>
      <c r="H1116" s="36">
        <v>25</v>
      </c>
      <c r="I1116" s="36">
        <v>1</v>
      </c>
      <c r="J1116" s="36">
        <v>1</v>
      </c>
      <c r="K1116" s="36" t="s">
        <v>32</v>
      </c>
      <c r="L1116" s="36">
        <v>1</v>
      </c>
      <c r="N1116" s="36">
        <v>0</v>
      </c>
      <c r="O1116" s="54">
        <v>0</v>
      </c>
      <c r="P1116" s="54">
        <v>0</v>
      </c>
      <c r="R1116" s="36" t="str">
        <f>IF(F1116="",""," SG_ "&amp;F1116&amp;" m"&amp;B1116&amp;" : "&amp;H1116&amp;"|"&amp;I1116&amp;"@"&amp;J1116&amp;K1116&amp;" ("&amp;L1116&amp;","&amp;N1116&amp;") ["&amp;O1116&amp;"|"&amp;P1116&amp;"] """&amp;M1116&amp;""" TOOL")</f>
        <v> SG_ FLI_B_SUP m195 : 25|1@1+ (1,0) [0|0] "" TOOL</v>
      </c>
      <c r="S1116" s="36" t="str">
        <f>IF(F1116="","","SG_MUL_VAL_ 2024 "&amp;F1116&amp;" "&amp;C1116&amp;" "&amp;SUBSTITUTE(B1116,"M","")&amp;"-"&amp;SUBSTITUTE(B1116,"M","")&amp;";")</f>
        <v>SG_MUL_VAL_ 2024 FLI_B_SUP S01_PID 195-195;</v>
      </c>
    </row>
    <row r="1117" spans="1:19">
      <c r="A1117" s="36">
        <v>1</v>
      </c>
      <c r="B1117" s="53">
        <f>HEX2DEC(SUBSTITUTE(D1117,"0x",""))</f>
        <v>195</v>
      </c>
      <c r="C1117" s="38" t="str">
        <f>"S"&amp;DEC2HEX(A1117,2)&amp;"_PID"</f>
        <v>S01_PID</v>
      </c>
      <c r="D1117" s="76" t="s">
        <v>2279</v>
      </c>
      <c r="E1117" s="16"/>
      <c r="F1117" s="18"/>
      <c r="G1117" s="9" t="s">
        <v>1470</v>
      </c>
      <c r="J1117" s="36">
        <v>1</v>
      </c>
      <c r="K1117" s="36" t="s">
        <v>32</v>
      </c>
      <c r="L1117" s="36">
        <v>1</v>
      </c>
      <c r="N1117" s="36">
        <v>0</v>
      </c>
      <c r="O1117" s="54">
        <v>0</v>
      </c>
      <c r="P1117" s="54">
        <v>0</v>
      </c>
      <c r="R1117" s="36" t="str">
        <f>IF(F1117="",""," SG_ "&amp;F1117&amp;" m"&amp;B1117&amp;" : "&amp;H1117&amp;"|"&amp;I1117&amp;"@"&amp;J1117&amp;K1117&amp;" ("&amp;L1117&amp;","&amp;N1117&amp;") ["&amp;O1117&amp;"|"&amp;P1117&amp;"] """&amp;M1117&amp;""" TOOL")</f>
        <v/>
      </c>
      <c r="S1117" s="36" t="str">
        <f>IF(F1117="","","SG_MUL_VAL_ 2024 "&amp;F1117&amp;" "&amp;C1117&amp;" "&amp;SUBSTITUTE(B1117,"M","")&amp;"-"&amp;SUBSTITUTE(B1117,"M","")&amp;";")</f>
        <v/>
      </c>
    </row>
    <row r="1118" spans="1:19">
      <c r="A1118" s="36">
        <v>1</v>
      </c>
      <c r="B1118" s="53">
        <f>HEX2DEC(SUBSTITUTE(D1118,"0x",""))</f>
        <v>195</v>
      </c>
      <c r="C1118" s="38" t="str">
        <f>"S"&amp;DEC2HEX(A1118,2)&amp;"_PID"</f>
        <v>S01_PID</v>
      </c>
      <c r="D1118" s="76" t="s">
        <v>2279</v>
      </c>
      <c r="E1118" s="16" t="s">
        <v>2280</v>
      </c>
      <c r="F1118" s="18" t="s">
        <v>2284</v>
      </c>
      <c r="G1118" s="9" t="s">
        <v>4</v>
      </c>
      <c r="H1118" s="36">
        <v>32</v>
      </c>
      <c r="I1118" s="36">
        <v>8</v>
      </c>
      <c r="J1118" s="36">
        <v>1</v>
      </c>
      <c r="K1118" s="36" t="s">
        <v>32</v>
      </c>
      <c r="L1118" s="36">
        <v>1</v>
      </c>
      <c r="N1118" s="36">
        <v>0</v>
      </c>
      <c r="O1118" s="54">
        <v>0</v>
      </c>
      <c r="P1118" s="54">
        <v>0</v>
      </c>
      <c r="R1118" s="36" t="str">
        <f>IF(F1118="",""," SG_ "&amp;F1118&amp;" m"&amp;B1118&amp;" : "&amp;H1118&amp;"|"&amp;I1118&amp;"@"&amp;J1118&amp;K1118&amp;" ("&amp;L1118&amp;","&amp;N1118&amp;") ["&amp;O1118&amp;"|"&amp;P1118&amp;"] """&amp;M1118&amp;""" TOOL")</f>
        <v> SG_ FLI_A m195 : 32|8@1+ (1,0) [0|0] "" TOOL</v>
      </c>
      <c r="S1118" s="36" t="str">
        <f>IF(F1118="","","SG_MUL_VAL_ 2024 "&amp;F1118&amp;" "&amp;C1118&amp;" "&amp;SUBSTITUTE(B1118,"M","")&amp;"-"&amp;SUBSTITUTE(B1118,"M","")&amp;";")</f>
        <v>SG_MUL_VAL_ 2024 FLI_A S01_PID 195-195;</v>
      </c>
    </row>
    <row r="1119" spans="1:19">
      <c r="A1119" s="36">
        <v>1</v>
      </c>
      <c r="B1119" s="53">
        <f>HEX2DEC(SUBSTITUTE(D1119,"0x",""))</f>
        <v>195</v>
      </c>
      <c r="C1119" s="38" t="str">
        <f>"S"&amp;DEC2HEX(A1119,2)&amp;"_PID"</f>
        <v>S01_PID</v>
      </c>
      <c r="D1119" s="76" t="s">
        <v>2279</v>
      </c>
      <c r="E1119" s="16" t="s">
        <v>2282</v>
      </c>
      <c r="F1119" s="18" t="s">
        <v>2285</v>
      </c>
      <c r="G1119" s="9" t="s">
        <v>3</v>
      </c>
      <c r="H1119" s="36">
        <f>H1118+I1118</f>
        <v>40</v>
      </c>
      <c r="I1119" s="36">
        <v>8</v>
      </c>
      <c r="J1119" s="36">
        <v>1</v>
      </c>
      <c r="K1119" s="36" t="s">
        <v>32</v>
      </c>
      <c r="L1119" s="36">
        <v>1</v>
      </c>
      <c r="N1119" s="36">
        <v>0</v>
      </c>
      <c r="O1119" s="54">
        <v>0</v>
      </c>
      <c r="P1119" s="54">
        <v>0</v>
      </c>
      <c r="R1119" s="36" t="str">
        <f>IF(F1119="",""," SG_ "&amp;F1119&amp;" m"&amp;B1119&amp;" : "&amp;H1119&amp;"|"&amp;I1119&amp;"@"&amp;J1119&amp;K1119&amp;" ("&amp;L1119&amp;","&amp;N1119&amp;") ["&amp;O1119&amp;"|"&amp;P1119&amp;"] """&amp;M1119&amp;""" TOOL")</f>
        <v> SG_ FLI_B m195 : 40|8@1+ (1,0) [0|0] "" TOOL</v>
      </c>
      <c r="S1119" s="36" t="str">
        <f>IF(F1119="","","SG_MUL_VAL_ 2024 "&amp;F1119&amp;" "&amp;C1119&amp;" "&amp;SUBSTITUTE(B1119,"M","")&amp;"-"&amp;SUBSTITUTE(B1119,"M","")&amp;";")</f>
        <v>SG_MUL_VAL_ 2024 FLI_B S01_PID 195-195;</v>
      </c>
    </row>
    <row r="1120" spans="1:19">
      <c r="A1120" s="36">
        <v>1</v>
      </c>
      <c r="B1120" s="53">
        <f>HEX2DEC(SUBSTITUTE(D1120,"0x",""))</f>
        <v>196</v>
      </c>
      <c r="C1120" s="38" t="str">
        <f>"S"&amp;DEC2HEX(A1120,2)&amp;"_PID"</f>
        <v>S01_PID</v>
      </c>
      <c r="D1120" s="79" t="s">
        <v>2286</v>
      </c>
      <c r="E1120" s="16" t="s">
        <v>2287</v>
      </c>
      <c r="F1120" s="5" t="s">
        <v>2288</v>
      </c>
      <c r="G1120" s="9" t="s">
        <v>1696</v>
      </c>
      <c r="H1120" s="36">
        <v>31</v>
      </c>
      <c r="I1120" s="36">
        <v>32</v>
      </c>
      <c r="J1120" s="36">
        <v>0</v>
      </c>
      <c r="K1120" s="36" t="s">
        <v>32</v>
      </c>
      <c r="L1120" s="36">
        <v>1</v>
      </c>
      <c r="M1120" s="36" t="s">
        <v>205</v>
      </c>
      <c r="N1120" s="36">
        <v>0</v>
      </c>
      <c r="O1120" s="54">
        <v>0</v>
      </c>
      <c r="P1120" s="54">
        <v>0</v>
      </c>
      <c r="R1120" s="36" t="str">
        <f>IF(F1120="",""," SG_ "&amp;F1120&amp;" m"&amp;B1120&amp;" : "&amp;H1120&amp;"|"&amp;I1120&amp;"@"&amp;J1120&amp;K1120&amp;" ("&amp;L1120&amp;","&amp;N1120&amp;") ["&amp;O1120&amp;"|"&amp;P1120&amp;"] """&amp;M1120&amp;""" TOOL")</f>
        <v> SG_ EXH_PM_TIME m196 : 31|32@0+ (1,0) [0|0] "sec" TOOL</v>
      </c>
      <c r="S1120" s="36" t="str">
        <f>IF(F1120="","","SG_MUL_VAL_ 2024 "&amp;F1120&amp;" "&amp;C1120&amp;" "&amp;SUBSTITUTE(B1120,"M","")&amp;"-"&amp;SUBSTITUTE(B1120,"M","")&amp;";")</f>
        <v>SG_MUL_VAL_ 2024 EXH_PM_TIME S01_PID 196-196;</v>
      </c>
    </row>
    <row r="1121" spans="1:19">
      <c r="A1121" s="36">
        <v>1</v>
      </c>
      <c r="B1121" s="53">
        <f>HEX2DEC(SUBSTITUTE(D1121,"0x",""))</f>
        <v>196</v>
      </c>
      <c r="C1121" s="38" t="str">
        <f>"S"&amp;DEC2HEX(A1121,2)&amp;"_PID"</f>
        <v>S01_PID</v>
      </c>
      <c r="D1121" s="79" t="s">
        <v>2286</v>
      </c>
      <c r="E1121" s="16" t="s">
        <v>2289</v>
      </c>
      <c r="F1121" s="5" t="s">
        <v>2290</v>
      </c>
      <c r="G1121" s="9" t="s">
        <v>2291</v>
      </c>
      <c r="H1121" s="36">
        <v>63</v>
      </c>
      <c r="I1121" s="36">
        <v>32</v>
      </c>
      <c r="J1121" s="36">
        <v>0</v>
      </c>
      <c r="K1121" s="36" t="s">
        <v>32</v>
      </c>
      <c r="L1121" s="36">
        <v>1</v>
      </c>
      <c r="M1121" s="36" t="s">
        <v>2292</v>
      </c>
      <c r="N1121" s="36">
        <v>0</v>
      </c>
      <c r="O1121" s="54">
        <v>0</v>
      </c>
      <c r="P1121" s="54">
        <v>0</v>
      </c>
      <c r="R1121" s="36" t="str">
        <f>IF(F1121="",""," SG_ "&amp;F1121&amp;" m"&amp;B1121&amp;" : "&amp;H1121&amp;"|"&amp;I1121&amp;"@"&amp;J1121&amp;K1121&amp;" ("&amp;L1121&amp;","&amp;N1121&amp;") ["&amp;O1121&amp;"|"&amp;P1121&amp;"] """&amp;M1121&amp;""" TOOL")</f>
        <v> SG_ EXH_PM_OCC_CNT m196 : 63|32@0+ (1,0) [0|0] "count" TOOL</v>
      </c>
      <c r="S1121" s="36" t="str">
        <f>IF(F1121="","","SG_MUL_VAL_ 2024 "&amp;F1121&amp;" "&amp;C1121&amp;" "&amp;SUBSTITUTE(B1121,"M","")&amp;"-"&amp;SUBSTITUTE(B1121,"M","")&amp;";")</f>
        <v>SG_MUL_VAL_ 2024 EXH_PM_OCC_CNT S01_PID 196-196;</v>
      </c>
    </row>
    <row r="1122" spans="1:19">
      <c r="A1122" s="36">
        <v>1</v>
      </c>
      <c r="B1122" s="53">
        <f>HEX2DEC(SUBSTITUTE(D1122,"0x",""))</f>
        <v>197</v>
      </c>
      <c r="C1122" s="38" t="str">
        <f>"S"&amp;DEC2HEX(A1122,2)&amp;"_PID"</f>
        <v>S01_PID</v>
      </c>
      <c r="D1122" s="79" t="s">
        <v>2293</v>
      </c>
      <c r="E1122" s="16" t="s">
        <v>2294</v>
      </c>
      <c r="F1122" s="77" t="s">
        <v>2295</v>
      </c>
      <c r="G1122" s="9" t="s">
        <v>1027</v>
      </c>
      <c r="H1122" s="36">
        <v>24</v>
      </c>
      <c r="I1122" s="36">
        <v>1</v>
      </c>
      <c r="J1122" s="36">
        <v>1</v>
      </c>
      <c r="K1122" s="36" t="s">
        <v>32</v>
      </c>
      <c r="L1122" s="36">
        <v>1</v>
      </c>
      <c r="N1122" s="36">
        <v>0</v>
      </c>
      <c r="O1122" s="54">
        <v>0</v>
      </c>
      <c r="P1122" s="54">
        <v>0</v>
      </c>
      <c r="R1122" s="36" t="str">
        <f>IF(F1122="",""," SG_ "&amp;F1122&amp;" m"&amp;B1122&amp;" : "&amp;H1122&amp;"|"&amp;I1122&amp;"@"&amp;J1122&amp;K1122&amp;" ("&amp;L1122&amp;","&amp;N1122&amp;") ["&amp;O1122&amp;"|"&amp;P1122&amp;"] """&amp;M1122&amp;""" TOOL")</f>
        <v> SG_ LFP_A_SUP m197 : 24|1@1+ (1,0) [0|0] "" TOOL</v>
      </c>
      <c r="S1122" s="36" t="str">
        <f>IF(F1122="","","SG_MUL_VAL_ 2024 "&amp;F1122&amp;" "&amp;C1122&amp;" "&amp;SUBSTITUTE(B1122,"M","")&amp;"-"&amp;SUBSTITUTE(B1122,"M","")&amp;";")</f>
        <v>SG_MUL_VAL_ 2024 LFP_A_SUP S01_PID 197-197;</v>
      </c>
    </row>
    <row r="1123" spans="1:19">
      <c r="A1123" s="36">
        <v>1</v>
      </c>
      <c r="B1123" s="53">
        <f>HEX2DEC(SUBSTITUTE(D1123,"0x",""))</f>
        <v>197</v>
      </c>
      <c r="C1123" s="38" t="str">
        <f>"S"&amp;DEC2HEX(A1123,2)&amp;"_PID"</f>
        <v>S01_PID</v>
      </c>
      <c r="D1123" s="79" t="s">
        <v>2293</v>
      </c>
      <c r="E1123" s="16" t="s">
        <v>2296</v>
      </c>
      <c r="F1123" s="77" t="s">
        <v>2297</v>
      </c>
      <c r="G1123" s="9" t="s">
        <v>1030</v>
      </c>
      <c r="H1123" s="36">
        <v>25</v>
      </c>
      <c r="I1123" s="36">
        <v>1</v>
      </c>
      <c r="J1123" s="36">
        <v>1</v>
      </c>
      <c r="K1123" s="36" t="s">
        <v>32</v>
      </c>
      <c r="L1123" s="36">
        <v>1</v>
      </c>
      <c r="N1123" s="36">
        <v>0</v>
      </c>
      <c r="O1123" s="54">
        <v>0</v>
      </c>
      <c r="P1123" s="54">
        <v>0</v>
      </c>
      <c r="R1123" s="36" t="str">
        <f>IF(F1123="",""," SG_ "&amp;F1123&amp;" m"&amp;B1123&amp;" : "&amp;H1123&amp;"|"&amp;I1123&amp;"@"&amp;J1123&amp;K1123&amp;" ("&amp;L1123&amp;","&amp;N1123&amp;") ["&amp;O1123&amp;"|"&amp;P1123&amp;"] """&amp;M1123&amp;""" TOOL")</f>
        <v> SG_ LFP_B_SUP m197 : 25|1@1+ (1,0) [0|0] "" TOOL</v>
      </c>
      <c r="S1123" s="36" t="str">
        <f>IF(F1123="","","SG_MUL_VAL_ 2024 "&amp;F1123&amp;" "&amp;C1123&amp;" "&amp;SUBSTITUTE(B1123,"M","")&amp;"-"&amp;SUBSTITUTE(B1123,"M","")&amp;";")</f>
        <v>SG_MUL_VAL_ 2024 LFP_B_SUP S01_PID 197-197;</v>
      </c>
    </row>
    <row r="1124" ht="22.5" spans="1:19">
      <c r="A1124" s="36">
        <v>1</v>
      </c>
      <c r="B1124" s="53">
        <f>HEX2DEC(SUBSTITUTE(D1124,"0x",""))</f>
        <v>197</v>
      </c>
      <c r="C1124" s="38" t="str">
        <f>"S"&amp;DEC2HEX(A1124,2)&amp;"_PID"</f>
        <v>S01_PID</v>
      </c>
      <c r="D1124" s="79" t="s">
        <v>2293</v>
      </c>
      <c r="E1124" s="16" t="s">
        <v>536</v>
      </c>
      <c r="F1124" s="5"/>
      <c r="G1124" s="9" t="s">
        <v>1088</v>
      </c>
      <c r="J1124" s="36">
        <v>1</v>
      </c>
      <c r="K1124" s="36" t="s">
        <v>32</v>
      </c>
      <c r="L1124" s="36">
        <v>1</v>
      </c>
      <c r="N1124" s="36">
        <v>0</v>
      </c>
      <c r="O1124" s="54">
        <v>0</v>
      </c>
      <c r="P1124" s="54">
        <v>0</v>
      </c>
      <c r="R1124" s="36" t="str">
        <f>IF(F1124="",""," SG_ "&amp;F1124&amp;" m"&amp;B1124&amp;" : "&amp;H1124&amp;"|"&amp;I1124&amp;"@"&amp;J1124&amp;K1124&amp;" ("&amp;L1124&amp;","&amp;N1124&amp;") ["&amp;O1124&amp;"|"&amp;P1124&amp;"] """&amp;M1124&amp;""" TOOL")</f>
        <v/>
      </c>
      <c r="S1124" s="36" t="str">
        <f>IF(F1124="","","SG_MUL_VAL_ 2024 "&amp;F1124&amp;" "&amp;C1124&amp;" "&amp;SUBSTITUTE(B1124,"M","")&amp;"-"&amp;SUBSTITUTE(B1124,"M","")&amp;";")</f>
        <v/>
      </c>
    </row>
    <row r="1125" spans="1:19">
      <c r="A1125" s="36">
        <v>1</v>
      </c>
      <c r="B1125" s="53">
        <f>HEX2DEC(SUBSTITUTE(D1125,"0x",""))</f>
        <v>197</v>
      </c>
      <c r="C1125" s="38" t="str">
        <f>"S"&amp;DEC2HEX(A1125,2)&amp;"_PID"</f>
        <v>S01_PID</v>
      </c>
      <c r="D1125" s="79" t="s">
        <v>2293</v>
      </c>
      <c r="E1125" s="16" t="s">
        <v>2298</v>
      </c>
      <c r="F1125" s="5" t="s">
        <v>2299</v>
      </c>
      <c r="G1125" s="9" t="s">
        <v>1051</v>
      </c>
      <c r="H1125" s="36">
        <v>39</v>
      </c>
      <c r="I1125" s="36">
        <v>16</v>
      </c>
      <c r="J1125" s="36">
        <v>0</v>
      </c>
      <c r="K1125" s="36" t="s">
        <v>32</v>
      </c>
      <c r="L1125" s="36">
        <v>1</v>
      </c>
      <c r="N1125" s="36">
        <v>0</v>
      </c>
      <c r="O1125" s="54">
        <v>0</v>
      </c>
      <c r="P1125" s="54">
        <v>0</v>
      </c>
      <c r="R1125" s="36" t="str">
        <f>IF(F1125="",""," SG_ "&amp;F1125&amp;" m"&amp;B1125&amp;" : "&amp;H1125&amp;"|"&amp;I1125&amp;"@"&amp;J1125&amp;K1125&amp;" ("&amp;L1125&amp;","&amp;N1125&amp;") ["&amp;O1125&amp;"|"&amp;P1125&amp;"] """&amp;M1125&amp;""" TOOL")</f>
        <v> SG_ LFP_A m197 : 39|16@0+ (1,0) [0|0] "" TOOL</v>
      </c>
      <c r="S1125" s="36" t="str">
        <f>IF(F1125="","","SG_MUL_VAL_ 2024 "&amp;F1125&amp;" "&amp;C1125&amp;" "&amp;SUBSTITUTE(B1125,"M","")&amp;"-"&amp;SUBSTITUTE(B1125,"M","")&amp;";")</f>
        <v>SG_MUL_VAL_ 2024 LFP_A S01_PID 197-197;</v>
      </c>
    </row>
    <row r="1126" spans="1:19">
      <c r="A1126" s="36">
        <v>1</v>
      </c>
      <c r="B1126" s="53">
        <f>HEX2DEC(SUBSTITUTE(D1126,"0x",""))</f>
        <v>197</v>
      </c>
      <c r="C1126" s="38" t="str">
        <f>"S"&amp;DEC2HEX(A1126,2)&amp;"_PID"</f>
        <v>S01_PID</v>
      </c>
      <c r="D1126" s="84" t="s">
        <v>2293</v>
      </c>
      <c r="E1126" s="87" t="s">
        <v>2300</v>
      </c>
      <c r="F1126" s="20" t="s">
        <v>2301</v>
      </c>
      <c r="G1126" s="88" t="s">
        <v>1055</v>
      </c>
      <c r="H1126" s="36">
        <v>55</v>
      </c>
      <c r="I1126" s="36">
        <v>16</v>
      </c>
      <c r="J1126" s="36">
        <v>0</v>
      </c>
      <c r="K1126" s="36" t="s">
        <v>32</v>
      </c>
      <c r="L1126" s="36">
        <v>1</v>
      </c>
      <c r="N1126" s="36">
        <v>0</v>
      </c>
      <c r="O1126" s="54">
        <v>0</v>
      </c>
      <c r="P1126" s="54">
        <v>0</v>
      </c>
      <c r="R1126" s="36" t="str">
        <f>IF(F1126="",""," SG_ "&amp;F1126&amp;" m"&amp;B1126&amp;" : "&amp;H1126&amp;"|"&amp;I1126&amp;"@"&amp;J1126&amp;K1126&amp;" ("&amp;L1126&amp;","&amp;N1126&amp;") ["&amp;O1126&amp;"|"&amp;P1126&amp;"] """&amp;M1126&amp;""" TOOL")</f>
        <v> SG_ LFP_B m197 : 55|16@0+ (1,0) [0|0] "" TOOL</v>
      </c>
      <c r="S1126" s="36" t="str">
        <f>IF(F1126="","","SG_MUL_VAL_ 2024 "&amp;F1126&amp;" "&amp;C1126&amp;" "&amp;SUBSTITUTE(B1126,"M","")&amp;"-"&amp;SUBSTITUTE(B1126,"M","")&amp;";")</f>
        <v>SG_MUL_VAL_ 2024 LFP_B S01_PID 197-197;</v>
      </c>
    </row>
    <row r="1127" spans="1:19">
      <c r="A1127" s="36">
        <v>1</v>
      </c>
      <c r="B1127" s="53">
        <f>HEX2DEC(SUBSTITUTE(D1127,"0x",""))</f>
        <v>198</v>
      </c>
      <c r="C1127" s="38" t="str">
        <f>"S"&amp;DEC2HEX(A1127,2)&amp;"_PID"</f>
        <v>S01_PID</v>
      </c>
      <c r="D1127" s="85" t="s">
        <v>2302</v>
      </c>
      <c r="E1127" s="26" t="s">
        <v>2303</v>
      </c>
      <c r="F1127" s="77" t="s">
        <v>2304</v>
      </c>
      <c r="G1127" s="26" t="s">
        <v>1027</v>
      </c>
      <c r="H1127" s="36">
        <v>24</v>
      </c>
      <c r="I1127" s="36">
        <v>1</v>
      </c>
      <c r="J1127" s="36">
        <v>1</v>
      </c>
      <c r="K1127" s="36" t="s">
        <v>32</v>
      </c>
      <c r="L1127" s="36">
        <v>1</v>
      </c>
      <c r="N1127" s="36">
        <v>0</v>
      </c>
      <c r="O1127" s="54">
        <v>0</v>
      </c>
      <c r="P1127" s="54">
        <v>0</v>
      </c>
      <c r="R1127" s="36" t="str">
        <f>IF(F1127="",""," SG_ "&amp;F1127&amp;" m"&amp;B1127&amp;" : "&amp;H1127&amp;"|"&amp;I1127&amp;"@"&amp;J1127&amp;K1127&amp;" ("&amp;L1127&amp;","&amp;N1127&amp;") ["&amp;O1127&amp;"|"&amp;P1127&amp;"] """&amp;M1127&amp;""" TOOL")</f>
        <v> SG_ PM_WARN_ACT_SUP m198 : 24|1@1+ (1,0) [0|0] "" TOOL</v>
      </c>
      <c r="S1127" s="36" t="str">
        <f>IF(F1127="","","SG_MUL_VAL_ 2024 "&amp;F1127&amp;" "&amp;C1127&amp;" "&amp;SUBSTITUTE(B1127,"M","")&amp;"-"&amp;SUBSTITUTE(B1127,"M","")&amp;";")</f>
        <v>SG_MUL_VAL_ 2024 PM_WARN_ACT_SUP S01_PID 198-198;</v>
      </c>
    </row>
    <row r="1128" ht="22.5" spans="1:19">
      <c r="A1128" s="36">
        <v>1</v>
      </c>
      <c r="B1128" s="53">
        <f>HEX2DEC(SUBSTITUTE(D1128,"0x",""))</f>
        <v>198</v>
      </c>
      <c r="C1128" s="38" t="str">
        <f>"S"&amp;DEC2HEX(A1128,2)&amp;"_PID"</f>
        <v>S01_PID</v>
      </c>
      <c r="D1128" s="85" t="s">
        <v>2302</v>
      </c>
      <c r="E1128" s="26" t="s">
        <v>2305</v>
      </c>
      <c r="F1128" s="77" t="s">
        <v>2306</v>
      </c>
      <c r="G1128" s="26" t="s">
        <v>1030</v>
      </c>
      <c r="H1128" s="36">
        <v>25</v>
      </c>
      <c r="I1128" s="36">
        <v>1</v>
      </c>
      <c r="J1128" s="36">
        <v>1</v>
      </c>
      <c r="K1128" s="36" t="s">
        <v>32</v>
      </c>
      <c r="L1128" s="36">
        <v>1</v>
      </c>
      <c r="N1128" s="36">
        <v>0</v>
      </c>
      <c r="O1128" s="54">
        <v>0</v>
      </c>
      <c r="P1128" s="54">
        <v>0</v>
      </c>
      <c r="R1128" s="36" t="str">
        <f>IF(F1128="",""," SG_ "&amp;F1128&amp;" m"&amp;B1128&amp;" : "&amp;H1128&amp;"|"&amp;I1128&amp;"@"&amp;J1128&amp;K1128&amp;" ("&amp;L1128&amp;","&amp;N1128&amp;") ["&amp;O1128&amp;"|"&amp;P1128&amp;"] """&amp;M1128&amp;""" TOOL")</f>
        <v> SG_ DPF_REMOVAL_BLOCKED_TIME_SUP m198 : 25|1@1+ (1,0) [0|0] "" TOOL</v>
      </c>
      <c r="S1128" s="36" t="str">
        <f>IF(F1128="","","SG_MUL_VAL_ 2024 "&amp;F1128&amp;" "&amp;C1128&amp;" "&amp;SUBSTITUTE(B1128,"M","")&amp;"-"&amp;SUBSTITUTE(B1128,"M","")&amp;";")</f>
        <v>SG_MUL_VAL_ 2024 DPF_REMOVAL_BLOCKED_TIME_SUP S01_PID 198-198;</v>
      </c>
    </row>
    <row r="1129" ht="22.5" spans="1:19">
      <c r="A1129" s="36">
        <v>1</v>
      </c>
      <c r="B1129" s="53">
        <f>HEX2DEC(SUBSTITUTE(D1129,"0x",""))</f>
        <v>198</v>
      </c>
      <c r="C1129" s="38" t="str">
        <f>"S"&amp;DEC2HEX(A1129,2)&amp;"_PID"</f>
        <v>S01_PID</v>
      </c>
      <c r="D1129" s="85" t="s">
        <v>2302</v>
      </c>
      <c r="E1129" s="26" t="s">
        <v>2307</v>
      </c>
      <c r="F1129" s="77" t="s">
        <v>2308</v>
      </c>
      <c r="G1129" s="26" t="s">
        <v>1033</v>
      </c>
      <c r="H1129" s="36">
        <v>26</v>
      </c>
      <c r="I1129" s="36">
        <v>1</v>
      </c>
      <c r="J1129" s="36">
        <v>1</v>
      </c>
      <c r="K1129" s="36" t="s">
        <v>32</v>
      </c>
      <c r="L1129" s="36">
        <v>1</v>
      </c>
      <c r="N1129" s="36">
        <v>0</v>
      </c>
      <c r="O1129" s="54">
        <v>0</v>
      </c>
      <c r="P1129" s="54">
        <v>0</v>
      </c>
      <c r="R1129" s="36" t="str">
        <f>IF(F1129="",""," SG_ "&amp;F1129&amp;" m"&amp;B1129&amp;" : "&amp;H1129&amp;"|"&amp;I1129&amp;"@"&amp;J1129&amp;K1129&amp;" ("&amp;L1129&amp;","&amp;N1129&amp;") ["&amp;O1129&amp;"|"&amp;P1129&amp;"] """&amp;M1129&amp;""" TOOL")</f>
        <v> SG_ LRIS_FAILURE_TIME_SUP m198 : 26|1@1+ (1,0) [0|0] "" TOOL</v>
      </c>
      <c r="S1129" s="36" t="str">
        <f>IF(F1129="","","SG_MUL_VAL_ 2024 "&amp;F1129&amp;" "&amp;C1129&amp;" "&amp;SUBSTITUTE(B1129,"M","")&amp;"-"&amp;SUBSTITUTE(B1129,"M","")&amp;";")</f>
        <v>SG_MUL_VAL_ 2024 LRIS_FAILURE_TIME_SUP S01_PID 198-198;</v>
      </c>
    </row>
    <row r="1130" ht="22.5" spans="1:19">
      <c r="A1130" s="36">
        <v>1</v>
      </c>
      <c r="B1130" s="53">
        <f>HEX2DEC(SUBSTITUTE(D1130,"0x",""))</f>
        <v>198</v>
      </c>
      <c r="C1130" s="38" t="str">
        <f>"S"&amp;DEC2HEX(A1130,2)&amp;"_PID"</f>
        <v>S01_PID</v>
      </c>
      <c r="D1130" s="85" t="s">
        <v>2302</v>
      </c>
      <c r="E1130" s="26" t="s">
        <v>2309</v>
      </c>
      <c r="F1130" s="77" t="s">
        <v>2310</v>
      </c>
      <c r="G1130" s="26" t="s">
        <v>1036</v>
      </c>
      <c r="H1130" s="36">
        <v>27</v>
      </c>
      <c r="I1130" s="36">
        <v>1</v>
      </c>
      <c r="J1130" s="36">
        <v>1</v>
      </c>
      <c r="K1130" s="36" t="s">
        <v>32</v>
      </c>
      <c r="L1130" s="36">
        <v>1</v>
      </c>
      <c r="N1130" s="36">
        <v>0</v>
      </c>
      <c r="O1130" s="54">
        <v>0</v>
      </c>
      <c r="P1130" s="54">
        <v>0</v>
      </c>
      <c r="R1130" s="36" t="str">
        <f>IF(F1130="",""," SG_ "&amp;F1130&amp;" m"&amp;B1130&amp;" : "&amp;H1130&amp;"|"&amp;I1130&amp;"@"&amp;J1130&amp;K1130&amp;" ("&amp;L1130&amp;","&amp;N1130&amp;") ["&amp;O1130&amp;"|"&amp;P1130&amp;"] """&amp;M1130&amp;""" TOOL")</f>
        <v> SG_ PCD_FAILURE_TIME_SUP m198 : 27|1@1+ (1,0) [0|0] "" TOOL</v>
      </c>
      <c r="S1130" s="36" t="str">
        <f>IF(F1130="","","SG_MUL_VAL_ 2024 "&amp;F1130&amp;" "&amp;C1130&amp;" "&amp;SUBSTITUTE(B1130,"M","")&amp;"-"&amp;SUBSTITUTE(B1130,"M","")&amp;";")</f>
        <v>SG_MUL_VAL_ 2024 PCD_FAILURE_TIME_SUP S01_PID 198-198;</v>
      </c>
    </row>
    <row r="1131" spans="1:19">
      <c r="A1131" s="36">
        <v>1</v>
      </c>
      <c r="B1131" s="53">
        <f>HEX2DEC(SUBSTITUTE(D1131,"0x",""))</f>
        <v>198</v>
      </c>
      <c r="C1131" s="38" t="str">
        <f>"S"&amp;DEC2HEX(A1131,2)&amp;"_PID"</f>
        <v>S01_PID</v>
      </c>
      <c r="D1131" s="85" t="s">
        <v>2302</v>
      </c>
      <c r="E1131" s="89" t="s">
        <v>1114</v>
      </c>
      <c r="F1131" s="21"/>
      <c r="G1131" s="26" t="s">
        <v>1321</v>
      </c>
      <c r="J1131" s="36">
        <v>1</v>
      </c>
      <c r="K1131" s="36" t="s">
        <v>32</v>
      </c>
      <c r="L1131" s="36">
        <v>1</v>
      </c>
      <c r="N1131" s="36">
        <v>0</v>
      </c>
      <c r="O1131" s="54">
        <v>0</v>
      </c>
      <c r="P1131" s="54">
        <v>0</v>
      </c>
      <c r="R1131" s="36" t="str">
        <f>IF(F1131="",""," SG_ "&amp;F1131&amp;" m"&amp;B1131&amp;" : "&amp;H1131&amp;"|"&amp;I1131&amp;"@"&amp;J1131&amp;K1131&amp;" ("&amp;L1131&amp;","&amp;N1131&amp;") ["&amp;O1131&amp;"|"&amp;P1131&amp;"] """&amp;M1131&amp;""" TOOL")</f>
        <v/>
      </c>
      <c r="S1131" s="36" t="str">
        <f>IF(F1131="","","SG_MUL_VAL_ 2024 "&amp;F1131&amp;" "&amp;C1131&amp;" "&amp;SUBSTITUTE(B1131,"M","")&amp;"-"&amp;SUBSTITUTE(B1131,"M","")&amp;";")</f>
        <v/>
      </c>
    </row>
    <row r="1132" spans="1:19">
      <c r="A1132" s="36">
        <v>1</v>
      </c>
      <c r="B1132" s="53">
        <f t="shared" ref="B1132:B1170" si="105">HEX2DEC(SUBSTITUTE(D1132,"0x",""))</f>
        <v>198</v>
      </c>
      <c r="C1132" s="38" t="str">
        <f t="shared" ref="C1132:C1170" si="106">"S"&amp;DEC2HEX(A1132,2)&amp;"_PID"</f>
        <v>S01_PID</v>
      </c>
      <c r="D1132" s="85" t="s">
        <v>2302</v>
      </c>
      <c r="E1132" s="26" t="s">
        <v>2311</v>
      </c>
      <c r="F1132" s="21" t="s">
        <v>2312</v>
      </c>
      <c r="G1132" s="26" t="s">
        <v>1120</v>
      </c>
      <c r="H1132" s="36">
        <v>32</v>
      </c>
      <c r="I1132" s="36">
        <v>1</v>
      </c>
      <c r="J1132" s="36">
        <v>1</v>
      </c>
      <c r="K1132" s="36" t="s">
        <v>32</v>
      </c>
      <c r="L1132" s="36">
        <v>1</v>
      </c>
      <c r="N1132" s="36">
        <v>0</v>
      </c>
      <c r="O1132" s="54">
        <v>0</v>
      </c>
      <c r="P1132" s="54">
        <v>0</v>
      </c>
      <c r="R1132" s="36" t="str">
        <f t="shared" ref="R1132:R1170" si="107">IF(F1132="",""," SG_ "&amp;F1132&amp;" m"&amp;B1132&amp;" : "&amp;H1132&amp;"|"&amp;I1132&amp;"@"&amp;J1132&amp;K1132&amp;" ("&amp;L1132&amp;","&amp;N1132&amp;") ["&amp;O1132&amp;"|"&amp;P1132&amp;"] """&amp;M1132&amp;""" TOOL")</f>
        <v> SG_ PM_WARN_ACT m198 : 32|1@1+ (1,0) [0|0] "" TOOL</v>
      </c>
      <c r="S1132" s="36" t="str">
        <f t="shared" ref="S1132:S1170" si="108">IF(F1132="","","SG_MUL_VAL_ 2024 "&amp;F1132&amp;" "&amp;C1132&amp;" "&amp;SUBSTITUTE(B1132,"M","")&amp;"-"&amp;SUBSTITUTE(B1132,"M","")&amp;";")</f>
        <v>SG_MUL_VAL_ 2024 PM_WARN_ACT S01_PID 198-198;</v>
      </c>
    </row>
    <row r="1133" spans="1:19">
      <c r="A1133" s="36">
        <v>1</v>
      </c>
      <c r="B1133" s="53">
        <f t="shared" si="105"/>
        <v>198</v>
      </c>
      <c r="C1133" s="38" t="str">
        <f t="shared" si="106"/>
        <v>S01_PID</v>
      </c>
      <c r="D1133" s="85" t="s">
        <v>2302</v>
      </c>
      <c r="E1133" s="26" t="s">
        <v>1413</v>
      </c>
      <c r="F1133" s="7" t="s">
        <v>2313</v>
      </c>
      <c r="G1133" s="26" t="s">
        <v>1415</v>
      </c>
      <c r="H1133" s="36">
        <v>33</v>
      </c>
      <c r="I1133" s="36">
        <v>2</v>
      </c>
      <c r="J1133" s="36">
        <v>1</v>
      </c>
      <c r="K1133" s="36" t="s">
        <v>32</v>
      </c>
      <c r="L1133" s="36">
        <v>1</v>
      </c>
      <c r="N1133" s="36">
        <v>0</v>
      </c>
      <c r="O1133" s="54">
        <v>0</v>
      </c>
      <c r="P1133" s="54">
        <v>0</v>
      </c>
      <c r="R1133" s="36" t="str">
        <f t="shared" si="107"/>
        <v> SG_ PCL_INDUC_L1 m198 : 33|2@1+ (1,0) [0|0] "" TOOL</v>
      </c>
      <c r="S1133" s="36" t="str">
        <f t="shared" si="108"/>
        <v>SG_MUL_VAL_ 2024 PCL_INDUC_L1 S01_PID 198-198;</v>
      </c>
    </row>
    <row r="1134" spans="1:19">
      <c r="A1134" s="36">
        <v>1</v>
      </c>
      <c r="B1134" s="53">
        <f t="shared" si="105"/>
        <v>198</v>
      </c>
      <c r="C1134" s="38" t="str">
        <f t="shared" si="106"/>
        <v>S01_PID</v>
      </c>
      <c r="D1134" s="85" t="s">
        <v>2302</v>
      </c>
      <c r="E1134" s="26" t="s">
        <v>1416</v>
      </c>
      <c r="F1134" s="7" t="s">
        <v>2314</v>
      </c>
      <c r="G1134" s="26" t="s">
        <v>1418</v>
      </c>
      <c r="H1134" s="36">
        <v>35</v>
      </c>
      <c r="I1134" s="36">
        <v>2</v>
      </c>
      <c r="J1134" s="36">
        <v>1</v>
      </c>
      <c r="K1134" s="36" t="s">
        <v>32</v>
      </c>
      <c r="L1134" s="36">
        <v>1</v>
      </c>
      <c r="N1134" s="36">
        <v>0</v>
      </c>
      <c r="O1134" s="54">
        <v>0</v>
      </c>
      <c r="P1134" s="54">
        <v>0</v>
      </c>
      <c r="R1134" s="36" t="str">
        <f t="shared" si="107"/>
        <v> SG_ PCL_INDUC_L2 m198 : 35|2@1+ (1,0) [0|0] "" TOOL</v>
      </c>
      <c r="S1134" s="36" t="str">
        <f t="shared" si="108"/>
        <v>SG_MUL_VAL_ 2024 PCL_INDUC_L2 S01_PID 198-198;</v>
      </c>
    </row>
    <row r="1135" spans="1:19">
      <c r="A1135" s="36">
        <v>1</v>
      </c>
      <c r="B1135" s="53">
        <f t="shared" si="105"/>
        <v>198</v>
      </c>
      <c r="C1135" s="38" t="str">
        <f t="shared" si="106"/>
        <v>S01_PID</v>
      </c>
      <c r="D1135" s="85" t="s">
        <v>2302</v>
      </c>
      <c r="E1135" s="26" t="s">
        <v>1419</v>
      </c>
      <c r="F1135" s="7" t="s">
        <v>2315</v>
      </c>
      <c r="G1135" s="26" t="s">
        <v>1421</v>
      </c>
      <c r="H1135" s="36">
        <v>37</v>
      </c>
      <c r="I1135" s="36">
        <v>2</v>
      </c>
      <c r="J1135" s="36">
        <v>1</v>
      </c>
      <c r="K1135" s="36" t="s">
        <v>32</v>
      </c>
      <c r="L1135" s="36">
        <v>1</v>
      </c>
      <c r="N1135" s="36">
        <v>0</v>
      </c>
      <c r="O1135" s="54">
        <v>0</v>
      </c>
      <c r="P1135" s="54">
        <v>0</v>
      </c>
      <c r="R1135" s="36" t="str">
        <f t="shared" si="107"/>
        <v> SG_ PCL_INDUC_L3 m198 : 37|2@1+ (1,0) [0|0] "" TOOL</v>
      </c>
      <c r="S1135" s="36" t="str">
        <f t="shared" si="108"/>
        <v>SG_MUL_VAL_ 2024 PCL_INDUC_L3 S01_PID 198-198;</v>
      </c>
    </row>
    <row r="1136" spans="1:19">
      <c r="A1136" s="36">
        <v>1</v>
      </c>
      <c r="B1136" s="53">
        <f t="shared" si="105"/>
        <v>198</v>
      </c>
      <c r="C1136" s="38" t="str">
        <f t="shared" si="106"/>
        <v>S01_PID</v>
      </c>
      <c r="D1136" s="85" t="s">
        <v>2302</v>
      </c>
      <c r="E1136" s="26" t="s">
        <v>1422</v>
      </c>
      <c r="F1136" s="7"/>
      <c r="G1136" s="26" t="s">
        <v>1423</v>
      </c>
      <c r="J1136" s="36">
        <v>1</v>
      </c>
      <c r="K1136" s="36" t="s">
        <v>32</v>
      </c>
      <c r="L1136" s="36">
        <v>1</v>
      </c>
      <c r="N1136" s="36">
        <v>0</v>
      </c>
      <c r="O1136" s="54">
        <v>0</v>
      </c>
      <c r="P1136" s="54">
        <v>0</v>
      </c>
      <c r="R1136" s="36" t="str">
        <f t="shared" si="107"/>
        <v/>
      </c>
      <c r="S1136" s="36" t="str">
        <f t="shared" si="108"/>
        <v/>
      </c>
    </row>
    <row r="1137" ht="22.5" spans="1:19">
      <c r="A1137" s="36">
        <v>1</v>
      </c>
      <c r="B1137" s="53">
        <f t="shared" si="105"/>
        <v>198</v>
      </c>
      <c r="C1137" s="38" t="str">
        <f t="shared" si="106"/>
        <v>S01_PID</v>
      </c>
      <c r="D1137" s="85" t="s">
        <v>2302</v>
      </c>
      <c r="E1137" s="26" t="s">
        <v>2316</v>
      </c>
      <c r="F1137" s="7" t="s">
        <v>2317</v>
      </c>
      <c r="G1137" s="26" t="s">
        <v>1329</v>
      </c>
      <c r="H1137" s="36">
        <v>47</v>
      </c>
      <c r="I1137" s="36">
        <v>16</v>
      </c>
      <c r="J1137" s="36">
        <v>0</v>
      </c>
      <c r="K1137" s="36" t="s">
        <v>32</v>
      </c>
      <c r="L1137" s="36">
        <v>1</v>
      </c>
      <c r="M1137" s="36" t="s">
        <v>1350</v>
      </c>
      <c r="N1137" s="36">
        <v>0</v>
      </c>
      <c r="O1137" s="54">
        <v>0</v>
      </c>
      <c r="P1137" s="54">
        <v>0</v>
      </c>
      <c r="R1137" s="36" t="str">
        <f t="shared" si="107"/>
        <v> SG_ DPF_REMOVAL_BLOCKED_TIME m198 : 47|16@0+ (1,0) [0|0] "h" TOOL</v>
      </c>
      <c r="S1137" s="36" t="str">
        <f t="shared" si="108"/>
        <v>SG_MUL_VAL_ 2024 DPF_REMOVAL_BLOCKED_TIME S01_PID 198-198;</v>
      </c>
    </row>
    <row r="1138" ht="22.5" spans="1:19">
      <c r="A1138" s="36">
        <v>1</v>
      </c>
      <c r="B1138" s="53">
        <f t="shared" si="105"/>
        <v>198</v>
      </c>
      <c r="C1138" s="38" t="str">
        <f t="shared" si="106"/>
        <v>S01_PID</v>
      </c>
      <c r="D1138" s="85" t="s">
        <v>2302</v>
      </c>
      <c r="E1138" s="26" t="s">
        <v>2318</v>
      </c>
      <c r="F1138" s="7" t="s">
        <v>2319</v>
      </c>
      <c r="G1138" s="26" t="s">
        <v>1428</v>
      </c>
      <c r="H1138" s="36">
        <f>47+16</f>
        <v>63</v>
      </c>
      <c r="I1138" s="36">
        <v>16</v>
      </c>
      <c r="J1138" s="36">
        <v>0</v>
      </c>
      <c r="K1138" s="36" t="s">
        <v>32</v>
      </c>
      <c r="L1138" s="36">
        <v>1</v>
      </c>
      <c r="M1138" s="36" t="s">
        <v>1350</v>
      </c>
      <c r="N1138" s="36">
        <v>0</v>
      </c>
      <c r="O1138" s="54">
        <v>0</v>
      </c>
      <c r="P1138" s="54">
        <v>0</v>
      </c>
      <c r="R1138" s="36" t="str">
        <f t="shared" si="107"/>
        <v> SG_ LRIS_FAILURE_TIME m198 : 63|16@0+ (1,0) [0|0] "h" TOOL</v>
      </c>
      <c r="S1138" s="36" t="str">
        <f t="shared" si="108"/>
        <v>SG_MUL_VAL_ 2024 LRIS_FAILURE_TIME S01_PID 198-198;</v>
      </c>
    </row>
    <row r="1139" ht="22.5" spans="1:19">
      <c r="A1139" s="36">
        <v>1</v>
      </c>
      <c r="B1139" s="53">
        <f t="shared" si="105"/>
        <v>198</v>
      </c>
      <c r="C1139" s="38" t="str">
        <f t="shared" si="106"/>
        <v>S01_PID</v>
      </c>
      <c r="D1139" s="86" t="s">
        <v>2302</v>
      </c>
      <c r="E1139" s="90" t="s">
        <v>2320</v>
      </c>
      <c r="F1139" s="22" t="s">
        <v>2321</v>
      </c>
      <c r="G1139" s="90" t="s">
        <v>1431</v>
      </c>
      <c r="H1139" s="36">
        <v>79</v>
      </c>
      <c r="I1139" s="36">
        <v>16</v>
      </c>
      <c r="J1139" s="36">
        <v>0</v>
      </c>
      <c r="K1139" s="36" t="s">
        <v>32</v>
      </c>
      <c r="L1139" s="36">
        <v>1</v>
      </c>
      <c r="M1139" s="36" t="s">
        <v>1350</v>
      </c>
      <c r="N1139" s="36">
        <v>0</v>
      </c>
      <c r="O1139" s="54">
        <v>0</v>
      </c>
      <c r="P1139" s="54">
        <v>0</v>
      </c>
      <c r="R1139" s="36" t="str">
        <f t="shared" si="107"/>
        <v> SG_ PCD_FAILURE_TIME m198 : 79|16@0+ (1,0) [0|0] "h" TOOL</v>
      </c>
      <c r="S1139" s="36" t="str">
        <f t="shared" si="108"/>
        <v>SG_MUL_VAL_ 2024 PCD_FAILURE_TIME S01_PID 198-198;</v>
      </c>
    </row>
    <row r="1140" spans="1:19">
      <c r="A1140" s="36">
        <v>1</v>
      </c>
      <c r="B1140" s="53">
        <f t="shared" si="105"/>
        <v>199</v>
      </c>
      <c r="C1140" s="38" t="str">
        <f t="shared" si="106"/>
        <v>S01_PID</v>
      </c>
      <c r="D1140" s="83" t="s">
        <v>2322</v>
      </c>
      <c r="E1140" s="26" t="s">
        <v>2323</v>
      </c>
      <c r="F1140" s="6" t="s">
        <v>2324</v>
      </c>
      <c r="G1140" s="27" t="s">
        <v>1577</v>
      </c>
      <c r="H1140" s="36">
        <v>31</v>
      </c>
      <c r="I1140" s="36">
        <v>16</v>
      </c>
      <c r="J1140" s="36">
        <v>0</v>
      </c>
      <c r="K1140" s="36" t="s">
        <v>32</v>
      </c>
      <c r="L1140" s="36">
        <v>1</v>
      </c>
      <c r="M1140" s="36" t="s">
        <v>209</v>
      </c>
      <c r="N1140" s="36">
        <v>0</v>
      </c>
      <c r="O1140" s="54">
        <v>0</v>
      </c>
      <c r="P1140" s="54">
        <v>0</v>
      </c>
      <c r="R1140" s="36" t="str">
        <f t="shared" si="107"/>
        <v> SG_ REFLASH_DIST m199 : 31|16@0+ (1,0) [0|0] "km" TOOL</v>
      </c>
      <c r="S1140" s="36" t="str">
        <f t="shared" si="108"/>
        <v>SG_MUL_VAL_ 2024 REFLASH_DIST S01_PID 199-199;</v>
      </c>
    </row>
    <row r="1141" spans="1:19">
      <c r="A1141" s="36">
        <v>1</v>
      </c>
      <c r="B1141" s="53">
        <f t="shared" si="105"/>
        <v>200</v>
      </c>
      <c r="C1141" s="38" t="str">
        <f t="shared" si="106"/>
        <v>S01_PID</v>
      </c>
      <c r="D1141" s="27" t="s">
        <v>2325</v>
      </c>
      <c r="E1141" s="7" t="s">
        <v>2326</v>
      </c>
      <c r="F1141" s="7" t="s">
        <v>2327</v>
      </c>
      <c r="G1141" s="26" t="s">
        <v>2328</v>
      </c>
      <c r="H1141" s="36">
        <v>24</v>
      </c>
      <c r="I1141" s="36">
        <v>2</v>
      </c>
      <c r="J1141" s="36">
        <v>1</v>
      </c>
      <c r="K1141" s="36" t="s">
        <v>32</v>
      </c>
      <c r="L1141" s="36">
        <v>1</v>
      </c>
      <c r="N1141" s="36">
        <v>0</v>
      </c>
      <c r="O1141" s="54">
        <v>0</v>
      </c>
      <c r="P1141" s="54">
        <v>0</v>
      </c>
      <c r="R1141" s="36" t="str">
        <f t="shared" si="107"/>
        <v> SG_ NCD_PCD_WL m200 : 24|2@1+ (1,0) [0|0] "" TOOL</v>
      </c>
      <c r="S1141" s="36" t="str">
        <f t="shared" si="108"/>
        <v>SG_MUL_VAL_ 2024 NCD_PCD_WL S01_PID 200-200;</v>
      </c>
    </row>
    <row r="1142" spans="1:19">
      <c r="A1142" s="36">
        <v>1</v>
      </c>
      <c r="B1142" s="53">
        <f t="shared" si="105"/>
        <v>200</v>
      </c>
      <c r="C1142" s="38" t="str">
        <f t="shared" si="106"/>
        <v>S01_PID</v>
      </c>
      <c r="D1142" s="27" t="s">
        <v>2325</v>
      </c>
      <c r="E1142" s="7" t="s">
        <v>2329</v>
      </c>
      <c r="F1142" s="7" t="s">
        <v>2330</v>
      </c>
      <c r="G1142" s="26" t="s">
        <v>2331</v>
      </c>
      <c r="H1142" s="36">
        <v>26</v>
      </c>
      <c r="I1142" s="36">
        <v>2</v>
      </c>
      <c r="J1142" s="36">
        <v>1</v>
      </c>
      <c r="K1142" s="36" t="s">
        <v>32</v>
      </c>
      <c r="L1142" s="36">
        <v>1</v>
      </c>
      <c r="N1142" s="36">
        <v>0</v>
      </c>
      <c r="O1142" s="54">
        <v>0</v>
      </c>
      <c r="P1142" s="54">
        <v>0</v>
      </c>
      <c r="R1142" s="36" t="str">
        <f t="shared" si="107"/>
        <v> SG_ NCD_WL m200 : 26|2@1+ (1,0) [0|0] "" TOOL</v>
      </c>
      <c r="S1142" s="36" t="str">
        <f t="shared" si="108"/>
        <v>SG_MUL_VAL_ 2024 NCD_WL S01_PID 200-200;</v>
      </c>
    </row>
    <row r="1143" spans="1:19">
      <c r="A1143" s="36">
        <v>1</v>
      </c>
      <c r="B1143" s="53">
        <f t="shared" si="105"/>
        <v>200</v>
      </c>
      <c r="C1143" s="38" t="str">
        <f t="shared" si="106"/>
        <v>S01_PID</v>
      </c>
      <c r="D1143" s="27" t="s">
        <v>2325</v>
      </c>
      <c r="E1143" s="7" t="s">
        <v>2332</v>
      </c>
      <c r="F1143" s="26" t="s">
        <v>2333</v>
      </c>
      <c r="G1143" s="26" t="s">
        <v>2334</v>
      </c>
      <c r="H1143" s="36">
        <v>28</v>
      </c>
      <c r="I1143" s="36">
        <v>2</v>
      </c>
      <c r="J1143" s="36">
        <v>1</v>
      </c>
      <c r="K1143" s="36" t="s">
        <v>32</v>
      </c>
      <c r="L1143" s="36">
        <v>1</v>
      </c>
      <c r="N1143" s="36">
        <v>0</v>
      </c>
      <c r="O1143" s="54">
        <v>0</v>
      </c>
      <c r="P1143" s="54">
        <v>0</v>
      </c>
      <c r="R1143" s="36" t="str">
        <f t="shared" si="107"/>
        <v> SG_ PCD_WL m200 : 28|2@1+ (1,0) [0|0] "" TOOL</v>
      </c>
      <c r="S1143" s="36" t="str">
        <f t="shared" si="108"/>
        <v>SG_MUL_VAL_ 2024 PCD_WL S01_PID 200-200;</v>
      </c>
    </row>
    <row r="1144" spans="1:19">
      <c r="A1144" s="36">
        <v>1</v>
      </c>
      <c r="B1144" s="53">
        <f t="shared" si="105"/>
        <v>200</v>
      </c>
      <c r="C1144" s="38" t="str">
        <f t="shared" si="106"/>
        <v>S01_PID</v>
      </c>
      <c r="D1144" s="27" t="s">
        <v>2325</v>
      </c>
      <c r="E1144" s="7" t="s">
        <v>1422</v>
      </c>
      <c r="F1144" s="27"/>
      <c r="G1144" s="26" t="s">
        <v>1410</v>
      </c>
      <c r="J1144" s="36">
        <v>1</v>
      </c>
      <c r="K1144" s="36" t="s">
        <v>32</v>
      </c>
      <c r="L1144" s="36">
        <v>1</v>
      </c>
      <c r="N1144" s="36">
        <v>0</v>
      </c>
      <c r="O1144" s="54">
        <v>0</v>
      </c>
      <c r="P1144" s="54">
        <v>0</v>
      </c>
      <c r="R1144" s="36" t="str">
        <f t="shared" si="107"/>
        <v/>
      </c>
      <c r="S1144" s="36" t="str">
        <f t="shared" si="108"/>
        <v/>
      </c>
    </row>
    <row r="1145" spans="1:19">
      <c r="A1145" s="36">
        <v>1</v>
      </c>
      <c r="B1145" s="53">
        <f t="shared" si="105"/>
        <v>201</v>
      </c>
      <c r="C1145" s="38" t="str">
        <f t="shared" si="106"/>
        <v>S01_PID</v>
      </c>
      <c r="D1145" s="83" t="s">
        <v>2335</v>
      </c>
      <c r="E1145" s="26" t="s">
        <v>2336</v>
      </c>
      <c r="F1145" s="77" t="s">
        <v>2337</v>
      </c>
      <c r="G1145" s="27" t="s">
        <v>1027</v>
      </c>
      <c r="H1145" s="36">
        <v>24</v>
      </c>
      <c r="I1145" s="36">
        <v>1</v>
      </c>
      <c r="J1145" s="36">
        <v>1</v>
      </c>
      <c r="K1145" s="36" t="s">
        <v>32</v>
      </c>
      <c r="L1145" s="36">
        <v>1</v>
      </c>
      <c r="N1145" s="36">
        <v>0</v>
      </c>
      <c r="O1145" s="54">
        <v>0</v>
      </c>
      <c r="P1145" s="54">
        <v>0</v>
      </c>
      <c r="R1145" s="36" t="str">
        <f t="shared" si="107"/>
        <v> SG_ O2S15_PCT_SUP m201 : 24|1@1+ (1,0) [0|0] "" TOOL</v>
      </c>
      <c r="S1145" s="36" t="str">
        <f t="shared" si="108"/>
        <v>SG_MUL_VAL_ 2024 O2S15_PCT_SUP S01_PID 201-201;</v>
      </c>
    </row>
    <row r="1146" spans="1:19">
      <c r="A1146" s="36">
        <v>1</v>
      </c>
      <c r="B1146" s="53">
        <f t="shared" si="105"/>
        <v>201</v>
      </c>
      <c r="C1146" s="38" t="str">
        <f t="shared" si="106"/>
        <v>S01_PID</v>
      </c>
      <c r="D1146" s="83" t="s">
        <v>2335</v>
      </c>
      <c r="E1146" s="26" t="s">
        <v>2338</v>
      </c>
      <c r="F1146" s="77" t="s">
        <v>2339</v>
      </c>
      <c r="G1146" s="27" t="s">
        <v>1030</v>
      </c>
      <c r="H1146" s="36">
        <v>25</v>
      </c>
      <c r="I1146" s="36">
        <v>1</v>
      </c>
      <c r="J1146" s="36">
        <v>1</v>
      </c>
      <c r="K1146" s="36" t="s">
        <v>32</v>
      </c>
      <c r="L1146" s="36">
        <v>1</v>
      </c>
      <c r="N1146" s="36">
        <v>0</v>
      </c>
      <c r="O1146" s="54">
        <v>0</v>
      </c>
      <c r="P1146" s="54">
        <v>0</v>
      </c>
      <c r="R1146" s="36" t="str">
        <f t="shared" si="107"/>
        <v> SG_ O2S16_PCT_SUP m201 : 25|1@1+ (1,0) [0|0] "" TOOL</v>
      </c>
      <c r="S1146" s="36" t="str">
        <f t="shared" si="108"/>
        <v>SG_MUL_VAL_ 2024 O2S16_PCT_SUP S01_PID 201-201;</v>
      </c>
    </row>
    <row r="1147" spans="1:19">
      <c r="A1147" s="36">
        <v>1</v>
      </c>
      <c r="B1147" s="53">
        <f t="shared" si="105"/>
        <v>201</v>
      </c>
      <c r="C1147" s="38" t="str">
        <f t="shared" si="106"/>
        <v>S01_PID</v>
      </c>
      <c r="D1147" s="83" t="s">
        <v>2335</v>
      </c>
      <c r="E1147" s="26" t="s">
        <v>2340</v>
      </c>
      <c r="F1147" s="77" t="s">
        <v>2341</v>
      </c>
      <c r="G1147" s="27" t="s">
        <v>1033</v>
      </c>
      <c r="H1147" s="36">
        <v>26</v>
      </c>
      <c r="I1147" s="36">
        <v>1</v>
      </c>
      <c r="J1147" s="36">
        <v>1</v>
      </c>
      <c r="K1147" s="36" t="s">
        <v>32</v>
      </c>
      <c r="L1147" s="36">
        <v>1</v>
      </c>
      <c r="N1147" s="36">
        <v>0</v>
      </c>
      <c r="O1147" s="54">
        <v>0</v>
      </c>
      <c r="P1147" s="54">
        <v>0</v>
      </c>
      <c r="R1147" s="36" t="str">
        <f t="shared" si="107"/>
        <v> SG_ O2S25_PCT_SUP m201 : 26|1@1+ (1,0) [0|0] "" TOOL</v>
      </c>
      <c r="S1147" s="36" t="str">
        <f t="shared" si="108"/>
        <v>SG_MUL_VAL_ 2024 O2S25_PCT_SUP S01_PID 201-201;</v>
      </c>
    </row>
    <row r="1148" spans="1:19">
      <c r="A1148" s="36">
        <v>1</v>
      </c>
      <c r="B1148" s="53">
        <f t="shared" si="105"/>
        <v>201</v>
      </c>
      <c r="C1148" s="38" t="str">
        <f t="shared" si="106"/>
        <v>S01_PID</v>
      </c>
      <c r="D1148" s="83" t="s">
        <v>2335</v>
      </c>
      <c r="E1148" s="26" t="s">
        <v>2342</v>
      </c>
      <c r="F1148" s="77" t="s">
        <v>2343</v>
      </c>
      <c r="G1148" s="27" t="s">
        <v>1036</v>
      </c>
      <c r="H1148" s="36">
        <v>27</v>
      </c>
      <c r="I1148" s="36">
        <v>1</v>
      </c>
      <c r="J1148" s="36">
        <v>1</v>
      </c>
      <c r="K1148" s="36" t="s">
        <v>32</v>
      </c>
      <c r="L1148" s="36">
        <v>1</v>
      </c>
      <c r="N1148" s="36">
        <v>0</v>
      </c>
      <c r="O1148" s="54">
        <v>0</v>
      </c>
      <c r="P1148" s="54">
        <v>0</v>
      </c>
      <c r="R1148" s="36" t="str">
        <f t="shared" si="107"/>
        <v> SG_ O2S26_PCT_SUP m201 : 27|1@1+ (1,0) [0|0] "" TOOL</v>
      </c>
      <c r="S1148" s="36" t="str">
        <f t="shared" si="108"/>
        <v>SG_MUL_VAL_ 2024 O2S26_PCT_SUP S01_PID 201-201;</v>
      </c>
    </row>
    <row r="1149" spans="1:19">
      <c r="A1149" s="36">
        <v>1</v>
      </c>
      <c r="B1149" s="53">
        <f t="shared" si="105"/>
        <v>201</v>
      </c>
      <c r="C1149" s="38" t="str">
        <f t="shared" si="106"/>
        <v>S01_PID</v>
      </c>
      <c r="D1149" s="83" t="s">
        <v>2335</v>
      </c>
      <c r="E1149" s="26" t="s">
        <v>2344</v>
      </c>
      <c r="F1149" s="77" t="s">
        <v>2345</v>
      </c>
      <c r="G1149" s="27" t="s">
        <v>1039</v>
      </c>
      <c r="H1149" s="36">
        <v>28</v>
      </c>
      <c r="I1149" s="36">
        <v>1</v>
      </c>
      <c r="J1149" s="36">
        <v>1</v>
      </c>
      <c r="K1149" s="36" t="s">
        <v>32</v>
      </c>
      <c r="L1149" s="36">
        <v>1</v>
      </c>
      <c r="N1149" s="36">
        <v>0</v>
      </c>
      <c r="O1149" s="54">
        <v>0</v>
      </c>
      <c r="P1149" s="54">
        <v>0</v>
      </c>
      <c r="R1149" s="36" t="str">
        <f t="shared" si="107"/>
        <v> SG_ O2S15_PCT_LAMBDA_SUP m201 : 28|1@1+ (1,0) [0|0] "" TOOL</v>
      </c>
      <c r="S1149" s="36" t="str">
        <f t="shared" si="108"/>
        <v>SG_MUL_VAL_ 2024 O2S15_PCT_LAMBDA_SUP S01_PID 201-201;</v>
      </c>
    </row>
    <row r="1150" spans="1:19">
      <c r="A1150" s="36">
        <v>1</v>
      </c>
      <c r="B1150" s="53">
        <f t="shared" si="105"/>
        <v>201</v>
      </c>
      <c r="C1150" s="38" t="str">
        <f t="shared" si="106"/>
        <v>S01_PID</v>
      </c>
      <c r="D1150" s="83" t="s">
        <v>2335</v>
      </c>
      <c r="E1150" s="26" t="s">
        <v>2346</v>
      </c>
      <c r="F1150" s="77" t="s">
        <v>2347</v>
      </c>
      <c r="G1150" s="27" t="s">
        <v>1042</v>
      </c>
      <c r="H1150" s="36">
        <v>29</v>
      </c>
      <c r="I1150" s="36">
        <v>1</v>
      </c>
      <c r="J1150" s="36">
        <v>1</v>
      </c>
      <c r="K1150" s="36" t="s">
        <v>32</v>
      </c>
      <c r="L1150" s="36">
        <v>1</v>
      </c>
      <c r="N1150" s="36">
        <v>0</v>
      </c>
      <c r="O1150" s="54">
        <v>0</v>
      </c>
      <c r="P1150" s="54">
        <v>0</v>
      </c>
      <c r="R1150" s="36" t="str">
        <f t="shared" si="107"/>
        <v> SG_ O2S16_PCT_LAMBDA_SUP m201 : 29|1@1+ (1,0) [0|0] "" TOOL</v>
      </c>
      <c r="S1150" s="36" t="str">
        <f t="shared" si="108"/>
        <v>SG_MUL_VAL_ 2024 O2S16_PCT_LAMBDA_SUP S01_PID 201-201;</v>
      </c>
    </row>
    <row r="1151" spans="1:19">
      <c r="A1151" s="36">
        <v>1</v>
      </c>
      <c r="B1151" s="53">
        <f t="shared" si="105"/>
        <v>201</v>
      </c>
      <c r="C1151" s="38" t="str">
        <f t="shared" si="106"/>
        <v>S01_PID</v>
      </c>
      <c r="D1151" s="83" t="s">
        <v>2335</v>
      </c>
      <c r="E1151" s="26" t="s">
        <v>2348</v>
      </c>
      <c r="F1151" s="77" t="s">
        <v>2349</v>
      </c>
      <c r="G1151" s="27" t="s">
        <v>1045</v>
      </c>
      <c r="H1151" s="36">
        <v>30</v>
      </c>
      <c r="I1151" s="36">
        <v>1</v>
      </c>
      <c r="J1151" s="36">
        <v>1</v>
      </c>
      <c r="K1151" s="36" t="s">
        <v>32</v>
      </c>
      <c r="L1151" s="36">
        <v>1</v>
      </c>
      <c r="N1151" s="36">
        <v>0</v>
      </c>
      <c r="O1151" s="54">
        <v>0</v>
      </c>
      <c r="P1151" s="54">
        <v>0</v>
      </c>
      <c r="R1151" s="36" t="str">
        <f t="shared" si="107"/>
        <v> SG_ O2S25_PCT_LAMBDA_SUP m201 : 30|1@1+ (1,0) [0|0] "" TOOL</v>
      </c>
      <c r="S1151" s="36" t="str">
        <f t="shared" si="108"/>
        <v>SG_MUL_VAL_ 2024 O2S25_PCT_LAMBDA_SUP S01_PID 201-201;</v>
      </c>
    </row>
    <row r="1152" spans="1:19">
      <c r="A1152" s="36">
        <v>1</v>
      </c>
      <c r="B1152" s="53">
        <f t="shared" si="105"/>
        <v>201</v>
      </c>
      <c r="C1152" s="38" t="str">
        <f t="shared" si="106"/>
        <v>S01_PID</v>
      </c>
      <c r="D1152" s="83" t="s">
        <v>2335</v>
      </c>
      <c r="E1152" s="26" t="s">
        <v>2350</v>
      </c>
      <c r="F1152" s="77" t="s">
        <v>2351</v>
      </c>
      <c r="G1152" s="27" t="s">
        <v>1048</v>
      </c>
      <c r="H1152" s="36">
        <v>31</v>
      </c>
      <c r="I1152" s="36">
        <v>1</v>
      </c>
      <c r="J1152" s="36">
        <v>1</v>
      </c>
      <c r="K1152" s="36" t="s">
        <v>32</v>
      </c>
      <c r="L1152" s="36">
        <v>1</v>
      </c>
      <c r="N1152" s="36">
        <v>0</v>
      </c>
      <c r="O1152" s="54">
        <v>0</v>
      </c>
      <c r="P1152" s="54">
        <v>0</v>
      </c>
      <c r="R1152" s="36" t="str">
        <f t="shared" si="107"/>
        <v> SG_ O2S26_PCT_LAMBDA_SUP m201 : 31|1@1+ (1,0) [0|0] "" TOOL</v>
      </c>
      <c r="S1152" s="36" t="str">
        <f t="shared" si="108"/>
        <v>SG_MUL_VAL_ 2024 O2S26_PCT_LAMBDA_SUP S01_PID 201-201;</v>
      </c>
    </row>
    <row r="1153" spans="1:19">
      <c r="A1153" s="36">
        <v>1</v>
      </c>
      <c r="B1153" s="53">
        <f t="shared" si="105"/>
        <v>201</v>
      </c>
      <c r="C1153" s="38" t="str">
        <f t="shared" si="106"/>
        <v>S01_PID</v>
      </c>
      <c r="D1153" s="83" t="s">
        <v>2335</v>
      </c>
      <c r="E1153" s="26" t="s">
        <v>2352</v>
      </c>
      <c r="F1153" s="6" t="s">
        <v>2353</v>
      </c>
      <c r="G1153" s="27" t="s">
        <v>1051</v>
      </c>
      <c r="H1153" s="36">
        <v>39</v>
      </c>
      <c r="I1153" s="36">
        <v>16</v>
      </c>
      <c r="J1153" s="36">
        <v>0</v>
      </c>
      <c r="K1153" s="36" t="s">
        <v>32</v>
      </c>
      <c r="L1153" s="78">
        <v>0.001526</v>
      </c>
      <c r="M1153" s="36" t="s">
        <v>88</v>
      </c>
      <c r="N1153" s="36">
        <v>0</v>
      </c>
      <c r="O1153" s="54">
        <v>0</v>
      </c>
      <c r="P1153" s="54">
        <v>0</v>
      </c>
      <c r="R1153" s="36" t="str">
        <f t="shared" si="107"/>
        <v> SG_ O2S15_PCT m201 : 39|16@0+ (0.001526,0) [0|0] "%" TOOL</v>
      </c>
      <c r="S1153" s="36" t="str">
        <f t="shared" si="108"/>
        <v>SG_MUL_VAL_ 2024 O2S15_PCT S01_PID 201-201;</v>
      </c>
    </row>
    <row r="1154" spans="1:19">
      <c r="A1154" s="36">
        <v>1</v>
      </c>
      <c r="B1154" s="53">
        <f t="shared" si="105"/>
        <v>201</v>
      </c>
      <c r="C1154" s="38" t="str">
        <f t="shared" si="106"/>
        <v>S01_PID</v>
      </c>
      <c r="D1154" s="83" t="s">
        <v>2335</v>
      </c>
      <c r="E1154" s="26" t="s">
        <v>2354</v>
      </c>
      <c r="F1154" s="6" t="s">
        <v>2355</v>
      </c>
      <c r="G1154" s="27" t="s">
        <v>1055</v>
      </c>
      <c r="H1154" s="36">
        <v>55</v>
      </c>
      <c r="I1154" s="36">
        <v>16</v>
      </c>
      <c r="J1154" s="36">
        <v>0</v>
      </c>
      <c r="K1154" s="36" t="s">
        <v>32</v>
      </c>
      <c r="L1154" s="78">
        <v>0.001526</v>
      </c>
      <c r="M1154" s="36" t="s">
        <v>88</v>
      </c>
      <c r="N1154" s="36">
        <v>0</v>
      </c>
      <c r="O1154" s="54">
        <v>0</v>
      </c>
      <c r="P1154" s="54">
        <v>0</v>
      </c>
      <c r="R1154" s="36" t="str">
        <f t="shared" si="107"/>
        <v> SG_ O2S16_PCT m201 : 55|16@0+ (0.001526,0) [0|0] "%" TOOL</v>
      </c>
      <c r="S1154" s="36" t="str">
        <f t="shared" si="108"/>
        <v>SG_MUL_VAL_ 2024 O2S16_PCT S01_PID 201-201;</v>
      </c>
    </row>
    <row r="1155" spans="1:19">
      <c r="A1155" s="36">
        <v>1</v>
      </c>
      <c r="B1155" s="53">
        <f t="shared" si="105"/>
        <v>201</v>
      </c>
      <c r="C1155" s="38" t="str">
        <f t="shared" si="106"/>
        <v>S01_PID</v>
      </c>
      <c r="D1155" s="83" t="s">
        <v>2335</v>
      </c>
      <c r="E1155" s="26" t="s">
        <v>2356</v>
      </c>
      <c r="F1155" s="6" t="s">
        <v>2357</v>
      </c>
      <c r="G1155" s="27" t="s">
        <v>1058</v>
      </c>
      <c r="H1155" s="36">
        <v>71</v>
      </c>
      <c r="I1155" s="36">
        <v>16</v>
      </c>
      <c r="J1155" s="36">
        <v>0</v>
      </c>
      <c r="K1155" s="36" t="s">
        <v>32</v>
      </c>
      <c r="L1155" s="78">
        <v>0.001526</v>
      </c>
      <c r="M1155" s="36" t="s">
        <v>88</v>
      </c>
      <c r="N1155" s="36">
        <v>0</v>
      </c>
      <c r="O1155" s="54">
        <v>0</v>
      </c>
      <c r="P1155" s="54">
        <v>0</v>
      </c>
      <c r="R1155" s="36" t="str">
        <f t="shared" si="107"/>
        <v> SG_ O2S25_PCT m201 : 71|16@0+ (0.001526,0) [0|0] "%" TOOL</v>
      </c>
      <c r="S1155" s="36" t="str">
        <f t="shared" si="108"/>
        <v>SG_MUL_VAL_ 2024 O2S25_PCT S01_PID 201-201;</v>
      </c>
    </row>
    <row r="1156" spans="1:19">
      <c r="A1156" s="36">
        <v>1</v>
      </c>
      <c r="B1156" s="53">
        <f t="shared" si="105"/>
        <v>201</v>
      </c>
      <c r="C1156" s="38" t="str">
        <f t="shared" si="106"/>
        <v>S01_PID</v>
      </c>
      <c r="D1156" s="83" t="s">
        <v>2335</v>
      </c>
      <c r="E1156" s="26" t="s">
        <v>2358</v>
      </c>
      <c r="F1156" s="6" t="s">
        <v>2359</v>
      </c>
      <c r="G1156" s="27" t="s">
        <v>1061</v>
      </c>
      <c r="H1156" s="36">
        <v>87</v>
      </c>
      <c r="I1156" s="36">
        <v>16</v>
      </c>
      <c r="J1156" s="36">
        <v>0</v>
      </c>
      <c r="K1156" s="36" t="s">
        <v>32</v>
      </c>
      <c r="L1156" s="78">
        <v>0.001526</v>
      </c>
      <c r="M1156" s="36" t="s">
        <v>88</v>
      </c>
      <c r="N1156" s="36">
        <v>0</v>
      </c>
      <c r="O1156" s="54">
        <v>0</v>
      </c>
      <c r="P1156" s="54">
        <v>0</v>
      </c>
      <c r="R1156" s="36" t="str">
        <f t="shared" si="107"/>
        <v> SG_ O2S26_PCT m201 : 87|16@0+ (0.001526,0) [0|0] "%" TOOL</v>
      </c>
      <c r="S1156" s="36" t="str">
        <f t="shared" si="108"/>
        <v>SG_MUL_VAL_ 2024 O2S26_PCT S01_PID 201-201;</v>
      </c>
    </row>
    <row r="1157" spans="1:19">
      <c r="A1157" s="36">
        <v>1</v>
      </c>
      <c r="B1157" s="53">
        <f t="shared" si="105"/>
        <v>201</v>
      </c>
      <c r="C1157" s="38" t="str">
        <f t="shared" si="106"/>
        <v>S01_PID</v>
      </c>
      <c r="D1157" s="83" t="s">
        <v>2335</v>
      </c>
      <c r="E1157" s="26" t="s">
        <v>2360</v>
      </c>
      <c r="F1157" s="7" t="s">
        <v>2361</v>
      </c>
      <c r="G1157" s="85" t="s">
        <v>1162</v>
      </c>
      <c r="H1157" s="36">
        <v>103</v>
      </c>
      <c r="I1157" s="36">
        <v>16</v>
      </c>
      <c r="J1157" s="36">
        <v>0</v>
      </c>
      <c r="K1157" s="36" t="s">
        <v>32</v>
      </c>
      <c r="L1157" s="36">
        <v>0.000122</v>
      </c>
      <c r="M1157" s="36" t="s">
        <v>1297</v>
      </c>
      <c r="N1157" s="36">
        <v>0</v>
      </c>
      <c r="O1157" s="54">
        <v>0</v>
      </c>
      <c r="P1157" s="54">
        <v>0</v>
      </c>
      <c r="R1157" s="36" t="str">
        <f t="shared" si="107"/>
        <v> SG_ O2S15_PCT_LAMBDA m201 : 103|16@0+ (0.000122,0) [0|0] "lambda" TOOL</v>
      </c>
      <c r="S1157" s="36" t="str">
        <f t="shared" si="108"/>
        <v>SG_MUL_VAL_ 2024 O2S15_PCT_LAMBDA S01_PID 201-201;</v>
      </c>
    </row>
    <row r="1158" spans="1:19">
      <c r="A1158" s="36">
        <v>1</v>
      </c>
      <c r="B1158" s="53">
        <f t="shared" si="105"/>
        <v>201</v>
      </c>
      <c r="C1158" s="38" t="str">
        <f t="shared" si="106"/>
        <v>S01_PID</v>
      </c>
      <c r="D1158" s="83" t="s">
        <v>2335</v>
      </c>
      <c r="E1158" s="26" t="s">
        <v>2362</v>
      </c>
      <c r="F1158" s="7" t="s">
        <v>2363</v>
      </c>
      <c r="G1158" s="85" t="s">
        <v>1165</v>
      </c>
      <c r="H1158" s="36">
        <v>119</v>
      </c>
      <c r="I1158" s="36">
        <v>16</v>
      </c>
      <c r="J1158" s="36">
        <v>0</v>
      </c>
      <c r="K1158" s="36" t="s">
        <v>32</v>
      </c>
      <c r="L1158" s="36">
        <v>0.000122</v>
      </c>
      <c r="M1158" s="36" t="s">
        <v>1297</v>
      </c>
      <c r="N1158" s="36">
        <v>0</v>
      </c>
      <c r="O1158" s="54">
        <v>0</v>
      </c>
      <c r="P1158" s="54">
        <v>0</v>
      </c>
      <c r="R1158" s="36" t="str">
        <f t="shared" si="107"/>
        <v> SG_ O2S16_PCT_LAMBDA m201 : 119|16@0+ (0.000122,0) [0|0] "lambda" TOOL</v>
      </c>
      <c r="S1158" s="36" t="str">
        <f t="shared" si="108"/>
        <v>SG_MUL_VAL_ 2024 O2S16_PCT_LAMBDA S01_PID 201-201;</v>
      </c>
    </row>
    <row r="1159" spans="1:19">
      <c r="A1159" s="36">
        <v>1</v>
      </c>
      <c r="B1159" s="53">
        <f t="shared" si="105"/>
        <v>201</v>
      </c>
      <c r="C1159" s="38" t="str">
        <f t="shared" si="106"/>
        <v>S01_PID</v>
      </c>
      <c r="D1159" s="83" t="s">
        <v>2335</v>
      </c>
      <c r="E1159" s="26" t="s">
        <v>2364</v>
      </c>
      <c r="F1159" s="7" t="s">
        <v>2365</v>
      </c>
      <c r="G1159" s="85" t="s">
        <v>1302</v>
      </c>
      <c r="H1159" s="36">
        <v>135</v>
      </c>
      <c r="I1159" s="36">
        <v>16</v>
      </c>
      <c r="J1159" s="36">
        <v>0</v>
      </c>
      <c r="K1159" s="36" t="s">
        <v>32</v>
      </c>
      <c r="L1159" s="36">
        <v>0.000122</v>
      </c>
      <c r="M1159" s="36" t="s">
        <v>1297</v>
      </c>
      <c r="N1159" s="36">
        <v>0</v>
      </c>
      <c r="O1159" s="54">
        <v>0</v>
      </c>
      <c r="P1159" s="54">
        <v>0</v>
      </c>
      <c r="R1159" s="36" t="str">
        <f t="shared" si="107"/>
        <v> SG_ O2S25_PCT_LAMBDA m201 : 135|16@0+ (0.000122,0) [0|0] "lambda" TOOL</v>
      </c>
      <c r="S1159" s="36" t="str">
        <f t="shared" si="108"/>
        <v>SG_MUL_VAL_ 2024 O2S25_PCT_LAMBDA S01_PID 201-201;</v>
      </c>
    </row>
    <row r="1160" spans="1:19">
      <c r="A1160" s="36">
        <v>1</v>
      </c>
      <c r="B1160" s="53">
        <f t="shared" si="105"/>
        <v>201</v>
      </c>
      <c r="C1160" s="38" t="str">
        <f t="shared" si="106"/>
        <v>S01_PID</v>
      </c>
      <c r="D1160" s="83" t="s">
        <v>2335</v>
      </c>
      <c r="E1160" s="26" t="s">
        <v>2366</v>
      </c>
      <c r="F1160" s="7" t="s">
        <v>2367</v>
      </c>
      <c r="G1160" s="85" t="s">
        <v>1305</v>
      </c>
      <c r="H1160" s="36">
        <v>151</v>
      </c>
      <c r="I1160" s="36">
        <v>16</v>
      </c>
      <c r="J1160" s="36">
        <v>0</v>
      </c>
      <c r="K1160" s="36" t="s">
        <v>32</v>
      </c>
      <c r="L1160" s="36">
        <v>0.000122</v>
      </c>
      <c r="M1160" s="36" t="s">
        <v>1297</v>
      </c>
      <c r="N1160" s="36">
        <v>0</v>
      </c>
      <c r="O1160" s="54">
        <v>0</v>
      </c>
      <c r="P1160" s="54">
        <v>0</v>
      </c>
      <c r="R1160" s="36" t="str">
        <f t="shared" si="107"/>
        <v> SG_ O2S26_PCT_LAMBDA m201 : 151|16@0+ (0.000122,0) [0|0] "lambda" TOOL</v>
      </c>
      <c r="S1160" s="36" t="str">
        <f t="shared" si="108"/>
        <v>SG_MUL_VAL_ 2024 O2S26_PCT_LAMBDA S01_PID 201-201;</v>
      </c>
    </row>
    <row r="1161" spans="1:19">
      <c r="A1161" s="36">
        <v>1</v>
      </c>
      <c r="B1161" s="53">
        <f t="shared" si="105"/>
        <v>202</v>
      </c>
      <c r="C1161" s="38" t="str">
        <f t="shared" si="106"/>
        <v>S01_PID</v>
      </c>
      <c r="D1161" s="83" t="s">
        <v>2368</v>
      </c>
      <c r="E1161" s="26" t="s">
        <v>2369</v>
      </c>
      <c r="F1161" s="77" t="s">
        <v>2370</v>
      </c>
      <c r="G1161" s="27" t="s">
        <v>1027</v>
      </c>
      <c r="H1161" s="36">
        <v>24</v>
      </c>
      <c r="I1161" s="36">
        <v>1</v>
      </c>
      <c r="J1161" s="36">
        <v>1</v>
      </c>
      <c r="K1161" s="36" t="s">
        <v>32</v>
      </c>
      <c r="L1161" s="36">
        <v>1</v>
      </c>
      <c r="N1161" s="36">
        <v>0</v>
      </c>
      <c r="O1161" s="54">
        <v>0</v>
      </c>
      <c r="P1161" s="54">
        <v>0</v>
      </c>
      <c r="R1161" s="36" t="str">
        <f t="shared" si="107"/>
        <v> SG_ TIME_TO_INDUC_L1_SUP m202 : 24|1@1+ (1,0) [0|0] "" TOOL</v>
      </c>
      <c r="S1161" s="36" t="str">
        <f t="shared" si="108"/>
        <v>SG_MUL_VAL_ 2024 TIME_TO_INDUC_L1_SUP S01_PID 202-202;</v>
      </c>
    </row>
    <row r="1162" spans="1:19">
      <c r="A1162" s="36">
        <v>1</v>
      </c>
      <c r="B1162" s="53">
        <f t="shared" si="105"/>
        <v>202</v>
      </c>
      <c r="C1162" s="38" t="str">
        <f t="shared" si="106"/>
        <v>S01_PID</v>
      </c>
      <c r="D1162" s="83" t="s">
        <v>2368</v>
      </c>
      <c r="E1162" s="26" t="s">
        <v>2371</v>
      </c>
      <c r="F1162" s="77" t="s">
        <v>2372</v>
      </c>
      <c r="G1162" s="27" t="s">
        <v>1030</v>
      </c>
      <c r="H1162" s="36">
        <v>25</v>
      </c>
      <c r="I1162" s="36">
        <v>1</v>
      </c>
      <c r="J1162" s="36">
        <v>1</v>
      </c>
      <c r="K1162" s="36" t="s">
        <v>32</v>
      </c>
      <c r="L1162" s="36">
        <v>1</v>
      </c>
      <c r="N1162" s="36">
        <v>0</v>
      </c>
      <c r="O1162" s="54">
        <v>0</v>
      </c>
      <c r="P1162" s="54">
        <v>0</v>
      </c>
      <c r="R1162" s="36" t="str">
        <f t="shared" si="107"/>
        <v> SG_ TIME_TO_INDUC_L2_SUP m202 : 25|1@1+ (1,0) [0|0] "" TOOL</v>
      </c>
      <c r="S1162" s="36" t="str">
        <f t="shared" si="108"/>
        <v>SG_MUL_VAL_ 2024 TIME_TO_INDUC_L2_SUP S01_PID 202-202;</v>
      </c>
    </row>
    <row r="1163" spans="1:19">
      <c r="A1163" s="36">
        <v>1</v>
      </c>
      <c r="B1163" s="53">
        <f t="shared" si="105"/>
        <v>202</v>
      </c>
      <c r="C1163" s="38" t="str">
        <f t="shared" si="106"/>
        <v>S01_PID</v>
      </c>
      <c r="D1163" s="83" t="s">
        <v>2368</v>
      </c>
      <c r="E1163" s="26" t="s">
        <v>2373</v>
      </c>
      <c r="F1163" s="77" t="s">
        <v>2374</v>
      </c>
      <c r="G1163" s="27" t="s">
        <v>1033</v>
      </c>
      <c r="H1163" s="36">
        <v>26</v>
      </c>
      <c r="I1163" s="36">
        <v>1</v>
      </c>
      <c r="J1163" s="36">
        <v>1</v>
      </c>
      <c r="K1163" s="36" t="s">
        <v>32</v>
      </c>
      <c r="L1163" s="36">
        <v>1</v>
      </c>
      <c r="N1163" s="36">
        <v>0</v>
      </c>
      <c r="O1163" s="54">
        <v>0</v>
      </c>
      <c r="P1163" s="54">
        <v>0</v>
      </c>
      <c r="R1163" s="36" t="str">
        <f t="shared" si="107"/>
        <v> SG_ TIME_TO_INDUC_L3_SUP m202 : 26|1@1+ (1,0) [0|0] "" TOOL</v>
      </c>
      <c r="S1163" s="36" t="str">
        <f t="shared" si="108"/>
        <v>SG_MUL_VAL_ 2024 TIME_TO_INDUC_L3_SUP S01_PID 202-202;</v>
      </c>
    </row>
    <row r="1164" spans="1:19">
      <c r="A1164" s="36">
        <v>1</v>
      </c>
      <c r="B1164" s="53">
        <f t="shared" si="105"/>
        <v>202</v>
      </c>
      <c r="C1164" s="38" t="str">
        <f t="shared" si="106"/>
        <v>S01_PID</v>
      </c>
      <c r="D1164" s="83" t="s">
        <v>2368</v>
      </c>
      <c r="E1164" s="26" t="s">
        <v>1114</v>
      </c>
      <c r="F1164" s="7"/>
      <c r="G1164" s="27" t="s">
        <v>2375</v>
      </c>
      <c r="J1164" s="36">
        <v>1</v>
      </c>
      <c r="K1164" s="36" t="s">
        <v>32</v>
      </c>
      <c r="L1164" s="36">
        <v>1</v>
      </c>
      <c r="N1164" s="36">
        <v>0</v>
      </c>
      <c r="O1164" s="54">
        <v>0</v>
      </c>
      <c r="P1164" s="54">
        <v>0</v>
      </c>
      <c r="R1164" s="36" t="str">
        <f t="shared" si="107"/>
        <v/>
      </c>
      <c r="S1164" s="36" t="str">
        <f t="shared" si="108"/>
        <v/>
      </c>
    </row>
    <row r="1165" spans="1:19">
      <c r="A1165" s="36">
        <v>1</v>
      </c>
      <c r="B1165" s="53">
        <f t="shared" si="105"/>
        <v>202</v>
      </c>
      <c r="C1165" s="38" t="str">
        <f t="shared" si="106"/>
        <v>S01_PID</v>
      </c>
      <c r="D1165" s="83" t="s">
        <v>2368</v>
      </c>
      <c r="E1165" s="26" t="s">
        <v>2376</v>
      </c>
      <c r="F1165" s="7" t="s">
        <v>2377</v>
      </c>
      <c r="G1165" s="85" t="s">
        <v>1051</v>
      </c>
      <c r="H1165" s="36">
        <v>39</v>
      </c>
      <c r="I1165" s="36">
        <v>16</v>
      </c>
      <c r="J1165" s="36">
        <v>0</v>
      </c>
      <c r="K1165" s="36" t="s">
        <v>32</v>
      </c>
      <c r="L1165" s="36">
        <v>1</v>
      </c>
      <c r="M1165" s="36" t="s">
        <v>28</v>
      </c>
      <c r="N1165" s="36">
        <v>0</v>
      </c>
      <c r="O1165" s="54">
        <v>0</v>
      </c>
      <c r="P1165" s="54">
        <v>0</v>
      </c>
      <c r="R1165" s="36" t="str">
        <f t="shared" si="107"/>
        <v> SG_ TIME_TO_INDUC_L1 m202 : 39|16@0+ (1,0) [0|0] "min" TOOL</v>
      </c>
      <c r="S1165" s="36" t="str">
        <f t="shared" si="108"/>
        <v>SG_MUL_VAL_ 2024 TIME_TO_INDUC_L1 S01_PID 202-202;</v>
      </c>
    </row>
    <row r="1166" spans="1:19">
      <c r="A1166" s="36">
        <v>1</v>
      </c>
      <c r="B1166" s="53">
        <f t="shared" si="105"/>
        <v>202</v>
      </c>
      <c r="C1166" s="38" t="str">
        <f t="shared" si="106"/>
        <v>S01_PID</v>
      </c>
      <c r="D1166" s="83" t="s">
        <v>2368</v>
      </c>
      <c r="E1166" s="26" t="s">
        <v>2378</v>
      </c>
      <c r="F1166" s="7" t="s">
        <v>2379</v>
      </c>
      <c r="G1166" s="85" t="s">
        <v>1055</v>
      </c>
      <c r="H1166" s="36">
        <v>55</v>
      </c>
      <c r="I1166" s="36">
        <v>16</v>
      </c>
      <c r="J1166" s="36">
        <v>0</v>
      </c>
      <c r="K1166" s="36" t="s">
        <v>32</v>
      </c>
      <c r="L1166" s="36">
        <v>1</v>
      </c>
      <c r="M1166" s="36" t="s">
        <v>28</v>
      </c>
      <c r="N1166" s="36">
        <v>0</v>
      </c>
      <c r="O1166" s="54">
        <v>0</v>
      </c>
      <c r="P1166" s="54">
        <v>0</v>
      </c>
      <c r="R1166" s="36" t="str">
        <f t="shared" si="107"/>
        <v> SG_ TIME_TO_INDUC_L2 m202 : 55|16@0+ (1,0) [0|0] "min" TOOL</v>
      </c>
      <c r="S1166" s="36" t="str">
        <f t="shared" si="108"/>
        <v>SG_MUL_VAL_ 2024 TIME_TO_INDUC_L2 S01_PID 202-202;</v>
      </c>
    </row>
    <row r="1167" spans="1:19">
      <c r="A1167" s="36">
        <v>1</v>
      </c>
      <c r="B1167" s="53">
        <f t="shared" si="105"/>
        <v>202</v>
      </c>
      <c r="C1167" s="38" t="str">
        <f t="shared" si="106"/>
        <v>S01_PID</v>
      </c>
      <c r="D1167" s="83" t="s">
        <v>2368</v>
      </c>
      <c r="E1167" s="26" t="s">
        <v>2380</v>
      </c>
      <c r="F1167" s="7" t="s">
        <v>2381</v>
      </c>
      <c r="G1167" s="85" t="s">
        <v>1058</v>
      </c>
      <c r="H1167" s="36">
        <v>71</v>
      </c>
      <c r="I1167" s="36">
        <v>16</v>
      </c>
      <c r="J1167" s="36">
        <v>0</v>
      </c>
      <c r="K1167" s="36" t="s">
        <v>32</v>
      </c>
      <c r="L1167" s="36">
        <v>1</v>
      </c>
      <c r="M1167" s="36" t="s">
        <v>28</v>
      </c>
      <c r="N1167" s="36">
        <v>0</v>
      </c>
      <c r="O1167" s="54">
        <v>0</v>
      </c>
      <c r="P1167" s="54">
        <v>0</v>
      </c>
      <c r="R1167" s="36" t="str">
        <f t="shared" si="107"/>
        <v> SG_ TIME_TO_INDUC_L3 m202 : 71|16@0+ (1,0) [0|0] "min" TOOL</v>
      </c>
      <c r="S1167" s="36" t="str">
        <f t="shared" si="108"/>
        <v>SG_MUL_VAL_ 2024 TIME_TO_INDUC_L3 S01_PID 202-202;</v>
      </c>
    </row>
    <row r="1168" spans="1:19">
      <c r="A1168" s="36">
        <v>1</v>
      </c>
      <c r="B1168" s="53">
        <f t="shared" si="105"/>
        <v>203</v>
      </c>
      <c r="C1168" s="38" t="str">
        <f t="shared" si="106"/>
        <v>S01_PID</v>
      </c>
      <c r="D1168" s="83" t="s">
        <v>2382</v>
      </c>
      <c r="E1168" s="26" t="s">
        <v>2383</v>
      </c>
      <c r="F1168" s="77" t="s">
        <v>2384</v>
      </c>
      <c r="G1168" s="27" t="s">
        <v>1027</v>
      </c>
      <c r="H1168" s="36">
        <v>24</v>
      </c>
      <c r="I1168" s="36">
        <v>1</v>
      </c>
      <c r="J1168" s="36">
        <v>1</v>
      </c>
      <c r="K1168" s="36" t="s">
        <v>32</v>
      </c>
      <c r="L1168" s="36">
        <v>1</v>
      </c>
      <c r="N1168" s="36">
        <v>0</v>
      </c>
      <c r="O1168" s="54">
        <v>0</v>
      </c>
      <c r="P1168" s="54">
        <v>0</v>
      </c>
      <c r="R1168" s="36" t="str">
        <f t="shared" si="107"/>
        <v> SG_ EP_12_SUP m203 : 24|1@1+ (1,0) [0|0] "" TOOL</v>
      </c>
      <c r="S1168" s="36" t="str">
        <f t="shared" si="108"/>
        <v>SG_MUL_VAL_ 2024 EP_12_SUP S01_PID 203-203;</v>
      </c>
    </row>
    <row r="1169" spans="1:19">
      <c r="A1169" s="36">
        <v>1</v>
      </c>
      <c r="B1169" s="53">
        <f t="shared" si="105"/>
        <v>203</v>
      </c>
      <c r="C1169" s="38" t="str">
        <f t="shared" si="106"/>
        <v>S01_PID</v>
      </c>
      <c r="D1169" s="83" t="s">
        <v>2382</v>
      </c>
      <c r="E1169" s="26" t="s">
        <v>2385</v>
      </c>
      <c r="F1169" s="77" t="s">
        <v>2386</v>
      </c>
      <c r="G1169" s="27" t="s">
        <v>1030</v>
      </c>
      <c r="H1169" s="36">
        <v>25</v>
      </c>
      <c r="I1169" s="36">
        <v>1</v>
      </c>
      <c r="J1169" s="36">
        <v>1</v>
      </c>
      <c r="K1169" s="36" t="s">
        <v>32</v>
      </c>
      <c r="L1169" s="36">
        <v>1</v>
      </c>
      <c r="N1169" s="36">
        <v>0</v>
      </c>
      <c r="O1169" s="54">
        <v>0</v>
      </c>
      <c r="P1169" s="54">
        <v>0</v>
      </c>
      <c r="R1169" s="36" t="str">
        <f t="shared" si="107"/>
        <v> SG_ EP_22_SUP m203 : 25|1@1+ (1,0) [0|0] "" TOOL</v>
      </c>
      <c r="S1169" s="36" t="str">
        <f t="shared" si="108"/>
        <v>SG_MUL_VAL_ 2024 EP_22_SUP S01_PID 203-203;</v>
      </c>
    </row>
    <row r="1170" ht="22.5" spans="1:19">
      <c r="A1170" s="36">
        <v>1</v>
      </c>
      <c r="B1170" s="53">
        <f t="shared" si="105"/>
        <v>203</v>
      </c>
      <c r="C1170" s="38" t="str">
        <f t="shared" si="106"/>
        <v>S01_PID</v>
      </c>
      <c r="D1170" s="83" t="s">
        <v>2382</v>
      </c>
      <c r="E1170" s="26" t="s">
        <v>536</v>
      </c>
      <c r="F1170" s="6"/>
      <c r="G1170" s="27" t="s">
        <v>1088</v>
      </c>
      <c r="J1170" s="36">
        <v>1</v>
      </c>
      <c r="K1170" s="36" t="s">
        <v>32</v>
      </c>
      <c r="L1170" s="36">
        <v>1</v>
      </c>
      <c r="N1170" s="36">
        <v>0</v>
      </c>
      <c r="O1170" s="54">
        <v>0</v>
      </c>
      <c r="P1170" s="54">
        <v>0</v>
      </c>
      <c r="R1170" s="36" t="str">
        <f t="shared" si="107"/>
        <v/>
      </c>
      <c r="S1170" s="36" t="str">
        <f t="shared" si="108"/>
        <v/>
      </c>
    </row>
    <row r="1171" spans="1:19">
      <c r="A1171" s="36">
        <v>1</v>
      </c>
      <c r="B1171" s="53">
        <f t="shared" ref="B1171:B1207" si="109">HEX2DEC(SUBSTITUTE(D1171,"0x",""))</f>
        <v>203</v>
      </c>
      <c r="C1171" s="38" t="str">
        <f t="shared" ref="C1171:C1207" si="110">"S"&amp;DEC2HEX(A1171,2)&amp;"_PID"</f>
        <v>S01_PID</v>
      </c>
      <c r="D1171" s="83" t="s">
        <v>2382</v>
      </c>
      <c r="E1171" s="26" t="s">
        <v>2387</v>
      </c>
      <c r="F1171" s="6" t="s">
        <v>2388</v>
      </c>
      <c r="G1171" s="27" t="s">
        <v>1051</v>
      </c>
      <c r="H1171" s="36">
        <v>39</v>
      </c>
      <c r="I1171" s="36">
        <v>16</v>
      </c>
      <c r="J1171" s="36">
        <v>1</v>
      </c>
      <c r="K1171" s="36" t="s">
        <v>32</v>
      </c>
      <c r="L1171" s="36">
        <v>0.01</v>
      </c>
      <c r="M1171" s="36" t="s">
        <v>105</v>
      </c>
      <c r="N1171" s="36">
        <v>0</v>
      </c>
      <c r="O1171" s="54">
        <v>0</v>
      </c>
      <c r="P1171" s="54">
        <v>0</v>
      </c>
      <c r="R1171" s="36" t="str">
        <f t="shared" ref="R1171:R1207" si="111">IF(F1171="",""," SG_ "&amp;F1171&amp;" m"&amp;B1171&amp;" : "&amp;H1171&amp;"|"&amp;I1171&amp;"@"&amp;J1171&amp;K1171&amp;" ("&amp;L1171&amp;","&amp;N1171&amp;") ["&amp;O1171&amp;"|"&amp;P1171&amp;"] """&amp;M1171&amp;""" TOOL")</f>
        <v> SG_ EP_12 m203 : 39|16@1+ (0.01,0) [0|0] "kPa" TOOL</v>
      </c>
      <c r="S1171" s="36" t="str">
        <f t="shared" ref="S1171:S1207" si="112">IF(F1171="","","SG_MUL_VAL_ 2024 "&amp;F1171&amp;" "&amp;C1171&amp;" "&amp;SUBSTITUTE(B1171,"M","")&amp;"-"&amp;SUBSTITUTE(B1171,"M","")&amp;";")</f>
        <v>SG_MUL_VAL_ 2024 EP_12 S01_PID 203-203;</v>
      </c>
    </row>
    <row r="1172" spans="1:19">
      <c r="A1172" s="36">
        <v>1</v>
      </c>
      <c r="B1172" s="53">
        <f t="shared" si="109"/>
        <v>203</v>
      </c>
      <c r="C1172" s="38" t="str">
        <f t="shared" si="110"/>
        <v>S01_PID</v>
      </c>
      <c r="D1172" s="83" t="s">
        <v>2382</v>
      </c>
      <c r="E1172" s="26" t="s">
        <v>2389</v>
      </c>
      <c r="F1172" s="6" t="s">
        <v>2390</v>
      </c>
      <c r="G1172" s="27" t="s">
        <v>1055</v>
      </c>
      <c r="H1172" s="36">
        <v>55</v>
      </c>
      <c r="I1172" s="36">
        <v>16</v>
      </c>
      <c r="J1172" s="36">
        <v>1</v>
      </c>
      <c r="K1172" s="36" t="s">
        <v>32</v>
      </c>
      <c r="L1172" s="36">
        <v>0.01</v>
      </c>
      <c r="M1172" s="36" t="s">
        <v>105</v>
      </c>
      <c r="N1172" s="36">
        <v>0</v>
      </c>
      <c r="O1172" s="54">
        <v>0</v>
      </c>
      <c r="P1172" s="54">
        <v>0</v>
      </c>
      <c r="R1172" s="36" t="str">
        <f t="shared" si="111"/>
        <v> SG_ EP_22 m203 : 55|16@1+ (0.01,0) [0|0] "kPa" TOOL</v>
      </c>
      <c r="S1172" s="36" t="str">
        <f t="shared" si="112"/>
        <v>SG_MUL_VAL_ 2024 EP_22 S01_PID 203-203;</v>
      </c>
    </row>
    <row r="1173" spans="1:19">
      <c r="A1173" s="36">
        <v>1</v>
      </c>
      <c r="B1173" s="53">
        <f t="shared" si="109"/>
        <v>204</v>
      </c>
      <c r="C1173" s="38" t="str">
        <f t="shared" si="110"/>
        <v>S01_PID</v>
      </c>
      <c r="D1173" s="83" t="s">
        <v>2391</v>
      </c>
      <c r="E1173" s="91" t="s">
        <v>2392</v>
      </c>
      <c r="F1173" s="77" t="s">
        <v>2393</v>
      </c>
      <c r="G1173" s="92" t="s">
        <v>1027</v>
      </c>
      <c r="H1173" s="36">
        <v>24</v>
      </c>
      <c r="I1173" s="36">
        <v>1</v>
      </c>
      <c r="J1173" s="36">
        <v>1</v>
      </c>
      <c r="K1173" s="36" t="s">
        <v>32</v>
      </c>
      <c r="L1173" s="36">
        <v>1</v>
      </c>
      <c r="N1173" s="36">
        <v>0</v>
      </c>
      <c r="O1173" s="54">
        <v>0</v>
      </c>
      <c r="P1173" s="54">
        <v>0</v>
      </c>
      <c r="R1173" s="36" t="str">
        <f t="shared" si="111"/>
        <v> SG_ EM_A_RPM_SUP m204 : 24|1@1+ (1,0) [0|0] "" TOOL</v>
      </c>
      <c r="S1173" s="36" t="str">
        <f t="shared" si="112"/>
        <v>SG_MUL_VAL_ 2024 EM_A_RPM_SUP S01_PID 204-204;</v>
      </c>
    </row>
    <row r="1174" spans="1:19">
      <c r="A1174" s="36">
        <v>1</v>
      </c>
      <c r="B1174" s="53">
        <f t="shared" si="109"/>
        <v>204</v>
      </c>
      <c r="C1174" s="38" t="str">
        <f t="shared" si="110"/>
        <v>S01_PID</v>
      </c>
      <c r="D1174" s="83" t="s">
        <v>2391</v>
      </c>
      <c r="E1174" s="91" t="s">
        <v>2394</v>
      </c>
      <c r="F1174" s="77" t="s">
        <v>2395</v>
      </c>
      <c r="G1174" s="92" t="s">
        <v>1030</v>
      </c>
      <c r="H1174" s="36">
        <v>25</v>
      </c>
      <c r="I1174" s="36">
        <v>1</v>
      </c>
      <c r="J1174" s="36">
        <v>1</v>
      </c>
      <c r="K1174" s="36" t="s">
        <v>32</v>
      </c>
      <c r="L1174" s="36">
        <v>1</v>
      </c>
      <c r="N1174" s="36">
        <v>0</v>
      </c>
      <c r="O1174" s="54">
        <v>0</v>
      </c>
      <c r="P1174" s="54">
        <v>0</v>
      </c>
      <c r="R1174" s="36" t="str">
        <f t="shared" si="111"/>
        <v> SG_ EM_B_RPM_SUP m204 : 25|1@1+ (1,0) [0|0] "" TOOL</v>
      </c>
      <c r="S1174" s="36" t="str">
        <f t="shared" si="112"/>
        <v>SG_MUL_VAL_ 2024 EM_B_RPM_SUP S01_PID 204-204;</v>
      </c>
    </row>
    <row r="1175" spans="1:19">
      <c r="A1175" s="36">
        <v>1</v>
      </c>
      <c r="B1175" s="53">
        <f t="shared" si="109"/>
        <v>204</v>
      </c>
      <c r="C1175" s="38" t="str">
        <f t="shared" si="110"/>
        <v>S01_PID</v>
      </c>
      <c r="D1175" s="83" t="s">
        <v>2391</v>
      </c>
      <c r="E1175" s="91" t="s">
        <v>2396</v>
      </c>
      <c r="F1175" s="77" t="s">
        <v>2397</v>
      </c>
      <c r="G1175" s="92" t="s">
        <v>1033</v>
      </c>
      <c r="H1175" s="36">
        <v>26</v>
      </c>
      <c r="I1175" s="36">
        <v>1</v>
      </c>
      <c r="J1175" s="36">
        <v>1</v>
      </c>
      <c r="K1175" s="36" t="s">
        <v>32</v>
      </c>
      <c r="L1175" s="36">
        <v>1</v>
      </c>
      <c r="N1175" s="36">
        <v>0</v>
      </c>
      <c r="O1175" s="54">
        <v>0</v>
      </c>
      <c r="P1175" s="54">
        <v>0</v>
      </c>
      <c r="R1175" s="36" t="str">
        <f t="shared" si="111"/>
        <v> SG_ EM_C_RPM_SUP m204 : 26|1@1+ (1,0) [0|0] "" TOOL</v>
      </c>
      <c r="S1175" s="36" t="str">
        <f t="shared" si="112"/>
        <v>SG_MUL_VAL_ 2024 EM_C_RPM_SUP S01_PID 204-204;</v>
      </c>
    </row>
    <row r="1176" spans="1:19">
      <c r="A1176" s="36">
        <v>1</v>
      </c>
      <c r="B1176" s="53">
        <f t="shared" si="109"/>
        <v>204</v>
      </c>
      <c r="C1176" s="38" t="str">
        <f t="shared" si="110"/>
        <v>S01_PID</v>
      </c>
      <c r="D1176" s="83" t="s">
        <v>2391</v>
      </c>
      <c r="E1176" s="91" t="s">
        <v>2398</v>
      </c>
      <c r="F1176" s="77" t="s">
        <v>2399</v>
      </c>
      <c r="G1176" s="92" t="s">
        <v>1036</v>
      </c>
      <c r="H1176" s="36">
        <v>27</v>
      </c>
      <c r="I1176" s="36">
        <v>1</v>
      </c>
      <c r="J1176" s="36">
        <v>1</v>
      </c>
      <c r="K1176" s="36" t="s">
        <v>32</v>
      </c>
      <c r="L1176" s="36">
        <v>1</v>
      </c>
      <c r="N1176" s="36">
        <v>0</v>
      </c>
      <c r="O1176" s="54">
        <v>0</v>
      </c>
      <c r="P1176" s="54">
        <v>0</v>
      </c>
      <c r="R1176" s="36" t="str">
        <f t="shared" si="111"/>
        <v> SG_ EM_D_RPM_SUP m204 : 27|1@1+ (1,0) [0|0] "" TOOL</v>
      </c>
      <c r="S1176" s="36" t="str">
        <f t="shared" si="112"/>
        <v>SG_MUL_VAL_ 2024 EM_D_RPM_SUP S01_PID 204-204;</v>
      </c>
    </row>
    <row r="1177" spans="1:19">
      <c r="A1177" s="36">
        <v>1</v>
      </c>
      <c r="B1177" s="53">
        <f t="shared" si="109"/>
        <v>204</v>
      </c>
      <c r="C1177" s="38" t="str">
        <f t="shared" si="110"/>
        <v>S01_PID</v>
      </c>
      <c r="D1177" s="83" t="s">
        <v>2391</v>
      </c>
      <c r="E1177" s="91" t="s">
        <v>2400</v>
      </c>
      <c r="F1177" s="77" t="s">
        <v>2401</v>
      </c>
      <c r="G1177" s="92" t="s">
        <v>1039</v>
      </c>
      <c r="H1177" s="36">
        <v>28</v>
      </c>
      <c r="I1177" s="36">
        <v>1</v>
      </c>
      <c r="J1177" s="36">
        <v>1</v>
      </c>
      <c r="K1177" s="36" t="s">
        <v>32</v>
      </c>
      <c r="L1177" s="36">
        <v>1</v>
      </c>
      <c r="N1177" s="36">
        <v>0</v>
      </c>
      <c r="O1177" s="54">
        <v>0</v>
      </c>
      <c r="P1177" s="54">
        <v>0</v>
      </c>
      <c r="R1177" s="36" t="str">
        <f t="shared" si="111"/>
        <v> SG_ EM_E_RPM_SUP m204 : 28|1@1+ (1,0) [0|0] "" TOOL</v>
      </c>
      <c r="S1177" s="36" t="str">
        <f t="shared" si="112"/>
        <v>SG_MUL_VAL_ 2024 EM_E_RPM_SUP S01_PID 204-204;</v>
      </c>
    </row>
    <row r="1178" spans="1:19">
      <c r="A1178" s="36">
        <v>1</v>
      </c>
      <c r="B1178" s="53">
        <f t="shared" si="109"/>
        <v>204</v>
      </c>
      <c r="C1178" s="38" t="str">
        <f t="shared" si="110"/>
        <v>S01_PID</v>
      </c>
      <c r="D1178" s="83" t="s">
        <v>2391</v>
      </c>
      <c r="E1178" s="91" t="s">
        <v>2402</v>
      </c>
      <c r="F1178" s="77" t="s">
        <v>2403</v>
      </c>
      <c r="G1178" s="92" t="s">
        <v>1042</v>
      </c>
      <c r="H1178" s="36">
        <v>29</v>
      </c>
      <c r="I1178" s="36">
        <v>1</v>
      </c>
      <c r="J1178" s="36">
        <v>1</v>
      </c>
      <c r="K1178" s="36" t="s">
        <v>32</v>
      </c>
      <c r="L1178" s="36">
        <v>1</v>
      </c>
      <c r="N1178" s="36">
        <v>0</v>
      </c>
      <c r="O1178" s="54">
        <v>0</v>
      </c>
      <c r="P1178" s="54">
        <v>0</v>
      </c>
      <c r="R1178" s="36" t="str">
        <f t="shared" si="111"/>
        <v> SG_ EM_F_RPM_SUP m204 : 29|1@1+ (1,0) [0|0] "" TOOL</v>
      </c>
      <c r="S1178" s="36" t="str">
        <f t="shared" si="112"/>
        <v>SG_MUL_VAL_ 2024 EM_F_RPM_SUP S01_PID 204-204;</v>
      </c>
    </row>
    <row r="1179" spans="1:19">
      <c r="A1179" s="36">
        <v>1</v>
      </c>
      <c r="B1179" s="53">
        <f t="shared" si="109"/>
        <v>204</v>
      </c>
      <c r="C1179" s="38" t="str">
        <f t="shared" si="110"/>
        <v>S01_PID</v>
      </c>
      <c r="D1179" s="83" t="s">
        <v>2391</v>
      </c>
      <c r="E1179" s="91" t="s">
        <v>2404</v>
      </c>
      <c r="F1179" s="77" t="s">
        <v>2405</v>
      </c>
      <c r="G1179" s="92" t="s">
        <v>1045</v>
      </c>
      <c r="H1179" s="36">
        <v>30</v>
      </c>
      <c r="I1179" s="36">
        <v>1</v>
      </c>
      <c r="J1179" s="36">
        <v>1</v>
      </c>
      <c r="K1179" s="36" t="s">
        <v>32</v>
      </c>
      <c r="L1179" s="36">
        <v>1</v>
      </c>
      <c r="N1179" s="36">
        <v>0</v>
      </c>
      <c r="O1179" s="54">
        <v>0</v>
      </c>
      <c r="P1179" s="54">
        <v>0</v>
      </c>
      <c r="R1179" s="36" t="str">
        <f t="shared" si="111"/>
        <v> SG_ EM_G_RPM_SUP m204 : 30|1@1+ (1,0) [0|0] "" TOOL</v>
      </c>
      <c r="S1179" s="36" t="str">
        <f t="shared" si="112"/>
        <v>SG_MUL_VAL_ 2024 EM_G_RPM_SUP S01_PID 204-204;</v>
      </c>
    </row>
    <row r="1180" spans="1:19">
      <c r="A1180" s="36">
        <v>1</v>
      </c>
      <c r="B1180" s="53">
        <f t="shared" si="109"/>
        <v>204</v>
      </c>
      <c r="C1180" s="38" t="str">
        <f t="shared" si="110"/>
        <v>S01_PID</v>
      </c>
      <c r="D1180" s="83" t="s">
        <v>2391</v>
      </c>
      <c r="E1180" s="91" t="s">
        <v>2406</v>
      </c>
      <c r="F1180" s="77" t="s">
        <v>2407</v>
      </c>
      <c r="G1180" s="92" t="s">
        <v>1048</v>
      </c>
      <c r="H1180" s="36">
        <v>31</v>
      </c>
      <c r="I1180" s="36">
        <v>1</v>
      </c>
      <c r="J1180" s="36">
        <v>1</v>
      </c>
      <c r="K1180" s="36" t="s">
        <v>32</v>
      </c>
      <c r="L1180" s="36">
        <v>1</v>
      </c>
      <c r="N1180" s="36">
        <v>0</v>
      </c>
      <c r="O1180" s="54">
        <v>0</v>
      </c>
      <c r="P1180" s="54">
        <v>0</v>
      </c>
      <c r="R1180" s="36" t="str">
        <f t="shared" si="111"/>
        <v> SG_ EM_H_RPM_SUP m204 : 31|1@1+ (1,0) [0|0] "" TOOL</v>
      </c>
      <c r="S1180" s="36" t="str">
        <f t="shared" si="112"/>
        <v>SG_MUL_VAL_ 2024 EM_H_RPM_SUP S01_PID 204-204;</v>
      </c>
    </row>
    <row r="1181" spans="1:19">
      <c r="A1181" s="36">
        <v>1</v>
      </c>
      <c r="B1181" s="53">
        <f t="shared" si="109"/>
        <v>204</v>
      </c>
      <c r="C1181" s="38" t="str">
        <f t="shared" si="110"/>
        <v>S01_PID</v>
      </c>
      <c r="D1181" s="83" t="s">
        <v>2391</v>
      </c>
      <c r="E1181" s="91" t="s">
        <v>2408</v>
      </c>
      <c r="F1181" s="77" t="s">
        <v>2409</v>
      </c>
      <c r="G1181" s="92" t="s">
        <v>1051</v>
      </c>
      <c r="H1181" s="36">
        <v>39</v>
      </c>
      <c r="I1181" s="36">
        <v>16</v>
      </c>
      <c r="J1181" s="36">
        <v>0</v>
      </c>
      <c r="K1181" s="36" t="s">
        <v>32</v>
      </c>
      <c r="L1181" s="36">
        <v>1</v>
      </c>
      <c r="M1181" s="36" t="s">
        <v>110</v>
      </c>
      <c r="N1181" s="36">
        <v>0</v>
      </c>
      <c r="O1181" s="54">
        <v>0</v>
      </c>
      <c r="P1181" s="54">
        <v>0</v>
      </c>
      <c r="R1181" s="36" t="str">
        <f t="shared" si="111"/>
        <v> SG_ EM_A_RPM m204 : 39|16@0+ (1,0) [0|0] "rpm" TOOL</v>
      </c>
      <c r="S1181" s="36" t="str">
        <f t="shared" si="112"/>
        <v>SG_MUL_VAL_ 2024 EM_A_RPM S01_PID 204-204;</v>
      </c>
    </row>
    <row r="1182" spans="1:19">
      <c r="A1182" s="36">
        <v>1</v>
      </c>
      <c r="B1182" s="53">
        <f t="shared" si="109"/>
        <v>204</v>
      </c>
      <c r="C1182" s="38" t="str">
        <f t="shared" si="110"/>
        <v>S01_PID</v>
      </c>
      <c r="D1182" s="83" t="s">
        <v>2391</v>
      </c>
      <c r="E1182" s="91" t="s">
        <v>2410</v>
      </c>
      <c r="F1182" s="77" t="s">
        <v>2411</v>
      </c>
      <c r="G1182" s="92" t="s">
        <v>1055</v>
      </c>
      <c r="H1182" s="36">
        <v>55</v>
      </c>
      <c r="I1182" s="36">
        <v>16</v>
      </c>
      <c r="J1182" s="36">
        <v>0</v>
      </c>
      <c r="K1182" s="36" t="s">
        <v>32</v>
      </c>
      <c r="L1182" s="36">
        <v>1</v>
      </c>
      <c r="M1182" s="36" t="s">
        <v>110</v>
      </c>
      <c r="N1182" s="36">
        <v>0</v>
      </c>
      <c r="O1182" s="54">
        <v>0</v>
      </c>
      <c r="P1182" s="54">
        <v>0</v>
      </c>
      <c r="R1182" s="36" t="str">
        <f t="shared" si="111"/>
        <v> SG_ EM_B_RPM m204 : 55|16@0+ (1,0) [0|0] "rpm" TOOL</v>
      </c>
      <c r="S1182" s="36" t="str">
        <f t="shared" si="112"/>
        <v>SG_MUL_VAL_ 2024 EM_B_RPM S01_PID 204-204;</v>
      </c>
    </row>
    <row r="1183" spans="1:19">
      <c r="A1183" s="36">
        <v>1</v>
      </c>
      <c r="B1183" s="53">
        <f t="shared" si="109"/>
        <v>204</v>
      </c>
      <c r="C1183" s="38" t="str">
        <f t="shared" si="110"/>
        <v>S01_PID</v>
      </c>
      <c r="D1183" s="83" t="s">
        <v>2391</v>
      </c>
      <c r="E1183" s="91" t="s">
        <v>2412</v>
      </c>
      <c r="F1183" s="77" t="s">
        <v>2413</v>
      </c>
      <c r="G1183" s="92" t="s">
        <v>2414</v>
      </c>
      <c r="H1183" s="36">
        <v>71</v>
      </c>
      <c r="I1183" s="36">
        <v>16</v>
      </c>
      <c r="J1183" s="36">
        <v>0</v>
      </c>
      <c r="K1183" s="36" t="s">
        <v>32</v>
      </c>
      <c r="L1183" s="36">
        <v>1</v>
      </c>
      <c r="M1183" s="36" t="s">
        <v>110</v>
      </c>
      <c r="N1183" s="36">
        <v>0</v>
      </c>
      <c r="O1183" s="54">
        <v>0</v>
      </c>
      <c r="P1183" s="54">
        <v>0</v>
      </c>
      <c r="R1183" s="36" t="str">
        <f t="shared" si="111"/>
        <v> SG_ EM_C_RPM m204 : 71|16@0+ (1,0) [0|0] "rpm" TOOL</v>
      </c>
      <c r="S1183" s="36" t="str">
        <f t="shared" si="112"/>
        <v>SG_MUL_VAL_ 2024 EM_C_RPM S01_PID 204-204;</v>
      </c>
    </row>
    <row r="1184" spans="1:19">
      <c r="A1184" s="36">
        <v>1</v>
      </c>
      <c r="B1184" s="53">
        <f t="shared" si="109"/>
        <v>204</v>
      </c>
      <c r="C1184" s="38" t="str">
        <f t="shared" si="110"/>
        <v>S01_PID</v>
      </c>
      <c r="D1184" s="83" t="s">
        <v>2391</v>
      </c>
      <c r="E1184" s="91" t="s">
        <v>2415</v>
      </c>
      <c r="F1184" s="77" t="s">
        <v>2416</v>
      </c>
      <c r="G1184" s="92" t="s">
        <v>2417</v>
      </c>
      <c r="H1184" s="36">
        <v>87</v>
      </c>
      <c r="I1184" s="36">
        <v>16</v>
      </c>
      <c r="J1184" s="36">
        <v>0</v>
      </c>
      <c r="K1184" s="36" t="s">
        <v>32</v>
      </c>
      <c r="L1184" s="36">
        <v>1</v>
      </c>
      <c r="M1184" s="36" t="s">
        <v>110</v>
      </c>
      <c r="N1184" s="36">
        <v>0</v>
      </c>
      <c r="O1184" s="54">
        <v>0</v>
      </c>
      <c r="P1184" s="54">
        <v>0</v>
      </c>
      <c r="R1184" s="36" t="str">
        <f t="shared" si="111"/>
        <v> SG_ EM_D_RPM m204 : 87|16@0+ (1,0) [0|0] "rpm" TOOL</v>
      </c>
      <c r="S1184" s="36" t="str">
        <f t="shared" si="112"/>
        <v>SG_MUL_VAL_ 2024 EM_D_RPM S01_PID 204-204;</v>
      </c>
    </row>
    <row r="1185" spans="1:19">
      <c r="A1185" s="36">
        <v>1</v>
      </c>
      <c r="B1185" s="53">
        <f t="shared" si="109"/>
        <v>204</v>
      </c>
      <c r="C1185" s="38" t="str">
        <f t="shared" si="110"/>
        <v>S01_PID</v>
      </c>
      <c r="D1185" s="83" t="s">
        <v>2391</v>
      </c>
      <c r="E1185" s="91" t="s">
        <v>2418</v>
      </c>
      <c r="F1185" s="77" t="s">
        <v>2419</v>
      </c>
      <c r="G1185" s="92" t="s">
        <v>1437</v>
      </c>
      <c r="H1185" s="36">
        <v>103</v>
      </c>
      <c r="I1185" s="36">
        <v>16</v>
      </c>
      <c r="J1185" s="36">
        <v>0</v>
      </c>
      <c r="K1185" s="36" t="s">
        <v>32</v>
      </c>
      <c r="L1185" s="36">
        <v>1</v>
      </c>
      <c r="M1185" s="36" t="s">
        <v>110</v>
      </c>
      <c r="N1185" s="36">
        <v>0</v>
      </c>
      <c r="O1185" s="54">
        <v>0</v>
      </c>
      <c r="P1185" s="54">
        <v>0</v>
      </c>
      <c r="R1185" s="36" t="str">
        <f t="shared" si="111"/>
        <v> SG_ EM_E_RPM m204 : 103|16@0+ (1,0) [0|0] "rpm" TOOL</v>
      </c>
      <c r="S1185" s="36" t="str">
        <f t="shared" si="112"/>
        <v>SG_MUL_VAL_ 2024 EM_E_RPM S01_PID 204-204;</v>
      </c>
    </row>
    <row r="1186" spans="1:19">
      <c r="A1186" s="36">
        <v>1</v>
      </c>
      <c r="B1186" s="53">
        <f t="shared" si="109"/>
        <v>204</v>
      </c>
      <c r="C1186" s="38" t="str">
        <f t="shared" si="110"/>
        <v>S01_PID</v>
      </c>
      <c r="D1186" s="83" t="s">
        <v>2391</v>
      </c>
      <c r="E1186" s="91" t="s">
        <v>2420</v>
      </c>
      <c r="F1186" s="77" t="s">
        <v>2421</v>
      </c>
      <c r="G1186" s="92" t="s">
        <v>2422</v>
      </c>
      <c r="H1186" s="36">
        <v>119</v>
      </c>
      <c r="I1186" s="36">
        <v>16</v>
      </c>
      <c r="J1186" s="36">
        <v>0</v>
      </c>
      <c r="K1186" s="36" t="s">
        <v>32</v>
      </c>
      <c r="L1186" s="36">
        <v>1</v>
      </c>
      <c r="M1186" s="36" t="s">
        <v>110</v>
      </c>
      <c r="N1186" s="36">
        <v>0</v>
      </c>
      <c r="O1186" s="54">
        <v>0</v>
      </c>
      <c r="P1186" s="54">
        <v>0</v>
      </c>
      <c r="R1186" s="36" t="str">
        <f t="shared" si="111"/>
        <v> SG_ EM_F_RPM m204 : 119|16@0+ (1,0) [0|0] "rpm" TOOL</v>
      </c>
      <c r="S1186" s="36" t="str">
        <f t="shared" si="112"/>
        <v>SG_MUL_VAL_ 2024 EM_F_RPM S01_PID 204-204;</v>
      </c>
    </row>
    <row r="1187" spans="1:19">
      <c r="A1187" s="36">
        <v>1</v>
      </c>
      <c r="B1187" s="53">
        <f t="shared" si="109"/>
        <v>204</v>
      </c>
      <c r="C1187" s="38" t="str">
        <f t="shared" si="110"/>
        <v>S01_PID</v>
      </c>
      <c r="D1187" s="83" t="s">
        <v>2391</v>
      </c>
      <c r="E1187" s="91" t="s">
        <v>2423</v>
      </c>
      <c r="F1187" s="77" t="s">
        <v>2424</v>
      </c>
      <c r="G1187" s="92" t="s">
        <v>1305</v>
      </c>
      <c r="H1187" s="36">
        <v>135</v>
      </c>
      <c r="I1187" s="36">
        <v>16</v>
      </c>
      <c r="J1187" s="36">
        <v>0</v>
      </c>
      <c r="K1187" s="36" t="s">
        <v>32</v>
      </c>
      <c r="L1187" s="36">
        <v>1</v>
      </c>
      <c r="M1187" s="36" t="s">
        <v>110</v>
      </c>
      <c r="N1187" s="36">
        <v>0</v>
      </c>
      <c r="O1187" s="54">
        <v>0</v>
      </c>
      <c r="P1187" s="54">
        <v>0</v>
      </c>
      <c r="R1187" s="36" t="str">
        <f t="shared" si="111"/>
        <v> SG_ EM_G_RPM m204 : 135|16@0+ (1,0) [0|0] "rpm" TOOL</v>
      </c>
      <c r="S1187" s="36" t="str">
        <f t="shared" si="112"/>
        <v>SG_MUL_VAL_ 2024 EM_G_RPM S01_PID 204-204;</v>
      </c>
    </row>
    <row r="1188" spans="1:19">
      <c r="A1188" s="36">
        <v>1</v>
      </c>
      <c r="B1188" s="53">
        <f t="shared" si="109"/>
        <v>204</v>
      </c>
      <c r="C1188" s="38" t="str">
        <f t="shared" si="110"/>
        <v>S01_PID</v>
      </c>
      <c r="D1188" s="83" t="s">
        <v>2391</v>
      </c>
      <c r="E1188" s="91" t="s">
        <v>2425</v>
      </c>
      <c r="F1188" s="77" t="s">
        <v>2426</v>
      </c>
      <c r="G1188" s="92" t="s">
        <v>1875</v>
      </c>
      <c r="H1188" s="36">
        <v>151</v>
      </c>
      <c r="I1188" s="36">
        <v>16</v>
      </c>
      <c r="J1188" s="36">
        <v>0</v>
      </c>
      <c r="K1188" s="36" t="s">
        <v>32</v>
      </c>
      <c r="L1188" s="36">
        <v>1</v>
      </c>
      <c r="M1188" s="36" t="s">
        <v>110</v>
      </c>
      <c r="N1188" s="36">
        <v>0</v>
      </c>
      <c r="O1188" s="54">
        <v>0</v>
      </c>
      <c r="P1188" s="54">
        <v>0</v>
      </c>
      <c r="R1188" s="36" t="str">
        <f t="shared" si="111"/>
        <v> SG_ EM_H_RPM m204 : 151|16@0+ (1,0) [0|0] "rpm" TOOL</v>
      </c>
      <c r="S1188" s="36" t="str">
        <f t="shared" si="112"/>
        <v>SG_MUL_VAL_ 2024 EM_H_RPM S01_PID 204-204;</v>
      </c>
    </row>
    <row r="1189" spans="1:19">
      <c r="A1189" s="36">
        <v>1</v>
      </c>
      <c r="B1189" s="53">
        <f t="shared" si="109"/>
        <v>205</v>
      </c>
      <c r="C1189" s="38" t="str">
        <f t="shared" si="110"/>
        <v>S01_PID</v>
      </c>
      <c r="D1189" s="83" t="s">
        <v>2427</v>
      </c>
      <c r="E1189" s="91" t="s">
        <v>2428</v>
      </c>
      <c r="F1189" s="77" t="s">
        <v>2429</v>
      </c>
      <c r="G1189" s="92" t="s">
        <v>1027</v>
      </c>
      <c r="H1189" s="36">
        <v>24</v>
      </c>
      <c r="I1189" s="36">
        <v>1</v>
      </c>
      <c r="J1189" s="36">
        <v>1</v>
      </c>
      <c r="K1189" s="36" t="s">
        <v>32</v>
      </c>
      <c r="L1189" s="36">
        <v>1</v>
      </c>
      <c r="N1189" s="36">
        <v>0</v>
      </c>
      <c r="O1189" s="54">
        <v>0</v>
      </c>
      <c r="P1189" s="54">
        <v>0</v>
      </c>
      <c r="R1189" s="36" t="str">
        <f t="shared" si="111"/>
        <v> SG_ EM_A_TQ_SUP m205 : 24|1@1+ (1,0) [0|0] "" TOOL</v>
      </c>
      <c r="S1189" s="36" t="str">
        <f t="shared" si="112"/>
        <v>SG_MUL_VAL_ 2024 EM_A_TQ_SUP S01_PID 205-205;</v>
      </c>
    </row>
    <row r="1190" spans="1:19">
      <c r="A1190" s="36">
        <v>1</v>
      </c>
      <c r="B1190" s="53">
        <f t="shared" si="109"/>
        <v>205</v>
      </c>
      <c r="C1190" s="38" t="str">
        <f t="shared" si="110"/>
        <v>S01_PID</v>
      </c>
      <c r="D1190" s="83" t="s">
        <v>2427</v>
      </c>
      <c r="E1190" s="91" t="s">
        <v>2430</v>
      </c>
      <c r="F1190" s="77" t="s">
        <v>2431</v>
      </c>
      <c r="G1190" s="92" t="s">
        <v>1030</v>
      </c>
      <c r="H1190" s="36">
        <v>25</v>
      </c>
      <c r="I1190" s="36">
        <v>1</v>
      </c>
      <c r="J1190" s="36">
        <v>1</v>
      </c>
      <c r="K1190" s="36" t="s">
        <v>32</v>
      </c>
      <c r="L1190" s="36">
        <v>1</v>
      </c>
      <c r="N1190" s="36">
        <v>0</v>
      </c>
      <c r="O1190" s="54">
        <v>0</v>
      </c>
      <c r="P1190" s="54">
        <v>0</v>
      </c>
      <c r="R1190" s="36" t="str">
        <f t="shared" si="111"/>
        <v> SG_ EM_B_TQ_SUP m205 : 25|1@1+ (1,0) [0|0] "" TOOL</v>
      </c>
      <c r="S1190" s="36" t="str">
        <f t="shared" si="112"/>
        <v>SG_MUL_VAL_ 2024 EM_B_TQ_SUP S01_PID 205-205;</v>
      </c>
    </row>
    <row r="1191" spans="1:19">
      <c r="A1191" s="36">
        <v>1</v>
      </c>
      <c r="B1191" s="53">
        <f t="shared" si="109"/>
        <v>205</v>
      </c>
      <c r="C1191" s="38" t="str">
        <f t="shared" si="110"/>
        <v>S01_PID</v>
      </c>
      <c r="D1191" s="83" t="s">
        <v>2427</v>
      </c>
      <c r="E1191" s="91" t="s">
        <v>2432</v>
      </c>
      <c r="F1191" s="77" t="s">
        <v>2433</v>
      </c>
      <c r="G1191" s="92" t="s">
        <v>1033</v>
      </c>
      <c r="H1191" s="36">
        <v>26</v>
      </c>
      <c r="I1191" s="36">
        <v>1</v>
      </c>
      <c r="J1191" s="36">
        <v>1</v>
      </c>
      <c r="K1191" s="36" t="s">
        <v>32</v>
      </c>
      <c r="L1191" s="36">
        <v>1</v>
      </c>
      <c r="N1191" s="36">
        <v>0</v>
      </c>
      <c r="O1191" s="54">
        <v>0</v>
      </c>
      <c r="P1191" s="54">
        <v>0</v>
      </c>
      <c r="R1191" s="36" t="str">
        <f t="shared" si="111"/>
        <v> SG_ EM_C_TQ_SUP m205 : 26|1@1+ (1,0) [0|0] "" TOOL</v>
      </c>
      <c r="S1191" s="36" t="str">
        <f t="shared" si="112"/>
        <v>SG_MUL_VAL_ 2024 EM_C_TQ_SUP S01_PID 205-205;</v>
      </c>
    </row>
    <row r="1192" spans="1:19">
      <c r="A1192" s="36">
        <v>1</v>
      </c>
      <c r="B1192" s="53">
        <f t="shared" si="109"/>
        <v>205</v>
      </c>
      <c r="C1192" s="38" t="str">
        <f t="shared" si="110"/>
        <v>S01_PID</v>
      </c>
      <c r="D1192" s="83" t="s">
        <v>2427</v>
      </c>
      <c r="E1192" s="91" t="s">
        <v>2434</v>
      </c>
      <c r="F1192" s="77" t="s">
        <v>2435</v>
      </c>
      <c r="G1192" s="92" t="s">
        <v>1036</v>
      </c>
      <c r="H1192" s="36">
        <v>27</v>
      </c>
      <c r="I1192" s="36">
        <v>1</v>
      </c>
      <c r="J1192" s="36">
        <v>1</v>
      </c>
      <c r="K1192" s="36" t="s">
        <v>32</v>
      </c>
      <c r="L1192" s="36">
        <v>1</v>
      </c>
      <c r="N1192" s="36">
        <v>0</v>
      </c>
      <c r="O1192" s="54">
        <v>0</v>
      </c>
      <c r="P1192" s="54">
        <v>0</v>
      </c>
      <c r="R1192" s="36" t="str">
        <f t="shared" si="111"/>
        <v> SG_ EM_D_TQ_SUP m205 : 27|1@1+ (1,0) [0|0] "" TOOL</v>
      </c>
      <c r="S1192" s="36" t="str">
        <f t="shared" si="112"/>
        <v>SG_MUL_VAL_ 2024 EM_D_TQ_SUP S01_PID 205-205;</v>
      </c>
    </row>
    <row r="1193" spans="1:19">
      <c r="A1193" s="36">
        <v>1</v>
      </c>
      <c r="B1193" s="53">
        <f t="shared" si="109"/>
        <v>205</v>
      </c>
      <c r="C1193" s="38" t="str">
        <f t="shared" si="110"/>
        <v>S01_PID</v>
      </c>
      <c r="D1193" s="83" t="s">
        <v>2427</v>
      </c>
      <c r="E1193" s="91" t="s">
        <v>2436</v>
      </c>
      <c r="F1193" s="77" t="s">
        <v>2437</v>
      </c>
      <c r="G1193" s="92" t="s">
        <v>1039</v>
      </c>
      <c r="H1193" s="36">
        <v>28</v>
      </c>
      <c r="I1193" s="36">
        <v>1</v>
      </c>
      <c r="J1193" s="36">
        <v>1</v>
      </c>
      <c r="K1193" s="36" t="s">
        <v>32</v>
      </c>
      <c r="L1193" s="36">
        <v>1</v>
      </c>
      <c r="N1193" s="36">
        <v>0</v>
      </c>
      <c r="O1193" s="54">
        <v>0</v>
      </c>
      <c r="P1193" s="54">
        <v>0</v>
      </c>
      <c r="R1193" s="36" t="str">
        <f t="shared" si="111"/>
        <v> SG_ EM_E_TQ_SUP m205 : 28|1@1+ (1,0) [0|0] "" TOOL</v>
      </c>
      <c r="S1193" s="36" t="str">
        <f t="shared" si="112"/>
        <v>SG_MUL_VAL_ 2024 EM_E_TQ_SUP S01_PID 205-205;</v>
      </c>
    </row>
    <row r="1194" spans="1:19">
      <c r="A1194" s="36">
        <v>1</v>
      </c>
      <c r="B1194" s="53">
        <f t="shared" si="109"/>
        <v>205</v>
      </c>
      <c r="C1194" s="38" t="str">
        <f t="shared" si="110"/>
        <v>S01_PID</v>
      </c>
      <c r="D1194" s="83" t="s">
        <v>2427</v>
      </c>
      <c r="E1194" s="91" t="s">
        <v>2438</v>
      </c>
      <c r="F1194" s="77" t="s">
        <v>2439</v>
      </c>
      <c r="G1194" s="92" t="s">
        <v>1042</v>
      </c>
      <c r="H1194" s="36">
        <v>29</v>
      </c>
      <c r="I1194" s="36">
        <v>1</v>
      </c>
      <c r="J1194" s="36">
        <v>1</v>
      </c>
      <c r="K1194" s="36" t="s">
        <v>32</v>
      </c>
      <c r="L1194" s="36">
        <v>1</v>
      </c>
      <c r="N1194" s="36">
        <v>0</v>
      </c>
      <c r="O1194" s="54">
        <v>0</v>
      </c>
      <c r="P1194" s="54">
        <v>0</v>
      </c>
      <c r="R1194" s="36" t="str">
        <f t="shared" si="111"/>
        <v> SG_ EM_F_TQ_SUP m205 : 29|1@1+ (1,0) [0|0] "" TOOL</v>
      </c>
      <c r="S1194" s="36" t="str">
        <f t="shared" si="112"/>
        <v>SG_MUL_VAL_ 2024 EM_F_TQ_SUP S01_PID 205-205;</v>
      </c>
    </row>
    <row r="1195" spans="1:19">
      <c r="A1195" s="36">
        <v>1</v>
      </c>
      <c r="B1195" s="53">
        <f t="shared" si="109"/>
        <v>205</v>
      </c>
      <c r="C1195" s="38" t="str">
        <f t="shared" si="110"/>
        <v>S01_PID</v>
      </c>
      <c r="D1195" s="83" t="s">
        <v>2427</v>
      </c>
      <c r="E1195" s="91" t="s">
        <v>2440</v>
      </c>
      <c r="F1195" s="77" t="s">
        <v>2441</v>
      </c>
      <c r="G1195" s="92" t="s">
        <v>1045</v>
      </c>
      <c r="H1195" s="36">
        <v>30</v>
      </c>
      <c r="I1195" s="36">
        <v>1</v>
      </c>
      <c r="J1195" s="36">
        <v>1</v>
      </c>
      <c r="K1195" s="36" t="s">
        <v>32</v>
      </c>
      <c r="L1195" s="36">
        <v>1</v>
      </c>
      <c r="N1195" s="36">
        <v>0</v>
      </c>
      <c r="O1195" s="54">
        <v>0</v>
      </c>
      <c r="P1195" s="54">
        <v>0</v>
      </c>
      <c r="R1195" s="36" t="str">
        <f t="shared" si="111"/>
        <v> SG_ EM_G_TQ_SUP m205 : 30|1@1+ (1,0) [0|0] "" TOOL</v>
      </c>
      <c r="S1195" s="36" t="str">
        <f t="shared" si="112"/>
        <v>SG_MUL_VAL_ 2024 EM_G_TQ_SUP S01_PID 205-205;</v>
      </c>
    </row>
    <row r="1196" spans="1:19">
      <c r="A1196" s="36">
        <v>1</v>
      </c>
      <c r="B1196" s="53">
        <f t="shared" si="109"/>
        <v>205</v>
      </c>
      <c r="C1196" s="38" t="str">
        <f t="shared" si="110"/>
        <v>S01_PID</v>
      </c>
      <c r="D1196" s="83" t="s">
        <v>2427</v>
      </c>
      <c r="E1196" s="91" t="s">
        <v>2442</v>
      </c>
      <c r="F1196" s="77" t="s">
        <v>2443</v>
      </c>
      <c r="G1196" s="92" t="s">
        <v>1048</v>
      </c>
      <c r="H1196" s="36">
        <v>31</v>
      </c>
      <c r="I1196" s="36">
        <v>1</v>
      </c>
      <c r="J1196" s="36">
        <v>1</v>
      </c>
      <c r="K1196" s="36" t="s">
        <v>32</v>
      </c>
      <c r="L1196" s="36">
        <v>1</v>
      </c>
      <c r="N1196" s="36">
        <v>0</v>
      </c>
      <c r="O1196" s="54">
        <v>0</v>
      </c>
      <c r="P1196" s="54">
        <v>0</v>
      </c>
      <c r="R1196" s="36" t="str">
        <f t="shared" si="111"/>
        <v> SG_ EM_H_TQ_SUP m205 : 31|1@1+ (1,0) [0|0] "" TOOL</v>
      </c>
      <c r="S1196" s="36" t="str">
        <f t="shared" si="112"/>
        <v>SG_MUL_VAL_ 2024 EM_H_TQ_SUP S01_PID 205-205;</v>
      </c>
    </row>
    <row r="1197" spans="1:19">
      <c r="A1197" s="36">
        <v>1</v>
      </c>
      <c r="B1197" s="53">
        <f t="shared" si="109"/>
        <v>205</v>
      </c>
      <c r="C1197" s="38" t="str">
        <f t="shared" si="110"/>
        <v>S01_PID</v>
      </c>
      <c r="D1197" s="83" t="s">
        <v>2427</v>
      </c>
      <c r="E1197" s="91" t="s">
        <v>2444</v>
      </c>
      <c r="F1197" s="77" t="s">
        <v>2445</v>
      </c>
      <c r="G1197" s="92" t="s">
        <v>1051</v>
      </c>
      <c r="H1197" s="36">
        <v>39</v>
      </c>
      <c r="I1197" s="36">
        <v>16</v>
      </c>
      <c r="J1197" s="36">
        <v>0</v>
      </c>
      <c r="K1197" s="36" t="s">
        <v>32</v>
      </c>
      <c r="L1197" s="36">
        <v>1</v>
      </c>
      <c r="M1197" s="36" t="s">
        <v>513</v>
      </c>
      <c r="N1197" s="36">
        <v>0</v>
      </c>
      <c r="O1197" s="54">
        <v>0</v>
      </c>
      <c r="P1197" s="54">
        <v>0</v>
      </c>
      <c r="R1197" s="36" t="str">
        <f t="shared" si="111"/>
        <v> SG_ EM_A_TQ m205 : 39|16@0+ (1,0) [0|0] "Nm" TOOL</v>
      </c>
      <c r="S1197" s="36" t="str">
        <f t="shared" si="112"/>
        <v>SG_MUL_VAL_ 2024 EM_A_TQ S01_PID 205-205;</v>
      </c>
    </row>
    <row r="1198" spans="1:19">
      <c r="A1198" s="36">
        <v>1</v>
      </c>
      <c r="B1198" s="53">
        <f t="shared" si="109"/>
        <v>205</v>
      </c>
      <c r="C1198" s="38" t="str">
        <f t="shared" si="110"/>
        <v>S01_PID</v>
      </c>
      <c r="D1198" s="83" t="s">
        <v>2427</v>
      </c>
      <c r="E1198" s="91" t="s">
        <v>2446</v>
      </c>
      <c r="F1198" s="77" t="s">
        <v>2447</v>
      </c>
      <c r="G1198" s="92" t="s">
        <v>1055</v>
      </c>
      <c r="H1198" s="36">
        <v>55</v>
      </c>
      <c r="I1198" s="36">
        <v>16</v>
      </c>
      <c r="J1198" s="36">
        <v>0</v>
      </c>
      <c r="K1198" s="36" t="s">
        <v>32</v>
      </c>
      <c r="L1198" s="36">
        <v>1</v>
      </c>
      <c r="M1198" s="36" t="s">
        <v>513</v>
      </c>
      <c r="N1198" s="36">
        <v>0</v>
      </c>
      <c r="O1198" s="54">
        <v>0</v>
      </c>
      <c r="P1198" s="54">
        <v>0</v>
      </c>
      <c r="R1198" s="36" t="str">
        <f t="shared" si="111"/>
        <v> SG_ EM_B_TQ m205 : 55|16@0+ (1,0) [0|0] "Nm" TOOL</v>
      </c>
      <c r="S1198" s="36" t="str">
        <f t="shared" si="112"/>
        <v>SG_MUL_VAL_ 2024 EM_B_TQ S01_PID 205-205;</v>
      </c>
    </row>
    <row r="1199" spans="1:19">
      <c r="A1199" s="36">
        <v>1</v>
      </c>
      <c r="B1199" s="53">
        <f t="shared" si="109"/>
        <v>205</v>
      </c>
      <c r="C1199" s="38" t="str">
        <f t="shared" si="110"/>
        <v>S01_PID</v>
      </c>
      <c r="D1199" s="83" t="s">
        <v>2427</v>
      </c>
      <c r="E1199" s="91" t="s">
        <v>2448</v>
      </c>
      <c r="F1199" s="77" t="s">
        <v>2449</v>
      </c>
      <c r="G1199" s="92" t="s">
        <v>1058</v>
      </c>
      <c r="H1199" s="36">
        <v>71</v>
      </c>
      <c r="I1199" s="36">
        <v>16</v>
      </c>
      <c r="J1199" s="36">
        <v>0</v>
      </c>
      <c r="K1199" s="36" t="s">
        <v>32</v>
      </c>
      <c r="L1199" s="36">
        <v>1</v>
      </c>
      <c r="M1199" s="36" t="s">
        <v>513</v>
      </c>
      <c r="N1199" s="36">
        <v>0</v>
      </c>
      <c r="O1199" s="54">
        <v>0</v>
      </c>
      <c r="P1199" s="54">
        <v>0</v>
      </c>
      <c r="R1199" s="36" t="str">
        <f t="shared" si="111"/>
        <v> SG_ EM_C_TQ m205 : 71|16@0+ (1,0) [0|0] "Nm" TOOL</v>
      </c>
      <c r="S1199" s="36" t="str">
        <f t="shared" si="112"/>
        <v>SG_MUL_VAL_ 2024 EM_C_TQ S01_PID 205-205;</v>
      </c>
    </row>
    <row r="1200" spans="1:19">
      <c r="A1200" s="36">
        <v>1</v>
      </c>
      <c r="B1200" s="53">
        <f t="shared" si="109"/>
        <v>205</v>
      </c>
      <c r="C1200" s="38" t="str">
        <f t="shared" si="110"/>
        <v>S01_PID</v>
      </c>
      <c r="D1200" s="83" t="s">
        <v>2427</v>
      </c>
      <c r="E1200" s="91" t="s">
        <v>2450</v>
      </c>
      <c r="F1200" s="77" t="s">
        <v>2451</v>
      </c>
      <c r="G1200" s="92" t="s">
        <v>2417</v>
      </c>
      <c r="H1200" s="36">
        <v>87</v>
      </c>
      <c r="I1200" s="36">
        <v>16</v>
      </c>
      <c r="J1200" s="36">
        <v>0</v>
      </c>
      <c r="K1200" s="36" t="s">
        <v>32</v>
      </c>
      <c r="L1200" s="36">
        <v>1</v>
      </c>
      <c r="M1200" s="36" t="s">
        <v>513</v>
      </c>
      <c r="N1200" s="36">
        <v>0</v>
      </c>
      <c r="O1200" s="54">
        <v>0</v>
      </c>
      <c r="P1200" s="54">
        <v>0</v>
      </c>
      <c r="R1200" s="36" t="str">
        <f t="shared" si="111"/>
        <v> SG_ EM_D_TQ m205 : 87|16@0+ (1,0) [0|0] "Nm" TOOL</v>
      </c>
      <c r="S1200" s="36" t="str">
        <f t="shared" si="112"/>
        <v>SG_MUL_VAL_ 2024 EM_D_TQ S01_PID 205-205;</v>
      </c>
    </row>
    <row r="1201" spans="1:19">
      <c r="A1201" s="36">
        <v>1</v>
      </c>
      <c r="B1201" s="53">
        <f t="shared" si="109"/>
        <v>205</v>
      </c>
      <c r="C1201" s="38" t="str">
        <f t="shared" si="110"/>
        <v>S01_PID</v>
      </c>
      <c r="D1201" s="83" t="s">
        <v>2427</v>
      </c>
      <c r="E1201" s="91" t="s">
        <v>2452</v>
      </c>
      <c r="F1201" s="77" t="s">
        <v>2453</v>
      </c>
      <c r="G1201" s="92" t="s">
        <v>1437</v>
      </c>
      <c r="H1201" s="36">
        <v>103</v>
      </c>
      <c r="I1201" s="36">
        <v>16</v>
      </c>
      <c r="J1201" s="36">
        <v>0</v>
      </c>
      <c r="K1201" s="36" t="s">
        <v>32</v>
      </c>
      <c r="L1201" s="36">
        <v>1</v>
      </c>
      <c r="M1201" s="36" t="s">
        <v>513</v>
      </c>
      <c r="N1201" s="36">
        <v>0</v>
      </c>
      <c r="O1201" s="54">
        <v>0</v>
      </c>
      <c r="P1201" s="54">
        <v>0</v>
      </c>
      <c r="R1201" s="36" t="str">
        <f t="shared" si="111"/>
        <v> SG_ EM_E_TQ m205 : 103|16@0+ (1,0) [0|0] "Nm" TOOL</v>
      </c>
      <c r="S1201" s="36" t="str">
        <f t="shared" si="112"/>
        <v>SG_MUL_VAL_ 2024 EM_E_TQ S01_PID 205-205;</v>
      </c>
    </row>
    <row r="1202" spans="1:19">
      <c r="A1202" s="36">
        <v>1</v>
      </c>
      <c r="B1202" s="53">
        <f t="shared" si="109"/>
        <v>205</v>
      </c>
      <c r="C1202" s="38" t="str">
        <f t="shared" si="110"/>
        <v>S01_PID</v>
      </c>
      <c r="D1202" s="83" t="s">
        <v>2427</v>
      </c>
      <c r="E1202" s="91" t="s">
        <v>2454</v>
      </c>
      <c r="F1202" s="77" t="s">
        <v>2455</v>
      </c>
      <c r="G1202" s="92" t="s">
        <v>2422</v>
      </c>
      <c r="H1202" s="36">
        <v>119</v>
      </c>
      <c r="I1202" s="36">
        <v>16</v>
      </c>
      <c r="J1202" s="36">
        <v>0</v>
      </c>
      <c r="K1202" s="36" t="s">
        <v>32</v>
      </c>
      <c r="L1202" s="36">
        <v>1</v>
      </c>
      <c r="M1202" s="36" t="s">
        <v>513</v>
      </c>
      <c r="N1202" s="36">
        <v>0</v>
      </c>
      <c r="O1202" s="54">
        <v>0</v>
      </c>
      <c r="P1202" s="54">
        <v>0</v>
      </c>
      <c r="R1202" s="36" t="str">
        <f t="shared" si="111"/>
        <v> SG_ EM_F_TQ m205 : 119|16@0+ (1,0) [0|0] "Nm" TOOL</v>
      </c>
      <c r="S1202" s="36" t="str">
        <f t="shared" si="112"/>
        <v>SG_MUL_VAL_ 2024 EM_F_TQ S01_PID 205-205;</v>
      </c>
    </row>
    <row r="1203" spans="1:19">
      <c r="A1203" s="36">
        <v>1</v>
      </c>
      <c r="B1203" s="53">
        <f t="shared" si="109"/>
        <v>205</v>
      </c>
      <c r="C1203" s="38" t="str">
        <f t="shared" si="110"/>
        <v>S01_PID</v>
      </c>
      <c r="D1203" s="83" t="s">
        <v>2427</v>
      </c>
      <c r="E1203" s="91" t="s">
        <v>2456</v>
      </c>
      <c r="F1203" s="77" t="s">
        <v>2457</v>
      </c>
      <c r="G1203" s="92" t="s">
        <v>2458</v>
      </c>
      <c r="H1203" s="36">
        <v>135</v>
      </c>
      <c r="I1203" s="36">
        <v>16</v>
      </c>
      <c r="J1203" s="36">
        <v>0</v>
      </c>
      <c r="K1203" s="36" t="s">
        <v>32</v>
      </c>
      <c r="L1203" s="36">
        <v>1</v>
      </c>
      <c r="M1203" s="36" t="s">
        <v>513</v>
      </c>
      <c r="N1203" s="36">
        <v>0</v>
      </c>
      <c r="O1203" s="54">
        <v>0</v>
      </c>
      <c r="P1203" s="54">
        <v>0</v>
      </c>
      <c r="R1203" s="36" t="str">
        <f t="shared" si="111"/>
        <v> SG_ EM_G_TQ m205 : 135|16@0+ (1,0) [0|0] "Nm" TOOL</v>
      </c>
      <c r="S1203" s="36" t="str">
        <f t="shared" si="112"/>
        <v>SG_MUL_VAL_ 2024 EM_G_TQ S01_PID 205-205;</v>
      </c>
    </row>
    <row r="1204" spans="1:19">
      <c r="A1204" s="36">
        <v>1</v>
      </c>
      <c r="B1204" s="53">
        <f t="shared" si="109"/>
        <v>205</v>
      </c>
      <c r="C1204" s="38" t="str">
        <f t="shared" si="110"/>
        <v>S01_PID</v>
      </c>
      <c r="D1204" s="83" t="s">
        <v>2427</v>
      </c>
      <c r="E1204" s="91" t="s">
        <v>2459</v>
      </c>
      <c r="F1204" s="77" t="s">
        <v>2460</v>
      </c>
      <c r="G1204" s="92" t="s">
        <v>2461</v>
      </c>
      <c r="H1204" s="36">
        <v>151</v>
      </c>
      <c r="I1204" s="36">
        <v>16</v>
      </c>
      <c r="J1204" s="36">
        <v>0</v>
      </c>
      <c r="K1204" s="36" t="s">
        <v>32</v>
      </c>
      <c r="L1204" s="36">
        <v>1</v>
      </c>
      <c r="M1204" s="36" t="s">
        <v>513</v>
      </c>
      <c r="N1204" s="36">
        <v>0</v>
      </c>
      <c r="O1204" s="54">
        <v>0</v>
      </c>
      <c r="P1204" s="54">
        <v>0</v>
      </c>
      <c r="R1204" s="36" t="str">
        <f t="shared" si="111"/>
        <v> SG_ EM_H_TQ m205 : 151|16@0+ (1,0) [0|0] "Nm" TOOL</v>
      </c>
      <c r="S1204" s="36" t="str">
        <f t="shared" si="112"/>
        <v>SG_MUL_VAL_ 2024 EM_H_TQ S01_PID 205-205;</v>
      </c>
    </row>
    <row r="1205" spans="1:19">
      <c r="A1205" s="36">
        <v>1</v>
      </c>
      <c r="B1205" s="53">
        <f t="shared" si="109"/>
        <v>0</v>
      </c>
      <c r="C1205" s="38" t="str">
        <f t="shared" si="110"/>
        <v>S01_PID</v>
      </c>
      <c r="J1205" s="36">
        <v>1</v>
      </c>
      <c r="K1205" s="36" t="s">
        <v>32</v>
      </c>
      <c r="L1205" s="36">
        <v>1</v>
      </c>
      <c r="N1205" s="36">
        <v>0</v>
      </c>
      <c r="O1205" s="54">
        <v>0</v>
      </c>
      <c r="P1205" s="54">
        <v>0</v>
      </c>
      <c r="R1205" s="36" t="str">
        <f t="shared" si="111"/>
        <v/>
      </c>
      <c r="S1205" s="36" t="str">
        <f t="shared" si="112"/>
        <v/>
      </c>
    </row>
    <row r="1206" spans="1:19">
      <c r="A1206" s="36">
        <v>1</v>
      </c>
      <c r="B1206" s="53">
        <f t="shared" si="109"/>
        <v>0</v>
      </c>
      <c r="C1206" s="38" t="str">
        <f t="shared" si="110"/>
        <v>S01_PID</v>
      </c>
      <c r="J1206" s="36">
        <v>1</v>
      </c>
      <c r="K1206" s="36" t="s">
        <v>32</v>
      </c>
      <c r="L1206" s="36">
        <v>1</v>
      </c>
      <c r="N1206" s="36">
        <v>0</v>
      </c>
      <c r="O1206" s="54">
        <v>0</v>
      </c>
      <c r="P1206" s="54">
        <v>0</v>
      </c>
      <c r="R1206" s="36" t="str">
        <f t="shared" si="111"/>
        <v/>
      </c>
      <c r="S1206" s="36" t="str">
        <f t="shared" si="112"/>
        <v/>
      </c>
    </row>
    <row r="1207" spans="1:19">
      <c r="A1207" s="36">
        <v>1</v>
      </c>
      <c r="B1207" s="53">
        <f t="shared" si="109"/>
        <v>0</v>
      </c>
      <c r="C1207" s="38" t="str">
        <f t="shared" si="110"/>
        <v>S01_PID</v>
      </c>
      <c r="J1207" s="36">
        <v>1</v>
      </c>
      <c r="K1207" s="36" t="s">
        <v>32</v>
      </c>
      <c r="L1207" s="36">
        <v>1</v>
      </c>
      <c r="N1207" s="36">
        <v>0</v>
      </c>
      <c r="O1207" s="54">
        <v>0</v>
      </c>
      <c r="P1207" s="54">
        <v>0</v>
      </c>
      <c r="R1207" s="36" t="str">
        <f t="shared" si="111"/>
        <v/>
      </c>
      <c r="S1207" s="36" t="str">
        <f t="shared" si="112"/>
        <v/>
      </c>
    </row>
    <row r="1208" spans="1:19">
      <c r="A1208" s="36">
        <v>1</v>
      </c>
      <c r="B1208" s="53">
        <f t="shared" ref="B1208:B1255" si="113">HEX2DEC(SUBSTITUTE(D1208,"0x",""))</f>
        <v>0</v>
      </c>
      <c r="C1208" s="38" t="str">
        <f t="shared" ref="C1208:C1255" si="114">"S"&amp;DEC2HEX(A1208,2)&amp;"_PID"</f>
        <v>S01_PID</v>
      </c>
      <c r="J1208" s="36">
        <v>1</v>
      </c>
      <c r="K1208" s="36" t="s">
        <v>32</v>
      </c>
      <c r="L1208" s="36">
        <v>1</v>
      </c>
      <c r="N1208" s="36">
        <v>0</v>
      </c>
      <c r="O1208" s="54">
        <v>0</v>
      </c>
      <c r="P1208" s="54">
        <v>0</v>
      </c>
      <c r="R1208" s="36" t="str">
        <f t="shared" ref="R1208:R1255" si="115">IF(F1208="",""," SG_ "&amp;F1208&amp;" m"&amp;B1208&amp;" : "&amp;H1208&amp;"|"&amp;I1208&amp;"@"&amp;J1208&amp;K1208&amp;" ("&amp;L1208&amp;","&amp;N1208&amp;") ["&amp;O1208&amp;"|"&amp;P1208&amp;"] """&amp;M1208&amp;""" TOOL")</f>
        <v/>
      </c>
      <c r="S1208" s="36" t="str">
        <f t="shared" ref="S1208:S1255" si="116">IF(F1208="","","SG_MUL_VAL_ 2024 "&amp;F1208&amp;" "&amp;C1208&amp;" "&amp;SUBSTITUTE(B1208,"M","")&amp;"-"&amp;SUBSTITUTE(B1208,"M","")&amp;";")</f>
        <v/>
      </c>
    </row>
    <row r="1209" spans="1:19">
      <c r="A1209" s="36">
        <v>1</v>
      </c>
      <c r="B1209" s="53">
        <f t="shared" si="113"/>
        <v>0</v>
      </c>
      <c r="C1209" s="38" t="str">
        <f t="shared" si="114"/>
        <v>S01_PID</v>
      </c>
      <c r="J1209" s="36">
        <v>1</v>
      </c>
      <c r="K1209" s="36" t="s">
        <v>32</v>
      </c>
      <c r="L1209" s="36">
        <v>1</v>
      </c>
      <c r="N1209" s="36">
        <v>0</v>
      </c>
      <c r="O1209" s="54">
        <v>0</v>
      </c>
      <c r="P1209" s="54">
        <v>0</v>
      </c>
      <c r="R1209" s="36" t="str">
        <f t="shared" si="115"/>
        <v/>
      </c>
      <c r="S1209" s="36" t="str">
        <f t="shared" si="116"/>
        <v/>
      </c>
    </row>
    <row r="1210" spans="1:19">
      <c r="A1210" s="36">
        <v>1</v>
      </c>
      <c r="B1210" s="53">
        <f t="shared" si="113"/>
        <v>0</v>
      </c>
      <c r="C1210" s="38" t="str">
        <f t="shared" si="114"/>
        <v>S01_PID</v>
      </c>
      <c r="J1210" s="36">
        <v>1</v>
      </c>
      <c r="K1210" s="36" t="s">
        <v>32</v>
      </c>
      <c r="L1210" s="36">
        <v>1</v>
      </c>
      <c r="N1210" s="36">
        <v>0</v>
      </c>
      <c r="O1210" s="54">
        <v>0</v>
      </c>
      <c r="P1210" s="54">
        <v>0</v>
      </c>
      <c r="R1210" s="36" t="str">
        <f t="shared" si="115"/>
        <v/>
      </c>
      <c r="S1210" s="36" t="str">
        <f t="shared" si="116"/>
        <v/>
      </c>
    </row>
    <row r="1211" spans="1:19">
      <c r="A1211" s="36">
        <v>1</v>
      </c>
      <c r="B1211" s="53">
        <f t="shared" si="113"/>
        <v>0</v>
      </c>
      <c r="C1211" s="38" t="str">
        <f t="shared" si="114"/>
        <v>S01_PID</v>
      </c>
      <c r="J1211" s="36">
        <v>1</v>
      </c>
      <c r="K1211" s="36" t="s">
        <v>32</v>
      </c>
      <c r="L1211" s="36">
        <v>1</v>
      </c>
      <c r="N1211" s="36">
        <v>0</v>
      </c>
      <c r="O1211" s="54">
        <v>0</v>
      </c>
      <c r="P1211" s="54">
        <v>0</v>
      </c>
      <c r="R1211" s="36" t="str">
        <f t="shared" si="115"/>
        <v/>
      </c>
      <c r="S1211" s="36" t="str">
        <f t="shared" si="116"/>
        <v/>
      </c>
    </row>
    <row r="1212" spans="1:19">
      <c r="A1212" s="36">
        <v>1</v>
      </c>
      <c r="B1212" s="53">
        <f t="shared" si="113"/>
        <v>0</v>
      </c>
      <c r="C1212" s="38" t="str">
        <f t="shared" si="114"/>
        <v>S01_PID</v>
      </c>
      <c r="J1212" s="36">
        <v>1</v>
      </c>
      <c r="K1212" s="36" t="s">
        <v>32</v>
      </c>
      <c r="L1212" s="36">
        <v>1</v>
      </c>
      <c r="N1212" s="36">
        <v>0</v>
      </c>
      <c r="O1212" s="54">
        <v>0</v>
      </c>
      <c r="P1212" s="54">
        <v>0</v>
      </c>
      <c r="R1212" s="36" t="str">
        <f t="shared" si="115"/>
        <v/>
      </c>
      <c r="S1212" s="36" t="str">
        <f t="shared" si="116"/>
        <v/>
      </c>
    </row>
    <row r="1213" spans="1:19">
      <c r="A1213" s="36">
        <v>1</v>
      </c>
      <c r="B1213" s="53">
        <f t="shared" si="113"/>
        <v>0</v>
      </c>
      <c r="C1213" s="38" t="str">
        <f t="shared" si="114"/>
        <v>S01_PID</v>
      </c>
      <c r="J1213" s="36">
        <v>1</v>
      </c>
      <c r="K1213" s="36" t="s">
        <v>32</v>
      </c>
      <c r="L1213" s="36">
        <v>1</v>
      </c>
      <c r="N1213" s="36">
        <v>0</v>
      </c>
      <c r="O1213" s="54">
        <v>0</v>
      </c>
      <c r="P1213" s="54">
        <v>0</v>
      </c>
      <c r="R1213" s="36" t="str">
        <f t="shared" si="115"/>
        <v/>
      </c>
      <c r="S1213" s="36" t="str">
        <f t="shared" si="116"/>
        <v/>
      </c>
    </row>
    <row r="1214" spans="1:19">
      <c r="A1214" s="36">
        <v>1</v>
      </c>
      <c r="B1214" s="53">
        <f t="shared" si="113"/>
        <v>0</v>
      </c>
      <c r="C1214" s="38" t="str">
        <f t="shared" si="114"/>
        <v>S01_PID</v>
      </c>
      <c r="J1214" s="36">
        <v>1</v>
      </c>
      <c r="K1214" s="36" t="s">
        <v>32</v>
      </c>
      <c r="L1214" s="36">
        <v>1</v>
      </c>
      <c r="N1214" s="36">
        <v>0</v>
      </c>
      <c r="O1214" s="54">
        <v>0</v>
      </c>
      <c r="P1214" s="54">
        <v>0</v>
      </c>
      <c r="R1214" s="36" t="str">
        <f t="shared" si="115"/>
        <v/>
      </c>
      <c r="S1214" s="36" t="str">
        <f t="shared" si="116"/>
        <v/>
      </c>
    </row>
    <row r="1215" spans="1:19">
      <c r="A1215" s="36">
        <v>1</v>
      </c>
      <c r="B1215" s="53">
        <f t="shared" si="113"/>
        <v>0</v>
      </c>
      <c r="C1215" s="38" t="str">
        <f t="shared" si="114"/>
        <v>S01_PID</v>
      </c>
      <c r="J1215" s="36">
        <v>1</v>
      </c>
      <c r="K1215" s="36" t="s">
        <v>32</v>
      </c>
      <c r="L1215" s="36">
        <v>1</v>
      </c>
      <c r="N1215" s="36">
        <v>0</v>
      </c>
      <c r="O1215" s="54">
        <v>0</v>
      </c>
      <c r="P1215" s="54">
        <v>0</v>
      </c>
      <c r="R1215" s="36" t="str">
        <f t="shared" si="115"/>
        <v/>
      </c>
      <c r="S1215" s="36" t="str">
        <f t="shared" si="116"/>
        <v/>
      </c>
    </row>
    <row r="1216" spans="1:19">
      <c r="A1216" s="36">
        <v>1</v>
      </c>
      <c r="B1216" s="53">
        <f t="shared" si="113"/>
        <v>0</v>
      </c>
      <c r="C1216" s="38" t="str">
        <f t="shared" si="114"/>
        <v>S01_PID</v>
      </c>
      <c r="J1216" s="36">
        <v>1</v>
      </c>
      <c r="K1216" s="36" t="s">
        <v>32</v>
      </c>
      <c r="L1216" s="36">
        <v>1</v>
      </c>
      <c r="N1216" s="36">
        <v>0</v>
      </c>
      <c r="O1216" s="54">
        <v>0</v>
      </c>
      <c r="P1216" s="54">
        <v>0</v>
      </c>
      <c r="R1216" s="36" t="str">
        <f t="shared" si="115"/>
        <v/>
      </c>
      <c r="S1216" s="36" t="str">
        <f t="shared" si="116"/>
        <v/>
      </c>
    </row>
    <row r="1217" spans="1:19">
      <c r="A1217" s="36">
        <v>1</v>
      </c>
      <c r="B1217" s="53">
        <f t="shared" si="113"/>
        <v>0</v>
      </c>
      <c r="C1217" s="38" t="str">
        <f t="shared" si="114"/>
        <v>S01_PID</v>
      </c>
      <c r="J1217" s="36">
        <v>1</v>
      </c>
      <c r="K1217" s="36" t="s">
        <v>32</v>
      </c>
      <c r="L1217" s="36">
        <v>1</v>
      </c>
      <c r="N1217" s="36">
        <v>0</v>
      </c>
      <c r="O1217" s="54">
        <v>0</v>
      </c>
      <c r="P1217" s="54">
        <v>0</v>
      </c>
      <c r="R1217" s="36" t="str">
        <f t="shared" si="115"/>
        <v/>
      </c>
      <c r="S1217" s="36" t="str">
        <f t="shared" si="116"/>
        <v/>
      </c>
    </row>
    <row r="1218" spans="1:19">
      <c r="A1218" s="36">
        <v>1</v>
      </c>
      <c r="B1218" s="53">
        <f t="shared" si="113"/>
        <v>0</v>
      </c>
      <c r="C1218" s="38" t="str">
        <f t="shared" si="114"/>
        <v>S01_PID</v>
      </c>
      <c r="J1218" s="36">
        <v>1</v>
      </c>
      <c r="K1218" s="36" t="s">
        <v>32</v>
      </c>
      <c r="L1218" s="36">
        <v>1</v>
      </c>
      <c r="N1218" s="36">
        <v>0</v>
      </c>
      <c r="O1218" s="54">
        <v>0</v>
      </c>
      <c r="P1218" s="54">
        <v>0</v>
      </c>
      <c r="R1218" s="36" t="str">
        <f t="shared" si="115"/>
        <v/>
      </c>
      <c r="S1218" s="36" t="str">
        <f t="shared" si="116"/>
        <v/>
      </c>
    </row>
    <row r="1219" spans="1:19">
      <c r="A1219" s="36">
        <v>1</v>
      </c>
      <c r="B1219" s="53">
        <f t="shared" si="113"/>
        <v>0</v>
      </c>
      <c r="C1219" s="38" t="str">
        <f t="shared" si="114"/>
        <v>S01_PID</v>
      </c>
      <c r="J1219" s="36">
        <v>1</v>
      </c>
      <c r="K1219" s="36" t="s">
        <v>32</v>
      </c>
      <c r="L1219" s="36">
        <v>1</v>
      </c>
      <c r="N1219" s="36">
        <v>0</v>
      </c>
      <c r="O1219" s="54">
        <v>0</v>
      </c>
      <c r="P1219" s="54">
        <v>0</v>
      </c>
      <c r="R1219" s="36" t="str">
        <f t="shared" si="115"/>
        <v/>
      </c>
      <c r="S1219" s="36" t="str">
        <f t="shared" si="116"/>
        <v/>
      </c>
    </row>
    <row r="1220" spans="1:19">
      <c r="A1220" s="36">
        <v>1</v>
      </c>
      <c r="B1220" s="53">
        <f t="shared" si="113"/>
        <v>0</v>
      </c>
      <c r="C1220" s="38" t="str">
        <f t="shared" si="114"/>
        <v>S01_PID</v>
      </c>
      <c r="J1220" s="36">
        <v>1</v>
      </c>
      <c r="K1220" s="36" t="s">
        <v>32</v>
      </c>
      <c r="L1220" s="36">
        <v>1</v>
      </c>
      <c r="N1220" s="36">
        <v>0</v>
      </c>
      <c r="O1220" s="54">
        <v>0</v>
      </c>
      <c r="P1220" s="54">
        <v>0</v>
      </c>
      <c r="R1220" s="36" t="str">
        <f t="shared" si="115"/>
        <v/>
      </c>
      <c r="S1220" s="36" t="str">
        <f t="shared" si="116"/>
        <v/>
      </c>
    </row>
    <row r="1221" spans="1:19">
      <c r="A1221" s="36">
        <v>1</v>
      </c>
      <c r="B1221" s="53">
        <f t="shared" si="113"/>
        <v>0</v>
      </c>
      <c r="C1221" s="38" t="str">
        <f t="shared" si="114"/>
        <v>S01_PID</v>
      </c>
      <c r="J1221" s="36">
        <v>1</v>
      </c>
      <c r="K1221" s="36" t="s">
        <v>32</v>
      </c>
      <c r="L1221" s="36">
        <v>1</v>
      </c>
      <c r="N1221" s="36">
        <v>0</v>
      </c>
      <c r="O1221" s="54">
        <v>0</v>
      </c>
      <c r="P1221" s="54">
        <v>0</v>
      </c>
      <c r="R1221" s="36" t="str">
        <f t="shared" si="115"/>
        <v/>
      </c>
      <c r="S1221" s="36" t="str">
        <f t="shared" si="116"/>
        <v/>
      </c>
    </row>
    <row r="1222" spans="1:19">
      <c r="A1222" s="36">
        <v>1</v>
      </c>
      <c r="B1222" s="53">
        <f t="shared" si="113"/>
        <v>0</v>
      </c>
      <c r="C1222" s="38" t="str">
        <f t="shared" si="114"/>
        <v>S01_PID</v>
      </c>
      <c r="J1222" s="36">
        <v>1</v>
      </c>
      <c r="K1222" s="36" t="s">
        <v>32</v>
      </c>
      <c r="L1222" s="36">
        <v>1</v>
      </c>
      <c r="N1222" s="36">
        <v>0</v>
      </c>
      <c r="O1222" s="54">
        <v>0</v>
      </c>
      <c r="P1222" s="54">
        <v>0</v>
      </c>
      <c r="R1222" s="36" t="str">
        <f t="shared" si="115"/>
        <v/>
      </c>
      <c r="S1222" s="36" t="str">
        <f t="shared" si="116"/>
        <v/>
      </c>
    </row>
    <row r="1223" spans="1:19">
      <c r="A1223" s="36">
        <v>1</v>
      </c>
      <c r="B1223" s="53">
        <f t="shared" si="113"/>
        <v>0</v>
      </c>
      <c r="C1223" s="38" t="str">
        <f t="shared" si="114"/>
        <v>S01_PID</v>
      </c>
      <c r="J1223" s="36">
        <v>1</v>
      </c>
      <c r="K1223" s="36" t="s">
        <v>32</v>
      </c>
      <c r="L1223" s="36">
        <v>1</v>
      </c>
      <c r="N1223" s="36">
        <v>0</v>
      </c>
      <c r="O1223" s="54">
        <v>0</v>
      </c>
      <c r="P1223" s="54">
        <v>0</v>
      </c>
      <c r="R1223" s="36" t="str">
        <f t="shared" si="115"/>
        <v/>
      </c>
      <c r="S1223" s="36" t="str">
        <f t="shared" si="116"/>
        <v/>
      </c>
    </row>
    <row r="1224" spans="1:19">
      <c r="A1224" s="36">
        <v>1</v>
      </c>
      <c r="B1224" s="53">
        <f t="shared" si="113"/>
        <v>0</v>
      </c>
      <c r="C1224" s="38" t="str">
        <f t="shared" si="114"/>
        <v>S01_PID</v>
      </c>
      <c r="J1224" s="36">
        <v>1</v>
      </c>
      <c r="K1224" s="36" t="s">
        <v>32</v>
      </c>
      <c r="L1224" s="36">
        <v>1</v>
      </c>
      <c r="N1224" s="36">
        <v>0</v>
      </c>
      <c r="O1224" s="54">
        <v>0</v>
      </c>
      <c r="P1224" s="54">
        <v>0</v>
      </c>
      <c r="R1224" s="36" t="str">
        <f t="shared" si="115"/>
        <v/>
      </c>
      <c r="S1224" s="36" t="str">
        <f t="shared" si="116"/>
        <v/>
      </c>
    </row>
    <row r="1225" spans="1:19">
      <c r="A1225" s="36">
        <v>1</v>
      </c>
      <c r="B1225" s="53">
        <f t="shared" si="113"/>
        <v>0</v>
      </c>
      <c r="C1225" s="38" t="str">
        <f t="shared" si="114"/>
        <v>S01_PID</v>
      </c>
      <c r="J1225" s="36">
        <v>1</v>
      </c>
      <c r="K1225" s="36" t="s">
        <v>32</v>
      </c>
      <c r="L1225" s="36">
        <v>1</v>
      </c>
      <c r="N1225" s="36">
        <v>0</v>
      </c>
      <c r="O1225" s="54">
        <v>0</v>
      </c>
      <c r="P1225" s="54">
        <v>0</v>
      </c>
      <c r="R1225" s="36" t="str">
        <f t="shared" si="115"/>
        <v/>
      </c>
      <c r="S1225" s="36" t="str">
        <f t="shared" si="116"/>
        <v/>
      </c>
    </row>
    <row r="1226" spans="1:19">
      <c r="A1226" s="36">
        <v>1</v>
      </c>
      <c r="B1226" s="53">
        <f t="shared" si="113"/>
        <v>0</v>
      </c>
      <c r="C1226" s="38" t="str">
        <f t="shared" si="114"/>
        <v>S01_PID</v>
      </c>
      <c r="J1226" s="36">
        <v>1</v>
      </c>
      <c r="K1226" s="36" t="s">
        <v>32</v>
      </c>
      <c r="L1226" s="36">
        <v>1</v>
      </c>
      <c r="N1226" s="36">
        <v>0</v>
      </c>
      <c r="O1226" s="54">
        <v>0</v>
      </c>
      <c r="P1226" s="54">
        <v>0</v>
      </c>
      <c r="R1226" s="36" t="str">
        <f t="shared" si="115"/>
        <v/>
      </c>
      <c r="S1226" s="36" t="str">
        <f t="shared" si="116"/>
        <v/>
      </c>
    </row>
    <row r="1227" spans="1:19">
      <c r="A1227" s="36">
        <v>1</v>
      </c>
      <c r="B1227" s="53">
        <f t="shared" si="113"/>
        <v>0</v>
      </c>
      <c r="C1227" s="38" t="str">
        <f t="shared" si="114"/>
        <v>S01_PID</v>
      </c>
      <c r="J1227" s="36">
        <v>1</v>
      </c>
      <c r="K1227" s="36" t="s">
        <v>32</v>
      </c>
      <c r="L1227" s="36">
        <v>1</v>
      </c>
      <c r="N1227" s="36">
        <v>0</v>
      </c>
      <c r="O1227" s="54">
        <v>0</v>
      </c>
      <c r="P1227" s="54">
        <v>0</v>
      </c>
      <c r="R1227" s="36" t="str">
        <f t="shared" si="115"/>
        <v/>
      </c>
      <c r="S1227" s="36" t="str">
        <f t="shared" si="116"/>
        <v/>
      </c>
    </row>
    <row r="1228" spans="1:19">
      <c r="A1228" s="36">
        <v>1</v>
      </c>
      <c r="B1228" s="53">
        <f t="shared" si="113"/>
        <v>0</v>
      </c>
      <c r="C1228" s="38" t="str">
        <f t="shared" si="114"/>
        <v>S01_PID</v>
      </c>
      <c r="J1228" s="36">
        <v>1</v>
      </c>
      <c r="K1228" s="36" t="s">
        <v>32</v>
      </c>
      <c r="L1228" s="36">
        <v>1</v>
      </c>
      <c r="N1228" s="36">
        <v>0</v>
      </c>
      <c r="O1228" s="54">
        <v>0</v>
      </c>
      <c r="P1228" s="54">
        <v>0</v>
      </c>
      <c r="R1228" s="36" t="str">
        <f t="shared" si="115"/>
        <v/>
      </c>
      <c r="S1228" s="36" t="str">
        <f t="shared" si="116"/>
        <v/>
      </c>
    </row>
    <row r="1229" spans="1:19">
      <c r="A1229" s="36">
        <v>1</v>
      </c>
      <c r="B1229" s="53">
        <f t="shared" si="113"/>
        <v>0</v>
      </c>
      <c r="C1229" s="38" t="str">
        <f t="shared" si="114"/>
        <v>S01_PID</v>
      </c>
      <c r="J1229" s="36">
        <v>1</v>
      </c>
      <c r="K1229" s="36" t="s">
        <v>32</v>
      </c>
      <c r="L1229" s="36">
        <v>1</v>
      </c>
      <c r="N1229" s="36">
        <v>0</v>
      </c>
      <c r="O1229" s="54">
        <v>0</v>
      </c>
      <c r="P1229" s="54">
        <v>0</v>
      </c>
      <c r="R1229" s="36" t="str">
        <f t="shared" si="115"/>
        <v/>
      </c>
      <c r="S1229" s="36" t="str">
        <f t="shared" si="116"/>
        <v/>
      </c>
    </row>
    <row r="1230" spans="1:19">
      <c r="A1230" s="36">
        <v>1</v>
      </c>
      <c r="B1230" s="53">
        <f t="shared" si="113"/>
        <v>0</v>
      </c>
      <c r="C1230" s="38" t="str">
        <f t="shared" si="114"/>
        <v>S01_PID</v>
      </c>
      <c r="J1230" s="36">
        <v>1</v>
      </c>
      <c r="K1230" s="36" t="s">
        <v>32</v>
      </c>
      <c r="L1230" s="36">
        <v>1</v>
      </c>
      <c r="N1230" s="36">
        <v>0</v>
      </c>
      <c r="O1230" s="54">
        <v>0</v>
      </c>
      <c r="P1230" s="54">
        <v>0</v>
      </c>
      <c r="R1230" s="36" t="str">
        <f t="shared" si="115"/>
        <v/>
      </c>
      <c r="S1230" s="36" t="str">
        <f t="shared" si="116"/>
        <v/>
      </c>
    </row>
    <row r="1231" spans="1:19">
      <c r="A1231" s="36">
        <v>1</v>
      </c>
      <c r="B1231" s="53">
        <f t="shared" si="113"/>
        <v>0</v>
      </c>
      <c r="C1231" s="38" t="str">
        <f t="shared" si="114"/>
        <v>S01_PID</v>
      </c>
      <c r="J1231" s="36">
        <v>1</v>
      </c>
      <c r="K1231" s="36" t="s">
        <v>32</v>
      </c>
      <c r="L1231" s="36">
        <v>1</v>
      </c>
      <c r="N1231" s="36">
        <v>0</v>
      </c>
      <c r="O1231" s="54">
        <v>0</v>
      </c>
      <c r="P1231" s="54">
        <v>0</v>
      </c>
      <c r="R1231" s="36" t="str">
        <f t="shared" si="115"/>
        <v/>
      </c>
      <c r="S1231" s="36" t="str">
        <f t="shared" si="116"/>
        <v/>
      </c>
    </row>
    <row r="1232" spans="1:19">
      <c r="A1232" s="36">
        <v>1</v>
      </c>
      <c r="B1232" s="53">
        <f t="shared" si="113"/>
        <v>0</v>
      </c>
      <c r="C1232" s="38" t="str">
        <f t="shared" si="114"/>
        <v>S01_PID</v>
      </c>
      <c r="J1232" s="36">
        <v>1</v>
      </c>
      <c r="K1232" s="36" t="s">
        <v>32</v>
      </c>
      <c r="L1232" s="36">
        <v>1</v>
      </c>
      <c r="N1232" s="36">
        <v>0</v>
      </c>
      <c r="O1232" s="54">
        <v>0</v>
      </c>
      <c r="P1232" s="54">
        <v>0</v>
      </c>
      <c r="R1232" s="36" t="str">
        <f t="shared" si="115"/>
        <v/>
      </c>
      <c r="S1232" s="36" t="str">
        <f t="shared" si="116"/>
        <v/>
      </c>
    </row>
    <row r="1233" spans="1:19">
      <c r="A1233" s="36">
        <v>1</v>
      </c>
      <c r="B1233" s="53">
        <f t="shared" si="113"/>
        <v>0</v>
      </c>
      <c r="C1233" s="38" t="str">
        <f t="shared" si="114"/>
        <v>S01_PID</v>
      </c>
      <c r="J1233" s="36">
        <v>1</v>
      </c>
      <c r="K1233" s="36" t="s">
        <v>32</v>
      </c>
      <c r="L1233" s="36">
        <v>1</v>
      </c>
      <c r="N1233" s="36">
        <v>0</v>
      </c>
      <c r="O1233" s="54">
        <v>0</v>
      </c>
      <c r="P1233" s="54">
        <v>0</v>
      </c>
      <c r="R1233" s="36" t="str">
        <f t="shared" si="115"/>
        <v/>
      </c>
      <c r="S1233" s="36" t="str">
        <f t="shared" si="116"/>
        <v/>
      </c>
    </row>
    <row r="1234" spans="1:19">
      <c r="A1234" s="36">
        <v>1</v>
      </c>
      <c r="B1234" s="53">
        <f t="shared" si="113"/>
        <v>0</v>
      </c>
      <c r="C1234" s="38" t="str">
        <f t="shared" si="114"/>
        <v>S01_PID</v>
      </c>
      <c r="J1234" s="36">
        <v>1</v>
      </c>
      <c r="K1234" s="36" t="s">
        <v>32</v>
      </c>
      <c r="L1234" s="36">
        <v>1</v>
      </c>
      <c r="N1234" s="36">
        <v>0</v>
      </c>
      <c r="O1234" s="54">
        <v>0</v>
      </c>
      <c r="P1234" s="54">
        <v>0</v>
      </c>
      <c r="R1234" s="36" t="str">
        <f t="shared" si="115"/>
        <v/>
      </c>
      <c r="S1234" s="36" t="str">
        <f t="shared" si="116"/>
        <v/>
      </c>
    </row>
    <row r="1235" spans="1:19">
      <c r="A1235" s="36">
        <v>1</v>
      </c>
      <c r="B1235" s="53">
        <f t="shared" si="113"/>
        <v>0</v>
      </c>
      <c r="C1235" s="38" t="str">
        <f t="shared" si="114"/>
        <v>S01_PID</v>
      </c>
      <c r="J1235" s="36">
        <v>1</v>
      </c>
      <c r="K1235" s="36" t="s">
        <v>32</v>
      </c>
      <c r="L1235" s="36">
        <v>1</v>
      </c>
      <c r="N1235" s="36">
        <v>0</v>
      </c>
      <c r="O1235" s="54">
        <v>0</v>
      </c>
      <c r="P1235" s="54">
        <v>0</v>
      </c>
      <c r="R1235" s="36" t="str">
        <f t="shared" si="115"/>
        <v/>
      </c>
      <c r="S1235" s="36" t="str">
        <f t="shared" si="116"/>
        <v/>
      </c>
    </row>
    <row r="1236" spans="1:19">
      <c r="A1236" s="36">
        <v>1</v>
      </c>
      <c r="B1236" s="53">
        <f t="shared" si="113"/>
        <v>0</v>
      </c>
      <c r="C1236" s="38" t="str">
        <f t="shared" si="114"/>
        <v>S01_PID</v>
      </c>
      <c r="J1236" s="36">
        <v>1</v>
      </c>
      <c r="K1236" s="36" t="s">
        <v>32</v>
      </c>
      <c r="L1236" s="36">
        <v>1</v>
      </c>
      <c r="N1236" s="36">
        <v>0</v>
      </c>
      <c r="O1236" s="54">
        <v>0</v>
      </c>
      <c r="P1236" s="54">
        <v>0</v>
      </c>
      <c r="R1236" s="36" t="str">
        <f t="shared" si="115"/>
        <v/>
      </c>
      <c r="S1236" s="36" t="str">
        <f t="shared" si="116"/>
        <v/>
      </c>
    </row>
    <row r="1237" spans="1:19">
      <c r="A1237" s="36">
        <v>1</v>
      </c>
      <c r="B1237" s="53">
        <f t="shared" si="113"/>
        <v>0</v>
      </c>
      <c r="C1237" s="38" t="str">
        <f t="shared" si="114"/>
        <v>S01_PID</v>
      </c>
      <c r="J1237" s="36">
        <v>1</v>
      </c>
      <c r="K1237" s="36" t="s">
        <v>32</v>
      </c>
      <c r="L1237" s="36">
        <v>1</v>
      </c>
      <c r="N1237" s="36">
        <v>0</v>
      </c>
      <c r="O1237" s="54">
        <v>0</v>
      </c>
      <c r="P1237" s="54">
        <v>0</v>
      </c>
      <c r="R1237" s="36" t="str">
        <f t="shared" si="115"/>
        <v/>
      </c>
      <c r="S1237" s="36" t="str">
        <f t="shared" si="116"/>
        <v/>
      </c>
    </row>
    <row r="1238" spans="1:19">
      <c r="A1238" s="36">
        <v>1</v>
      </c>
      <c r="B1238" s="53">
        <f t="shared" si="113"/>
        <v>0</v>
      </c>
      <c r="C1238" s="38" t="str">
        <f t="shared" si="114"/>
        <v>S01_PID</v>
      </c>
      <c r="J1238" s="36">
        <v>1</v>
      </c>
      <c r="K1238" s="36" t="s">
        <v>32</v>
      </c>
      <c r="L1238" s="36">
        <v>1</v>
      </c>
      <c r="N1238" s="36">
        <v>0</v>
      </c>
      <c r="O1238" s="54">
        <v>0</v>
      </c>
      <c r="P1238" s="54">
        <v>0</v>
      </c>
      <c r="R1238" s="36" t="str">
        <f t="shared" si="115"/>
        <v/>
      </c>
      <c r="S1238" s="36" t="str">
        <f t="shared" si="116"/>
        <v/>
      </c>
    </row>
    <row r="1239" spans="1:19">
      <c r="A1239" s="36">
        <v>1</v>
      </c>
      <c r="B1239" s="53">
        <f t="shared" si="113"/>
        <v>0</v>
      </c>
      <c r="C1239" s="38" t="str">
        <f t="shared" si="114"/>
        <v>S01_PID</v>
      </c>
      <c r="J1239" s="36">
        <v>1</v>
      </c>
      <c r="K1239" s="36" t="s">
        <v>32</v>
      </c>
      <c r="L1239" s="36">
        <v>1</v>
      </c>
      <c r="N1239" s="36">
        <v>0</v>
      </c>
      <c r="O1239" s="54">
        <v>0</v>
      </c>
      <c r="P1239" s="54">
        <v>0</v>
      </c>
      <c r="R1239" s="36" t="str">
        <f t="shared" si="115"/>
        <v/>
      </c>
      <c r="S1239" s="36" t="str">
        <f t="shared" si="116"/>
        <v/>
      </c>
    </row>
    <row r="1240" spans="1:19">
      <c r="A1240" s="36">
        <v>1</v>
      </c>
      <c r="B1240" s="53">
        <f t="shared" si="113"/>
        <v>0</v>
      </c>
      <c r="C1240" s="38" t="str">
        <f t="shared" si="114"/>
        <v>S01_PID</v>
      </c>
      <c r="J1240" s="36">
        <v>1</v>
      </c>
      <c r="K1240" s="36" t="s">
        <v>32</v>
      </c>
      <c r="L1240" s="36">
        <v>1</v>
      </c>
      <c r="N1240" s="36">
        <v>0</v>
      </c>
      <c r="O1240" s="54">
        <v>0</v>
      </c>
      <c r="P1240" s="54">
        <v>0</v>
      </c>
      <c r="R1240" s="36" t="str">
        <f t="shared" si="115"/>
        <v/>
      </c>
      <c r="S1240" s="36" t="str">
        <f t="shared" si="116"/>
        <v/>
      </c>
    </row>
    <row r="1241" spans="1:19">
      <c r="A1241" s="36">
        <v>1</v>
      </c>
      <c r="B1241" s="53">
        <f t="shared" si="113"/>
        <v>0</v>
      </c>
      <c r="C1241" s="38" t="str">
        <f t="shared" si="114"/>
        <v>S01_PID</v>
      </c>
      <c r="J1241" s="36">
        <v>1</v>
      </c>
      <c r="K1241" s="36" t="s">
        <v>32</v>
      </c>
      <c r="L1241" s="36">
        <v>1</v>
      </c>
      <c r="N1241" s="36">
        <v>0</v>
      </c>
      <c r="O1241" s="54">
        <v>0</v>
      </c>
      <c r="P1241" s="54">
        <v>0</v>
      </c>
      <c r="R1241" s="36" t="str">
        <f t="shared" si="115"/>
        <v/>
      </c>
      <c r="S1241" s="36" t="str">
        <f t="shared" si="116"/>
        <v/>
      </c>
    </row>
    <row r="1242" spans="1:19">
      <c r="A1242" s="36">
        <v>1</v>
      </c>
      <c r="B1242" s="53">
        <f t="shared" si="113"/>
        <v>0</v>
      </c>
      <c r="C1242" s="38" t="str">
        <f t="shared" si="114"/>
        <v>S01_PID</v>
      </c>
      <c r="J1242" s="36">
        <v>1</v>
      </c>
      <c r="K1242" s="36" t="s">
        <v>32</v>
      </c>
      <c r="L1242" s="36">
        <v>1</v>
      </c>
      <c r="N1242" s="36">
        <v>0</v>
      </c>
      <c r="O1242" s="54">
        <v>0</v>
      </c>
      <c r="P1242" s="54">
        <v>0</v>
      </c>
      <c r="R1242" s="36" t="str">
        <f t="shared" si="115"/>
        <v/>
      </c>
      <c r="S1242" s="36" t="str">
        <f t="shared" si="116"/>
        <v/>
      </c>
    </row>
    <row r="1243" spans="1:19">
      <c r="A1243" s="36">
        <v>1</v>
      </c>
      <c r="B1243" s="53">
        <f t="shared" si="113"/>
        <v>0</v>
      </c>
      <c r="C1243" s="38" t="str">
        <f t="shared" si="114"/>
        <v>S01_PID</v>
      </c>
      <c r="J1243" s="36">
        <v>1</v>
      </c>
      <c r="K1243" s="36" t="s">
        <v>32</v>
      </c>
      <c r="L1243" s="36">
        <v>1</v>
      </c>
      <c r="N1243" s="36">
        <v>0</v>
      </c>
      <c r="O1243" s="54">
        <v>0</v>
      </c>
      <c r="P1243" s="54">
        <v>0</v>
      </c>
      <c r="R1243" s="36" t="str">
        <f t="shared" si="115"/>
        <v/>
      </c>
      <c r="S1243" s="36" t="str">
        <f t="shared" si="116"/>
        <v/>
      </c>
    </row>
    <row r="1244" spans="1:19">
      <c r="A1244" s="36">
        <v>1</v>
      </c>
      <c r="B1244" s="53">
        <f t="shared" si="113"/>
        <v>0</v>
      </c>
      <c r="C1244" s="38" t="str">
        <f t="shared" si="114"/>
        <v>S01_PID</v>
      </c>
      <c r="J1244" s="36">
        <v>1</v>
      </c>
      <c r="K1244" s="36" t="s">
        <v>32</v>
      </c>
      <c r="L1244" s="36">
        <v>1</v>
      </c>
      <c r="N1244" s="36">
        <v>0</v>
      </c>
      <c r="O1244" s="54">
        <v>0</v>
      </c>
      <c r="P1244" s="54">
        <v>0</v>
      </c>
      <c r="R1244" s="36" t="str">
        <f t="shared" si="115"/>
        <v/>
      </c>
      <c r="S1244" s="36" t="str">
        <f t="shared" si="116"/>
        <v/>
      </c>
    </row>
    <row r="1245" spans="1:19">
      <c r="A1245" s="36">
        <v>1</v>
      </c>
      <c r="B1245" s="53">
        <f t="shared" si="113"/>
        <v>0</v>
      </c>
      <c r="C1245" s="38" t="str">
        <f t="shared" si="114"/>
        <v>S01_PID</v>
      </c>
      <c r="J1245" s="36">
        <v>1</v>
      </c>
      <c r="K1245" s="36" t="s">
        <v>32</v>
      </c>
      <c r="L1245" s="36">
        <v>1</v>
      </c>
      <c r="N1245" s="36">
        <v>0</v>
      </c>
      <c r="O1245" s="54">
        <v>0</v>
      </c>
      <c r="P1245" s="54">
        <v>0</v>
      </c>
      <c r="R1245" s="36" t="str">
        <f t="shared" si="115"/>
        <v/>
      </c>
      <c r="S1245" s="36" t="str">
        <f t="shared" si="116"/>
        <v/>
      </c>
    </row>
    <row r="1246" spans="1:19">
      <c r="A1246" s="36">
        <v>1</v>
      </c>
      <c r="B1246" s="53">
        <f t="shared" si="113"/>
        <v>0</v>
      </c>
      <c r="C1246" s="38" t="str">
        <f t="shared" si="114"/>
        <v>S01_PID</v>
      </c>
      <c r="J1246" s="36">
        <v>1</v>
      </c>
      <c r="K1246" s="36" t="s">
        <v>32</v>
      </c>
      <c r="L1246" s="36">
        <v>1</v>
      </c>
      <c r="N1246" s="36">
        <v>0</v>
      </c>
      <c r="O1246" s="54">
        <v>0</v>
      </c>
      <c r="P1246" s="54">
        <v>0</v>
      </c>
      <c r="R1246" s="36" t="str">
        <f t="shared" si="115"/>
        <v/>
      </c>
      <c r="S1246" s="36" t="str">
        <f t="shared" si="116"/>
        <v/>
      </c>
    </row>
    <row r="1247" spans="1:19">
      <c r="A1247" s="36">
        <v>1</v>
      </c>
      <c r="B1247" s="53">
        <f t="shared" si="113"/>
        <v>0</v>
      </c>
      <c r="C1247" s="38" t="str">
        <f t="shared" si="114"/>
        <v>S01_PID</v>
      </c>
      <c r="J1247" s="36">
        <v>1</v>
      </c>
      <c r="K1247" s="36" t="s">
        <v>32</v>
      </c>
      <c r="L1247" s="36">
        <v>1</v>
      </c>
      <c r="N1247" s="36">
        <v>0</v>
      </c>
      <c r="O1247" s="54">
        <v>0</v>
      </c>
      <c r="P1247" s="54">
        <v>0</v>
      </c>
      <c r="R1247" s="36" t="str">
        <f t="shared" si="115"/>
        <v/>
      </c>
      <c r="S1247" s="36" t="str">
        <f t="shared" si="116"/>
        <v/>
      </c>
    </row>
    <row r="1248" spans="1:19">
      <c r="A1248" s="36">
        <v>1</v>
      </c>
      <c r="B1248" s="53">
        <f t="shared" si="113"/>
        <v>0</v>
      </c>
      <c r="C1248" s="38" t="str">
        <f t="shared" si="114"/>
        <v>S01_PID</v>
      </c>
      <c r="J1248" s="36">
        <v>1</v>
      </c>
      <c r="K1248" s="36" t="s">
        <v>32</v>
      </c>
      <c r="L1248" s="36">
        <v>1</v>
      </c>
      <c r="N1248" s="36">
        <v>0</v>
      </c>
      <c r="O1248" s="54">
        <v>0</v>
      </c>
      <c r="P1248" s="54">
        <v>0</v>
      </c>
      <c r="R1248" s="36" t="str">
        <f t="shared" si="115"/>
        <v/>
      </c>
      <c r="S1248" s="36" t="str">
        <f t="shared" si="116"/>
        <v/>
      </c>
    </row>
    <row r="1249" spans="1:19">
      <c r="A1249" s="36">
        <v>1</v>
      </c>
      <c r="B1249" s="53">
        <f t="shared" si="113"/>
        <v>0</v>
      </c>
      <c r="C1249" s="38" t="str">
        <f t="shared" si="114"/>
        <v>S01_PID</v>
      </c>
      <c r="J1249" s="36">
        <v>1</v>
      </c>
      <c r="K1249" s="36" t="s">
        <v>32</v>
      </c>
      <c r="L1249" s="36">
        <v>1</v>
      </c>
      <c r="N1249" s="36">
        <v>0</v>
      </c>
      <c r="O1249" s="54">
        <v>0</v>
      </c>
      <c r="P1249" s="54">
        <v>0</v>
      </c>
      <c r="R1249" s="36" t="str">
        <f t="shared" si="115"/>
        <v/>
      </c>
      <c r="S1249" s="36" t="str">
        <f t="shared" si="116"/>
        <v/>
      </c>
    </row>
    <row r="1250" spans="1:19">
      <c r="A1250" s="36">
        <v>1</v>
      </c>
      <c r="B1250" s="53">
        <f t="shared" si="113"/>
        <v>0</v>
      </c>
      <c r="C1250" s="38" t="str">
        <f t="shared" si="114"/>
        <v>S01_PID</v>
      </c>
      <c r="J1250" s="36">
        <v>1</v>
      </c>
      <c r="K1250" s="36" t="s">
        <v>32</v>
      </c>
      <c r="L1250" s="36">
        <v>1</v>
      </c>
      <c r="N1250" s="36">
        <v>0</v>
      </c>
      <c r="O1250" s="54">
        <v>0</v>
      </c>
      <c r="P1250" s="54">
        <v>0</v>
      </c>
      <c r="R1250" s="36" t="str">
        <f t="shared" si="115"/>
        <v/>
      </c>
      <c r="S1250" s="36" t="str">
        <f t="shared" si="116"/>
        <v/>
      </c>
    </row>
    <row r="1251" spans="1:19">
      <c r="A1251" s="36">
        <v>1</v>
      </c>
      <c r="B1251" s="53">
        <f t="shared" si="113"/>
        <v>0</v>
      </c>
      <c r="C1251" s="38" t="str">
        <f t="shared" si="114"/>
        <v>S01_PID</v>
      </c>
      <c r="J1251" s="36">
        <v>1</v>
      </c>
      <c r="K1251" s="36" t="s">
        <v>32</v>
      </c>
      <c r="L1251" s="36">
        <v>1</v>
      </c>
      <c r="N1251" s="36">
        <v>0</v>
      </c>
      <c r="O1251" s="54">
        <v>0</v>
      </c>
      <c r="P1251" s="54">
        <v>0</v>
      </c>
      <c r="R1251" s="36" t="str">
        <f t="shared" si="115"/>
        <v/>
      </c>
      <c r="S1251" s="36" t="str">
        <f t="shared" si="116"/>
        <v/>
      </c>
    </row>
    <row r="1252" spans="1:19">
      <c r="A1252" s="36">
        <v>1</v>
      </c>
      <c r="B1252" s="53">
        <f t="shared" si="113"/>
        <v>0</v>
      </c>
      <c r="C1252" s="38" t="str">
        <f t="shared" si="114"/>
        <v>S01_PID</v>
      </c>
      <c r="J1252" s="36">
        <v>1</v>
      </c>
      <c r="K1252" s="36" t="s">
        <v>32</v>
      </c>
      <c r="L1252" s="36">
        <v>1</v>
      </c>
      <c r="N1252" s="36">
        <v>0</v>
      </c>
      <c r="O1252" s="54">
        <v>0</v>
      </c>
      <c r="P1252" s="54">
        <v>0</v>
      </c>
      <c r="R1252" s="36" t="str">
        <f t="shared" si="115"/>
        <v/>
      </c>
      <c r="S1252" s="36" t="str">
        <f t="shared" si="116"/>
        <v/>
      </c>
    </row>
    <row r="1253" spans="1:19">
      <c r="A1253" s="36">
        <v>1</v>
      </c>
      <c r="B1253" s="53">
        <f t="shared" si="113"/>
        <v>0</v>
      </c>
      <c r="C1253" s="38" t="str">
        <f t="shared" si="114"/>
        <v>S01_PID</v>
      </c>
      <c r="J1253" s="36">
        <v>1</v>
      </c>
      <c r="K1253" s="36" t="s">
        <v>32</v>
      </c>
      <c r="L1253" s="36">
        <v>1</v>
      </c>
      <c r="N1253" s="36">
        <v>0</v>
      </c>
      <c r="O1253" s="54">
        <v>0</v>
      </c>
      <c r="P1253" s="54">
        <v>0</v>
      </c>
      <c r="R1253" s="36" t="str">
        <f t="shared" si="115"/>
        <v/>
      </c>
      <c r="S1253" s="36" t="str">
        <f t="shared" si="116"/>
        <v/>
      </c>
    </row>
    <row r="1254" spans="1:19">
      <c r="A1254" s="36">
        <v>1</v>
      </c>
      <c r="B1254" s="53">
        <f t="shared" si="113"/>
        <v>0</v>
      </c>
      <c r="C1254" s="38" t="str">
        <f t="shared" si="114"/>
        <v>S01_PID</v>
      </c>
      <c r="J1254" s="36">
        <v>1</v>
      </c>
      <c r="K1254" s="36" t="s">
        <v>32</v>
      </c>
      <c r="L1254" s="36">
        <v>1</v>
      </c>
      <c r="N1254" s="36">
        <v>0</v>
      </c>
      <c r="O1254" s="54">
        <v>0</v>
      </c>
      <c r="P1254" s="54">
        <v>0</v>
      </c>
      <c r="R1254" s="36" t="str">
        <f t="shared" si="115"/>
        <v/>
      </c>
      <c r="S1254" s="36" t="str">
        <f t="shared" si="116"/>
        <v/>
      </c>
    </row>
    <row r="1255" spans="1:19">
      <c r="A1255" s="36">
        <v>1</v>
      </c>
      <c r="B1255" s="53">
        <f t="shared" si="113"/>
        <v>0</v>
      </c>
      <c r="C1255" s="38" t="str">
        <f t="shared" si="114"/>
        <v>S01_PID</v>
      </c>
      <c r="J1255" s="36">
        <v>1</v>
      </c>
      <c r="K1255" s="36" t="s">
        <v>32</v>
      </c>
      <c r="L1255" s="36">
        <v>1</v>
      </c>
      <c r="N1255" s="36">
        <v>0</v>
      </c>
      <c r="O1255" s="54">
        <v>0</v>
      </c>
      <c r="P1255" s="54">
        <v>0</v>
      </c>
      <c r="R1255" s="36" t="str">
        <f t="shared" si="115"/>
        <v/>
      </c>
      <c r="S1255" s="36" t="str">
        <f t="shared" si="116"/>
        <v/>
      </c>
    </row>
    <row r="1256" spans="1:19">
      <c r="A1256" s="36">
        <v>1</v>
      </c>
      <c r="B1256" s="53">
        <f t="shared" ref="B1256:B1279" si="117">HEX2DEC(SUBSTITUTE(D1256,"0x",""))</f>
        <v>0</v>
      </c>
      <c r="C1256" s="38" t="str">
        <f t="shared" ref="C1256:C1279" si="118">"S"&amp;DEC2HEX(A1256,2)&amp;"_PID"</f>
        <v>S01_PID</v>
      </c>
      <c r="J1256" s="36">
        <v>1</v>
      </c>
      <c r="K1256" s="36" t="s">
        <v>32</v>
      </c>
      <c r="L1256" s="36">
        <v>1</v>
      </c>
      <c r="N1256" s="36">
        <v>0</v>
      </c>
      <c r="O1256" s="54">
        <v>0</v>
      </c>
      <c r="P1256" s="54">
        <v>0</v>
      </c>
      <c r="R1256" s="36" t="str">
        <f t="shared" ref="R1256:R1279" si="119">IF(F1256="",""," SG_ "&amp;F1256&amp;" m"&amp;B1256&amp;" : "&amp;H1256&amp;"|"&amp;I1256&amp;"@"&amp;J1256&amp;K1256&amp;" ("&amp;L1256&amp;","&amp;N1256&amp;") ["&amp;O1256&amp;"|"&amp;P1256&amp;"] """&amp;M1256&amp;""" TOOL")</f>
        <v/>
      </c>
      <c r="S1256" s="36" t="str">
        <f t="shared" ref="S1256:S1279" si="120">IF(F1256="","","SG_MUL_VAL_ 2024 "&amp;F1256&amp;" "&amp;C1256&amp;" "&amp;SUBSTITUTE(B1256,"M","")&amp;"-"&amp;SUBSTITUTE(B1256,"M","")&amp;";")</f>
        <v/>
      </c>
    </row>
    <row r="1257" spans="1:19">
      <c r="A1257" s="36">
        <v>1</v>
      </c>
      <c r="B1257" s="53">
        <f t="shared" si="117"/>
        <v>0</v>
      </c>
      <c r="C1257" s="38" t="str">
        <f t="shared" si="118"/>
        <v>S01_PID</v>
      </c>
      <c r="J1257" s="36">
        <v>1</v>
      </c>
      <c r="K1257" s="36" t="s">
        <v>32</v>
      </c>
      <c r="L1257" s="36">
        <v>1</v>
      </c>
      <c r="N1257" s="36">
        <v>0</v>
      </c>
      <c r="O1257" s="54">
        <v>0</v>
      </c>
      <c r="P1257" s="54">
        <v>0</v>
      </c>
      <c r="R1257" s="36" t="str">
        <f t="shared" si="119"/>
        <v/>
      </c>
      <c r="S1257" s="36" t="str">
        <f t="shared" si="120"/>
        <v/>
      </c>
    </row>
    <row r="1258" spans="1:19">
      <c r="A1258" s="36">
        <v>1</v>
      </c>
      <c r="B1258" s="53">
        <f t="shared" si="117"/>
        <v>0</v>
      </c>
      <c r="C1258" s="38" t="str">
        <f t="shared" si="118"/>
        <v>S01_PID</v>
      </c>
      <c r="J1258" s="36">
        <v>1</v>
      </c>
      <c r="K1258" s="36" t="s">
        <v>32</v>
      </c>
      <c r="L1258" s="36">
        <v>1</v>
      </c>
      <c r="N1258" s="36">
        <v>0</v>
      </c>
      <c r="O1258" s="54">
        <v>0</v>
      </c>
      <c r="P1258" s="54">
        <v>0</v>
      </c>
      <c r="R1258" s="36" t="str">
        <f t="shared" si="119"/>
        <v/>
      </c>
      <c r="S1258" s="36" t="str">
        <f t="shared" si="120"/>
        <v/>
      </c>
    </row>
    <row r="1259" spans="1:19">
      <c r="A1259" s="36">
        <v>1</v>
      </c>
      <c r="B1259" s="53">
        <f t="shared" si="117"/>
        <v>0</v>
      </c>
      <c r="C1259" s="38" t="str">
        <f t="shared" si="118"/>
        <v>S01_PID</v>
      </c>
      <c r="J1259" s="36">
        <v>1</v>
      </c>
      <c r="K1259" s="36" t="s">
        <v>32</v>
      </c>
      <c r="L1259" s="36">
        <v>1</v>
      </c>
      <c r="N1259" s="36">
        <v>0</v>
      </c>
      <c r="O1259" s="54">
        <v>0</v>
      </c>
      <c r="P1259" s="54">
        <v>0</v>
      </c>
      <c r="R1259" s="36" t="str">
        <f t="shared" si="119"/>
        <v/>
      </c>
      <c r="S1259" s="36" t="str">
        <f t="shared" si="120"/>
        <v/>
      </c>
    </row>
    <row r="1260" spans="1:19">
      <c r="A1260" s="36">
        <v>1</v>
      </c>
      <c r="B1260" s="53">
        <f t="shared" si="117"/>
        <v>0</v>
      </c>
      <c r="C1260" s="38" t="str">
        <f t="shared" si="118"/>
        <v>S01_PID</v>
      </c>
      <c r="J1260" s="36">
        <v>1</v>
      </c>
      <c r="K1260" s="36" t="s">
        <v>32</v>
      </c>
      <c r="L1260" s="36">
        <v>1</v>
      </c>
      <c r="N1260" s="36">
        <v>0</v>
      </c>
      <c r="O1260" s="54">
        <v>0</v>
      </c>
      <c r="P1260" s="54">
        <v>0</v>
      </c>
      <c r="R1260" s="36" t="str">
        <f t="shared" si="119"/>
        <v/>
      </c>
      <c r="S1260" s="36" t="str">
        <f t="shared" si="120"/>
        <v/>
      </c>
    </row>
    <row r="1261" spans="1:19">
      <c r="A1261" s="36">
        <v>1</v>
      </c>
      <c r="B1261" s="53">
        <f t="shared" si="117"/>
        <v>0</v>
      </c>
      <c r="C1261" s="38" t="str">
        <f t="shared" si="118"/>
        <v>S01_PID</v>
      </c>
      <c r="J1261" s="36">
        <v>1</v>
      </c>
      <c r="K1261" s="36" t="s">
        <v>32</v>
      </c>
      <c r="L1261" s="36">
        <v>1</v>
      </c>
      <c r="N1261" s="36">
        <v>0</v>
      </c>
      <c r="O1261" s="54">
        <v>0</v>
      </c>
      <c r="P1261" s="54">
        <v>0</v>
      </c>
      <c r="R1261" s="36" t="str">
        <f t="shared" si="119"/>
        <v/>
      </c>
      <c r="S1261" s="36" t="str">
        <f t="shared" si="120"/>
        <v/>
      </c>
    </row>
    <row r="1262" spans="1:19">
      <c r="A1262" s="36">
        <v>1</v>
      </c>
      <c r="B1262" s="53">
        <f t="shared" si="117"/>
        <v>0</v>
      </c>
      <c r="C1262" s="38" t="str">
        <f t="shared" si="118"/>
        <v>S01_PID</v>
      </c>
      <c r="J1262" s="36">
        <v>1</v>
      </c>
      <c r="K1262" s="36" t="s">
        <v>32</v>
      </c>
      <c r="L1262" s="36">
        <v>1</v>
      </c>
      <c r="N1262" s="36">
        <v>0</v>
      </c>
      <c r="O1262" s="54">
        <v>0</v>
      </c>
      <c r="P1262" s="54">
        <v>0</v>
      </c>
      <c r="R1262" s="36" t="str">
        <f t="shared" si="119"/>
        <v/>
      </c>
      <c r="S1262" s="36" t="str">
        <f t="shared" si="120"/>
        <v/>
      </c>
    </row>
    <row r="1263" spans="1:19">
      <c r="A1263" s="36">
        <v>1</v>
      </c>
      <c r="B1263" s="53">
        <f t="shared" si="117"/>
        <v>0</v>
      </c>
      <c r="C1263" s="38" t="str">
        <f t="shared" si="118"/>
        <v>S01_PID</v>
      </c>
      <c r="J1263" s="36">
        <v>1</v>
      </c>
      <c r="K1263" s="36" t="s">
        <v>32</v>
      </c>
      <c r="L1263" s="36">
        <v>1</v>
      </c>
      <c r="N1263" s="36">
        <v>0</v>
      </c>
      <c r="O1263" s="54">
        <v>0</v>
      </c>
      <c r="P1263" s="54">
        <v>0</v>
      </c>
      <c r="R1263" s="36" t="str">
        <f t="shared" si="119"/>
        <v/>
      </c>
      <c r="S1263" s="36" t="str">
        <f t="shared" si="120"/>
        <v/>
      </c>
    </row>
    <row r="1264" spans="1:19">
      <c r="A1264" s="36">
        <v>1</v>
      </c>
      <c r="B1264" s="53">
        <f t="shared" si="117"/>
        <v>0</v>
      </c>
      <c r="C1264" s="38" t="str">
        <f t="shared" si="118"/>
        <v>S01_PID</v>
      </c>
      <c r="J1264" s="36">
        <v>1</v>
      </c>
      <c r="K1264" s="36" t="s">
        <v>32</v>
      </c>
      <c r="L1264" s="36">
        <v>1</v>
      </c>
      <c r="N1264" s="36">
        <v>0</v>
      </c>
      <c r="O1264" s="54">
        <v>0</v>
      </c>
      <c r="P1264" s="54">
        <v>0</v>
      </c>
      <c r="R1264" s="36" t="str">
        <f t="shared" si="119"/>
        <v/>
      </c>
      <c r="S1264" s="36" t="str">
        <f t="shared" si="120"/>
        <v/>
      </c>
    </row>
    <row r="1265" spans="1:19">
      <c r="A1265" s="36">
        <v>1</v>
      </c>
      <c r="B1265" s="53">
        <f t="shared" si="117"/>
        <v>0</v>
      </c>
      <c r="C1265" s="38" t="str">
        <f t="shared" si="118"/>
        <v>S01_PID</v>
      </c>
      <c r="J1265" s="36">
        <v>1</v>
      </c>
      <c r="K1265" s="36" t="s">
        <v>32</v>
      </c>
      <c r="L1265" s="36">
        <v>1</v>
      </c>
      <c r="N1265" s="36">
        <v>0</v>
      </c>
      <c r="O1265" s="54">
        <v>0</v>
      </c>
      <c r="P1265" s="54">
        <v>0</v>
      </c>
      <c r="R1265" s="36" t="str">
        <f t="shared" si="119"/>
        <v/>
      </c>
      <c r="S1265" s="36" t="str">
        <f t="shared" si="120"/>
        <v/>
      </c>
    </row>
    <row r="1266" spans="1:19">
      <c r="A1266" s="36">
        <v>1</v>
      </c>
      <c r="B1266" s="53">
        <f t="shared" si="117"/>
        <v>0</v>
      </c>
      <c r="C1266" s="38" t="str">
        <f t="shared" si="118"/>
        <v>S01_PID</v>
      </c>
      <c r="J1266" s="36">
        <v>1</v>
      </c>
      <c r="K1266" s="36" t="s">
        <v>32</v>
      </c>
      <c r="L1266" s="36">
        <v>1</v>
      </c>
      <c r="N1266" s="36">
        <v>0</v>
      </c>
      <c r="O1266" s="54">
        <v>0</v>
      </c>
      <c r="P1266" s="54">
        <v>0</v>
      </c>
      <c r="R1266" s="36" t="str">
        <f t="shared" si="119"/>
        <v/>
      </c>
      <c r="S1266" s="36" t="str">
        <f t="shared" si="120"/>
        <v/>
      </c>
    </row>
    <row r="1267" spans="1:19">
      <c r="A1267" s="36">
        <v>1</v>
      </c>
      <c r="B1267" s="53">
        <f t="shared" si="117"/>
        <v>0</v>
      </c>
      <c r="C1267" s="38" t="str">
        <f t="shared" si="118"/>
        <v>S01_PID</v>
      </c>
      <c r="J1267" s="36">
        <v>1</v>
      </c>
      <c r="K1267" s="36" t="s">
        <v>32</v>
      </c>
      <c r="L1267" s="36">
        <v>1</v>
      </c>
      <c r="N1267" s="36">
        <v>0</v>
      </c>
      <c r="O1267" s="54">
        <v>0</v>
      </c>
      <c r="P1267" s="54">
        <v>0</v>
      </c>
      <c r="R1267" s="36" t="str">
        <f t="shared" si="119"/>
        <v/>
      </c>
      <c r="S1267" s="36" t="str">
        <f t="shared" si="120"/>
        <v/>
      </c>
    </row>
    <row r="1268" spans="1:19">
      <c r="A1268" s="36">
        <v>1</v>
      </c>
      <c r="B1268" s="53">
        <f t="shared" si="117"/>
        <v>0</v>
      </c>
      <c r="C1268" s="38" t="str">
        <f t="shared" si="118"/>
        <v>S01_PID</v>
      </c>
      <c r="J1268" s="36">
        <v>1</v>
      </c>
      <c r="K1268" s="36" t="s">
        <v>32</v>
      </c>
      <c r="L1268" s="36">
        <v>1</v>
      </c>
      <c r="N1268" s="36">
        <v>0</v>
      </c>
      <c r="O1268" s="54">
        <v>0</v>
      </c>
      <c r="P1268" s="54">
        <v>0</v>
      </c>
      <c r="R1268" s="36" t="str">
        <f t="shared" si="119"/>
        <v/>
      </c>
      <c r="S1268" s="36" t="str">
        <f t="shared" si="120"/>
        <v/>
      </c>
    </row>
    <row r="1269" spans="1:19">
      <c r="A1269" s="36">
        <v>1</v>
      </c>
      <c r="B1269" s="53">
        <f t="shared" si="117"/>
        <v>0</v>
      </c>
      <c r="C1269" s="38" t="str">
        <f t="shared" si="118"/>
        <v>S01_PID</v>
      </c>
      <c r="J1269" s="36">
        <v>1</v>
      </c>
      <c r="K1269" s="36" t="s">
        <v>32</v>
      </c>
      <c r="L1269" s="36">
        <v>1</v>
      </c>
      <c r="N1269" s="36">
        <v>0</v>
      </c>
      <c r="O1269" s="54">
        <v>0</v>
      </c>
      <c r="P1269" s="54">
        <v>0</v>
      </c>
      <c r="R1269" s="36" t="str">
        <f t="shared" si="119"/>
        <v/>
      </c>
      <c r="S1269" s="36" t="str">
        <f t="shared" si="120"/>
        <v/>
      </c>
    </row>
    <row r="1270" spans="1:19">
      <c r="A1270" s="36">
        <v>1</v>
      </c>
      <c r="B1270" s="53">
        <f t="shared" si="117"/>
        <v>0</v>
      </c>
      <c r="C1270" s="38" t="str">
        <f t="shared" si="118"/>
        <v>S01_PID</v>
      </c>
      <c r="J1270" s="36">
        <v>1</v>
      </c>
      <c r="K1270" s="36" t="s">
        <v>32</v>
      </c>
      <c r="L1270" s="36">
        <v>1</v>
      </c>
      <c r="N1270" s="36">
        <v>0</v>
      </c>
      <c r="O1270" s="54">
        <v>0</v>
      </c>
      <c r="P1270" s="54">
        <v>0</v>
      </c>
      <c r="R1270" s="36" t="str">
        <f t="shared" si="119"/>
        <v/>
      </c>
      <c r="S1270" s="36" t="str">
        <f t="shared" si="120"/>
        <v/>
      </c>
    </row>
    <row r="1271" spans="1:19">
      <c r="A1271" s="36">
        <v>1</v>
      </c>
      <c r="B1271" s="53">
        <f t="shared" si="117"/>
        <v>0</v>
      </c>
      <c r="C1271" s="38" t="str">
        <f t="shared" si="118"/>
        <v>S01_PID</v>
      </c>
      <c r="J1271" s="36">
        <v>1</v>
      </c>
      <c r="K1271" s="36" t="s">
        <v>32</v>
      </c>
      <c r="L1271" s="36">
        <v>1</v>
      </c>
      <c r="N1271" s="36">
        <v>0</v>
      </c>
      <c r="O1271" s="54">
        <v>0</v>
      </c>
      <c r="P1271" s="54">
        <v>0</v>
      </c>
      <c r="R1271" s="36" t="str">
        <f t="shared" si="119"/>
        <v/>
      </c>
      <c r="S1271" s="36" t="str">
        <f t="shared" si="120"/>
        <v/>
      </c>
    </row>
    <row r="1272" spans="1:19">
      <c r="A1272" s="36">
        <v>1</v>
      </c>
      <c r="B1272" s="53">
        <f t="shared" si="117"/>
        <v>0</v>
      </c>
      <c r="C1272" s="38" t="str">
        <f t="shared" si="118"/>
        <v>S01_PID</v>
      </c>
      <c r="J1272" s="36">
        <v>1</v>
      </c>
      <c r="K1272" s="36" t="s">
        <v>32</v>
      </c>
      <c r="L1272" s="36">
        <v>1</v>
      </c>
      <c r="N1272" s="36">
        <v>0</v>
      </c>
      <c r="O1272" s="54">
        <v>0</v>
      </c>
      <c r="P1272" s="54">
        <v>0</v>
      </c>
      <c r="R1272" s="36" t="str">
        <f t="shared" si="119"/>
        <v/>
      </c>
      <c r="S1272" s="36" t="str">
        <f t="shared" si="120"/>
        <v/>
      </c>
    </row>
    <row r="1273" spans="1:19">
      <c r="A1273" s="36">
        <v>1</v>
      </c>
      <c r="B1273" s="53">
        <f t="shared" si="117"/>
        <v>0</v>
      </c>
      <c r="C1273" s="38" t="str">
        <f t="shared" si="118"/>
        <v>S01_PID</v>
      </c>
      <c r="J1273" s="36">
        <v>1</v>
      </c>
      <c r="K1273" s="36" t="s">
        <v>32</v>
      </c>
      <c r="L1273" s="36">
        <v>1</v>
      </c>
      <c r="N1273" s="36">
        <v>0</v>
      </c>
      <c r="O1273" s="54">
        <v>0</v>
      </c>
      <c r="P1273" s="54">
        <v>0</v>
      </c>
      <c r="R1273" s="36" t="str">
        <f t="shared" si="119"/>
        <v/>
      </c>
      <c r="S1273" s="36" t="str">
        <f t="shared" si="120"/>
        <v/>
      </c>
    </row>
    <row r="1274" spans="1:19">
      <c r="A1274" s="36">
        <v>1</v>
      </c>
      <c r="B1274" s="53">
        <f t="shared" si="117"/>
        <v>0</v>
      </c>
      <c r="C1274" s="38" t="str">
        <f t="shared" si="118"/>
        <v>S01_PID</v>
      </c>
      <c r="J1274" s="36">
        <v>1</v>
      </c>
      <c r="K1274" s="36" t="s">
        <v>32</v>
      </c>
      <c r="L1274" s="36">
        <v>1</v>
      </c>
      <c r="N1274" s="36">
        <v>0</v>
      </c>
      <c r="O1274" s="54">
        <v>0</v>
      </c>
      <c r="P1274" s="54">
        <v>0</v>
      </c>
      <c r="R1274" s="36" t="str">
        <f t="shared" si="119"/>
        <v/>
      </c>
      <c r="S1274" s="36" t="str">
        <f t="shared" si="120"/>
        <v/>
      </c>
    </row>
    <row r="1275" spans="1:19">
      <c r="A1275" s="36">
        <v>1</v>
      </c>
      <c r="B1275" s="53">
        <f t="shared" si="117"/>
        <v>0</v>
      </c>
      <c r="C1275" s="38" t="str">
        <f t="shared" si="118"/>
        <v>S01_PID</v>
      </c>
      <c r="J1275" s="36">
        <v>1</v>
      </c>
      <c r="K1275" s="36" t="s">
        <v>32</v>
      </c>
      <c r="L1275" s="36">
        <v>1</v>
      </c>
      <c r="N1275" s="36">
        <v>0</v>
      </c>
      <c r="O1275" s="54">
        <v>0</v>
      </c>
      <c r="P1275" s="54">
        <v>0</v>
      </c>
      <c r="R1275" s="36" t="str">
        <f t="shared" si="119"/>
        <v/>
      </c>
      <c r="S1275" s="36" t="str">
        <f t="shared" si="120"/>
        <v/>
      </c>
    </row>
    <row r="1276" spans="1:19">
      <c r="A1276" s="36">
        <v>1</v>
      </c>
      <c r="B1276" s="53">
        <f t="shared" si="117"/>
        <v>0</v>
      </c>
      <c r="C1276" s="38" t="str">
        <f t="shared" si="118"/>
        <v>S01_PID</v>
      </c>
      <c r="J1276" s="36">
        <v>1</v>
      </c>
      <c r="K1276" s="36" t="s">
        <v>32</v>
      </c>
      <c r="L1276" s="36">
        <v>1</v>
      </c>
      <c r="N1276" s="36">
        <v>0</v>
      </c>
      <c r="O1276" s="54">
        <v>0</v>
      </c>
      <c r="P1276" s="54">
        <v>0</v>
      </c>
      <c r="R1276" s="36" t="str">
        <f t="shared" si="119"/>
        <v/>
      </c>
      <c r="S1276" s="36" t="str">
        <f t="shared" si="120"/>
        <v/>
      </c>
    </row>
    <row r="1277" spans="1:19">
      <c r="A1277" s="36">
        <v>1</v>
      </c>
      <c r="B1277" s="53">
        <f t="shared" si="117"/>
        <v>0</v>
      </c>
      <c r="C1277" s="38" t="str">
        <f t="shared" si="118"/>
        <v>S01_PID</v>
      </c>
      <c r="J1277" s="36">
        <v>1</v>
      </c>
      <c r="K1277" s="36" t="s">
        <v>32</v>
      </c>
      <c r="L1277" s="36">
        <v>1</v>
      </c>
      <c r="N1277" s="36">
        <v>0</v>
      </c>
      <c r="O1277" s="54">
        <v>0</v>
      </c>
      <c r="P1277" s="54">
        <v>0</v>
      </c>
      <c r="R1277" s="36" t="str">
        <f t="shared" si="119"/>
        <v/>
      </c>
      <c r="S1277" s="36" t="str">
        <f t="shared" si="120"/>
        <v/>
      </c>
    </row>
    <row r="1278" spans="1:19">
      <c r="A1278" s="36">
        <v>1</v>
      </c>
      <c r="B1278" s="53">
        <f t="shared" si="117"/>
        <v>0</v>
      </c>
      <c r="C1278" s="38" t="str">
        <f t="shared" si="118"/>
        <v>S01_PID</v>
      </c>
      <c r="J1278" s="36">
        <v>1</v>
      </c>
      <c r="K1278" s="36" t="s">
        <v>32</v>
      </c>
      <c r="L1278" s="36">
        <v>1</v>
      </c>
      <c r="N1278" s="36">
        <v>0</v>
      </c>
      <c r="O1278" s="54">
        <v>0</v>
      </c>
      <c r="P1278" s="54">
        <v>0</v>
      </c>
      <c r="R1278" s="36" t="str">
        <f t="shared" si="119"/>
        <v/>
      </c>
      <c r="S1278" s="36" t="str">
        <f t="shared" si="120"/>
        <v/>
      </c>
    </row>
    <row r="1279" spans="1:19">
      <c r="A1279" s="36">
        <v>1</v>
      </c>
      <c r="B1279" s="53">
        <f t="shared" si="117"/>
        <v>0</v>
      </c>
      <c r="C1279" s="38" t="str">
        <f t="shared" si="118"/>
        <v>S01_PID</v>
      </c>
      <c r="J1279" s="36">
        <v>1</v>
      </c>
      <c r="K1279" s="36" t="s">
        <v>32</v>
      </c>
      <c r="L1279" s="36">
        <v>1</v>
      </c>
      <c r="N1279" s="36">
        <v>0</v>
      </c>
      <c r="O1279" s="54">
        <v>0</v>
      </c>
      <c r="P1279" s="54">
        <v>0</v>
      </c>
      <c r="R1279" s="36" t="str">
        <f t="shared" si="119"/>
        <v/>
      </c>
      <c r="S1279" s="36" t="str">
        <f t="shared" si="120"/>
        <v/>
      </c>
    </row>
    <row r="1280" spans="1:19">
      <c r="A1280" s="36">
        <v>1</v>
      </c>
      <c r="B1280" s="53">
        <f t="shared" ref="B1280:B1291" si="121">HEX2DEC(SUBSTITUTE(D1280,"0x",""))</f>
        <v>0</v>
      </c>
      <c r="C1280" s="38" t="str">
        <f t="shared" ref="C1280:C1291" si="122">"S"&amp;DEC2HEX(A1280,2)&amp;"_PID"</f>
        <v>S01_PID</v>
      </c>
      <c r="J1280" s="36">
        <v>1</v>
      </c>
      <c r="K1280" s="36" t="s">
        <v>32</v>
      </c>
      <c r="L1280" s="36">
        <v>1</v>
      </c>
      <c r="N1280" s="36">
        <v>0</v>
      </c>
      <c r="O1280" s="54">
        <v>0</v>
      </c>
      <c r="P1280" s="54">
        <v>0</v>
      </c>
      <c r="R1280" s="36" t="str">
        <f t="shared" ref="R1280:R1291" si="123">IF(F1280="",""," SG_ "&amp;F1280&amp;" m"&amp;B1280&amp;" : "&amp;H1280&amp;"|"&amp;I1280&amp;"@"&amp;J1280&amp;K1280&amp;" ("&amp;L1280&amp;","&amp;N1280&amp;") ["&amp;O1280&amp;"|"&amp;P1280&amp;"] """&amp;M1280&amp;""" TOOL")</f>
        <v/>
      </c>
      <c r="S1280" s="36" t="str">
        <f t="shared" ref="S1280:S1291" si="124">IF(F1280="","","SG_MUL_VAL_ 2024 "&amp;F1280&amp;" "&amp;C1280&amp;" "&amp;SUBSTITUTE(B1280,"M","")&amp;"-"&amp;SUBSTITUTE(B1280,"M","")&amp;";")</f>
        <v/>
      </c>
    </row>
    <row r="1281" spans="1:19">
      <c r="A1281" s="36">
        <v>1</v>
      </c>
      <c r="B1281" s="53">
        <f t="shared" si="121"/>
        <v>0</v>
      </c>
      <c r="C1281" s="38" t="str">
        <f t="shared" si="122"/>
        <v>S01_PID</v>
      </c>
      <c r="J1281" s="36">
        <v>1</v>
      </c>
      <c r="K1281" s="36" t="s">
        <v>32</v>
      </c>
      <c r="L1281" s="36">
        <v>1</v>
      </c>
      <c r="N1281" s="36">
        <v>0</v>
      </c>
      <c r="O1281" s="54">
        <v>0</v>
      </c>
      <c r="P1281" s="54">
        <v>0</v>
      </c>
      <c r="R1281" s="36" t="str">
        <f t="shared" si="123"/>
        <v/>
      </c>
      <c r="S1281" s="36" t="str">
        <f t="shared" si="124"/>
        <v/>
      </c>
    </row>
    <row r="1282" spans="1:19">
      <c r="A1282" s="36">
        <v>1</v>
      </c>
      <c r="B1282" s="53">
        <f t="shared" si="121"/>
        <v>0</v>
      </c>
      <c r="C1282" s="38" t="str">
        <f t="shared" si="122"/>
        <v>S01_PID</v>
      </c>
      <c r="J1282" s="36">
        <v>1</v>
      </c>
      <c r="K1282" s="36" t="s">
        <v>32</v>
      </c>
      <c r="L1282" s="36">
        <v>1</v>
      </c>
      <c r="N1282" s="36">
        <v>0</v>
      </c>
      <c r="O1282" s="54">
        <v>0</v>
      </c>
      <c r="P1282" s="54">
        <v>0</v>
      </c>
      <c r="R1282" s="36" t="str">
        <f t="shared" si="123"/>
        <v/>
      </c>
      <c r="S1282" s="36" t="str">
        <f t="shared" si="124"/>
        <v/>
      </c>
    </row>
    <row r="1283" spans="1:19">
      <c r="A1283" s="36">
        <v>1</v>
      </c>
      <c r="B1283" s="53">
        <f t="shared" si="121"/>
        <v>0</v>
      </c>
      <c r="C1283" s="38" t="str">
        <f t="shared" si="122"/>
        <v>S01_PID</v>
      </c>
      <c r="J1283" s="36">
        <v>1</v>
      </c>
      <c r="K1283" s="36" t="s">
        <v>32</v>
      </c>
      <c r="L1283" s="36">
        <v>1</v>
      </c>
      <c r="N1283" s="36">
        <v>0</v>
      </c>
      <c r="O1283" s="54">
        <v>0</v>
      </c>
      <c r="P1283" s="54">
        <v>0</v>
      </c>
      <c r="R1283" s="36" t="str">
        <f t="shared" si="123"/>
        <v/>
      </c>
      <c r="S1283" s="36" t="str">
        <f t="shared" si="124"/>
        <v/>
      </c>
    </row>
    <row r="1284" spans="1:19">
      <c r="A1284" s="36">
        <v>1</v>
      </c>
      <c r="B1284" s="53">
        <f t="shared" si="121"/>
        <v>0</v>
      </c>
      <c r="C1284" s="38" t="str">
        <f t="shared" si="122"/>
        <v>S01_PID</v>
      </c>
      <c r="J1284" s="36">
        <v>1</v>
      </c>
      <c r="K1284" s="36" t="s">
        <v>32</v>
      </c>
      <c r="L1284" s="36">
        <v>1</v>
      </c>
      <c r="N1284" s="36">
        <v>0</v>
      </c>
      <c r="O1284" s="54">
        <v>0</v>
      </c>
      <c r="P1284" s="54">
        <v>0</v>
      </c>
      <c r="R1284" s="36" t="str">
        <f t="shared" si="123"/>
        <v/>
      </c>
      <c r="S1284" s="36" t="str">
        <f t="shared" si="124"/>
        <v/>
      </c>
    </row>
    <row r="1285" spans="1:19">
      <c r="A1285" s="36">
        <v>1</v>
      </c>
      <c r="B1285" s="53">
        <f t="shared" si="121"/>
        <v>0</v>
      </c>
      <c r="C1285" s="38" t="str">
        <f t="shared" si="122"/>
        <v>S01_PID</v>
      </c>
      <c r="J1285" s="36">
        <v>1</v>
      </c>
      <c r="K1285" s="36" t="s">
        <v>32</v>
      </c>
      <c r="L1285" s="36">
        <v>1</v>
      </c>
      <c r="N1285" s="36">
        <v>0</v>
      </c>
      <c r="O1285" s="54">
        <v>0</v>
      </c>
      <c r="P1285" s="54">
        <v>0</v>
      </c>
      <c r="R1285" s="36" t="str">
        <f t="shared" si="123"/>
        <v/>
      </c>
      <c r="S1285" s="36" t="str">
        <f t="shared" si="124"/>
        <v/>
      </c>
    </row>
    <row r="1286" spans="1:19">
      <c r="A1286" s="36">
        <v>1</v>
      </c>
      <c r="B1286" s="53">
        <f t="shared" si="121"/>
        <v>0</v>
      </c>
      <c r="C1286" s="38" t="str">
        <f t="shared" si="122"/>
        <v>S01_PID</v>
      </c>
      <c r="J1286" s="36">
        <v>1</v>
      </c>
      <c r="K1286" s="36" t="s">
        <v>32</v>
      </c>
      <c r="L1286" s="36">
        <v>1</v>
      </c>
      <c r="N1286" s="36">
        <v>0</v>
      </c>
      <c r="O1286" s="54">
        <v>0</v>
      </c>
      <c r="P1286" s="54">
        <v>0</v>
      </c>
      <c r="R1286" s="36" t="str">
        <f t="shared" si="123"/>
        <v/>
      </c>
      <c r="S1286" s="36" t="str">
        <f t="shared" si="124"/>
        <v/>
      </c>
    </row>
    <row r="1287" spans="1:19">
      <c r="A1287" s="36">
        <v>1</v>
      </c>
      <c r="B1287" s="53">
        <f t="shared" si="121"/>
        <v>0</v>
      </c>
      <c r="C1287" s="38" t="str">
        <f t="shared" si="122"/>
        <v>S01_PID</v>
      </c>
      <c r="J1287" s="36">
        <v>1</v>
      </c>
      <c r="K1287" s="36" t="s">
        <v>32</v>
      </c>
      <c r="L1287" s="36">
        <v>1</v>
      </c>
      <c r="N1287" s="36">
        <v>0</v>
      </c>
      <c r="O1287" s="54">
        <v>0</v>
      </c>
      <c r="P1287" s="54">
        <v>0</v>
      </c>
      <c r="R1287" s="36" t="str">
        <f t="shared" si="123"/>
        <v/>
      </c>
      <c r="S1287" s="36" t="str">
        <f t="shared" si="124"/>
        <v/>
      </c>
    </row>
    <row r="1288" spans="1:19">
      <c r="A1288" s="36">
        <v>1</v>
      </c>
      <c r="B1288" s="53">
        <f t="shared" si="121"/>
        <v>0</v>
      </c>
      <c r="C1288" s="38" t="str">
        <f t="shared" si="122"/>
        <v>S01_PID</v>
      </c>
      <c r="J1288" s="36">
        <v>1</v>
      </c>
      <c r="K1288" s="36" t="s">
        <v>32</v>
      </c>
      <c r="L1288" s="36">
        <v>1</v>
      </c>
      <c r="N1288" s="36">
        <v>0</v>
      </c>
      <c r="O1288" s="54">
        <v>0</v>
      </c>
      <c r="P1288" s="54">
        <v>0</v>
      </c>
      <c r="R1288" s="36" t="str">
        <f t="shared" si="123"/>
        <v/>
      </c>
      <c r="S1288" s="36" t="str">
        <f t="shared" si="124"/>
        <v/>
      </c>
    </row>
    <row r="1289" spans="1:19">
      <c r="A1289" s="36">
        <v>1</v>
      </c>
      <c r="B1289" s="53">
        <f t="shared" si="121"/>
        <v>0</v>
      </c>
      <c r="C1289" s="38" t="str">
        <f t="shared" si="122"/>
        <v>S01_PID</v>
      </c>
      <c r="J1289" s="36">
        <v>1</v>
      </c>
      <c r="K1289" s="36" t="s">
        <v>32</v>
      </c>
      <c r="L1289" s="36">
        <v>1</v>
      </c>
      <c r="N1289" s="36">
        <v>0</v>
      </c>
      <c r="O1289" s="54">
        <v>0</v>
      </c>
      <c r="P1289" s="54">
        <v>0</v>
      </c>
      <c r="R1289" s="36" t="str">
        <f t="shared" si="123"/>
        <v/>
      </c>
      <c r="S1289" s="36" t="str">
        <f t="shared" si="124"/>
        <v/>
      </c>
    </row>
    <row r="1290" spans="1:19">
      <c r="A1290" s="36">
        <v>1</v>
      </c>
      <c r="B1290" s="53">
        <f t="shared" si="121"/>
        <v>0</v>
      </c>
      <c r="C1290" s="38" t="str">
        <f t="shared" si="122"/>
        <v>S01_PID</v>
      </c>
      <c r="J1290" s="36">
        <v>1</v>
      </c>
      <c r="K1290" s="36" t="s">
        <v>32</v>
      </c>
      <c r="L1290" s="36">
        <v>1</v>
      </c>
      <c r="N1290" s="36">
        <v>0</v>
      </c>
      <c r="O1290" s="54">
        <v>0</v>
      </c>
      <c r="P1290" s="54">
        <v>0</v>
      </c>
      <c r="R1290" s="36" t="str">
        <f t="shared" si="123"/>
        <v/>
      </c>
      <c r="S1290" s="36" t="str">
        <f t="shared" si="124"/>
        <v/>
      </c>
    </row>
    <row r="1291" spans="1:19">
      <c r="A1291" s="36">
        <v>1</v>
      </c>
      <c r="B1291" s="53">
        <f t="shared" si="121"/>
        <v>0</v>
      </c>
      <c r="C1291" s="38" t="str">
        <f t="shared" si="122"/>
        <v>S01_PID</v>
      </c>
      <c r="J1291" s="36">
        <v>1</v>
      </c>
      <c r="K1291" s="36" t="s">
        <v>32</v>
      </c>
      <c r="L1291" s="36">
        <v>1</v>
      </c>
      <c r="N1291" s="36">
        <v>0</v>
      </c>
      <c r="O1291" s="54">
        <v>0</v>
      </c>
      <c r="P1291" s="54">
        <v>0</v>
      </c>
      <c r="R1291" s="36" t="str">
        <f t="shared" si="123"/>
        <v/>
      </c>
      <c r="S1291" s="36" t="str">
        <f t="shared" si="124"/>
        <v/>
      </c>
    </row>
    <row r="1292" spans="1:19">
      <c r="A1292" s="36">
        <v>1</v>
      </c>
      <c r="B1292" s="53">
        <f t="shared" ref="B1292:B1297" si="125">HEX2DEC(SUBSTITUTE(D1292,"0x",""))</f>
        <v>0</v>
      </c>
      <c r="C1292" s="38" t="str">
        <f t="shared" ref="C1292:C1297" si="126">"S"&amp;DEC2HEX(A1292,2)&amp;"_PID"</f>
        <v>S01_PID</v>
      </c>
      <c r="J1292" s="36">
        <v>1</v>
      </c>
      <c r="K1292" s="36" t="s">
        <v>32</v>
      </c>
      <c r="L1292" s="36">
        <v>1</v>
      </c>
      <c r="N1292" s="36">
        <v>0</v>
      </c>
      <c r="O1292" s="54">
        <v>0</v>
      </c>
      <c r="P1292" s="54">
        <v>0</v>
      </c>
      <c r="R1292" s="36" t="str">
        <f t="shared" ref="R1292:R1297" si="127">IF(F1292="",""," SG_ "&amp;F1292&amp;" m"&amp;B1292&amp;" : "&amp;H1292&amp;"|"&amp;I1292&amp;"@"&amp;J1292&amp;K1292&amp;" ("&amp;L1292&amp;","&amp;N1292&amp;") ["&amp;O1292&amp;"|"&amp;P1292&amp;"] """&amp;M1292&amp;""" TOOL")</f>
        <v/>
      </c>
      <c r="S1292" s="36" t="str">
        <f t="shared" ref="S1292:S1297" si="128">IF(F1292="","","SG_MUL_VAL_ 2024 "&amp;F1292&amp;" "&amp;C1292&amp;" "&amp;SUBSTITUTE(B1292,"M","")&amp;"-"&amp;SUBSTITUTE(B1292,"M","")&amp;";")</f>
        <v/>
      </c>
    </row>
    <row r="1293" spans="1:19">
      <c r="A1293" s="36">
        <v>1</v>
      </c>
      <c r="B1293" s="53">
        <f t="shared" si="125"/>
        <v>0</v>
      </c>
      <c r="C1293" s="38" t="str">
        <f t="shared" si="126"/>
        <v>S01_PID</v>
      </c>
      <c r="J1293" s="36">
        <v>1</v>
      </c>
      <c r="K1293" s="36" t="s">
        <v>32</v>
      </c>
      <c r="L1293" s="36">
        <v>1</v>
      </c>
      <c r="N1293" s="36">
        <v>0</v>
      </c>
      <c r="O1293" s="54">
        <v>0</v>
      </c>
      <c r="P1293" s="54">
        <v>0</v>
      </c>
      <c r="R1293" s="36" t="str">
        <f t="shared" si="127"/>
        <v/>
      </c>
      <c r="S1293" s="36" t="str">
        <f t="shared" si="128"/>
        <v/>
      </c>
    </row>
    <row r="1294" spans="1:19">
      <c r="A1294" s="36">
        <v>1</v>
      </c>
      <c r="B1294" s="53">
        <f t="shared" si="125"/>
        <v>0</v>
      </c>
      <c r="C1294" s="38" t="str">
        <f t="shared" si="126"/>
        <v>S01_PID</v>
      </c>
      <c r="J1294" s="36">
        <v>1</v>
      </c>
      <c r="K1294" s="36" t="s">
        <v>32</v>
      </c>
      <c r="L1294" s="36">
        <v>1</v>
      </c>
      <c r="N1294" s="36">
        <v>0</v>
      </c>
      <c r="O1294" s="54">
        <v>0</v>
      </c>
      <c r="P1294" s="54">
        <v>0</v>
      </c>
      <c r="R1294" s="36" t="str">
        <f t="shared" si="127"/>
        <v/>
      </c>
      <c r="S1294" s="36" t="str">
        <f t="shared" si="128"/>
        <v/>
      </c>
    </row>
    <row r="1295" spans="1:19">
      <c r="A1295" s="36">
        <v>1</v>
      </c>
      <c r="B1295" s="53">
        <f t="shared" si="125"/>
        <v>0</v>
      </c>
      <c r="C1295" s="38" t="str">
        <f t="shared" si="126"/>
        <v>S01_PID</v>
      </c>
      <c r="J1295" s="36">
        <v>1</v>
      </c>
      <c r="K1295" s="36" t="s">
        <v>32</v>
      </c>
      <c r="L1295" s="36">
        <v>1</v>
      </c>
      <c r="N1295" s="36">
        <v>0</v>
      </c>
      <c r="O1295" s="54">
        <v>0</v>
      </c>
      <c r="P1295" s="54">
        <v>0</v>
      </c>
      <c r="R1295" s="36" t="str">
        <f t="shared" si="127"/>
        <v/>
      </c>
      <c r="S1295" s="36" t="str">
        <f t="shared" si="128"/>
        <v/>
      </c>
    </row>
    <row r="1296" spans="1:19">
      <c r="A1296" s="36">
        <v>1</v>
      </c>
      <c r="B1296" s="53">
        <f t="shared" si="125"/>
        <v>0</v>
      </c>
      <c r="C1296" s="38" t="str">
        <f t="shared" si="126"/>
        <v>S01_PID</v>
      </c>
      <c r="J1296" s="36">
        <v>1</v>
      </c>
      <c r="K1296" s="36" t="s">
        <v>32</v>
      </c>
      <c r="L1296" s="36">
        <v>1</v>
      </c>
      <c r="N1296" s="36">
        <v>0</v>
      </c>
      <c r="O1296" s="54">
        <v>0</v>
      </c>
      <c r="P1296" s="54">
        <v>0</v>
      </c>
      <c r="R1296" s="36" t="str">
        <f t="shared" si="127"/>
        <v/>
      </c>
      <c r="S1296" s="36" t="str">
        <f t="shared" si="128"/>
        <v/>
      </c>
    </row>
    <row r="1297" spans="1:19">
      <c r="A1297" s="36">
        <v>1</v>
      </c>
      <c r="B1297" s="53">
        <f t="shared" si="125"/>
        <v>0</v>
      </c>
      <c r="C1297" s="38" t="str">
        <f t="shared" si="126"/>
        <v>S01_PID</v>
      </c>
      <c r="J1297" s="36">
        <v>1</v>
      </c>
      <c r="K1297" s="36" t="s">
        <v>32</v>
      </c>
      <c r="L1297" s="36">
        <v>1</v>
      </c>
      <c r="N1297" s="36">
        <v>0</v>
      </c>
      <c r="O1297" s="54">
        <v>0</v>
      </c>
      <c r="P1297" s="54">
        <v>0</v>
      </c>
      <c r="R1297" s="36" t="str">
        <f t="shared" si="127"/>
        <v/>
      </c>
      <c r="S1297" s="36" t="str">
        <f t="shared" si="128"/>
        <v/>
      </c>
    </row>
    <row r="1298" spans="1:19">
      <c r="A1298" s="36">
        <v>1</v>
      </c>
      <c r="B1298" s="53">
        <f>HEX2DEC(SUBSTITUTE(D1298,"0x",""))</f>
        <v>0</v>
      </c>
      <c r="C1298" s="38" t="str">
        <f>"S"&amp;DEC2HEX(A1298,2)&amp;"_PID"</f>
        <v>S01_PID</v>
      </c>
      <c r="J1298" s="36">
        <v>1</v>
      </c>
      <c r="K1298" s="36" t="s">
        <v>32</v>
      </c>
      <c r="L1298" s="36">
        <v>1</v>
      </c>
      <c r="N1298" s="36">
        <v>0</v>
      </c>
      <c r="O1298" s="54">
        <v>0</v>
      </c>
      <c r="P1298" s="54">
        <v>0</v>
      </c>
      <c r="R1298" s="36" t="str">
        <f>IF(F1298="",""," SG_ "&amp;F1298&amp;" m"&amp;B1298&amp;" : "&amp;H1298&amp;"|"&amp;I1298&amp;"@"&amp;J1298&amp;K1298&amp;" ("&amp;L1298&amp;","&amp;N1298&amp;") ["&amp;O1298&amp;"|"&amp;P1298&amp;"] """&amp;M1298&amp;""" TOOL")</f>
        <v/>
      </c>
      <c r="S1298" s="36" t="str">
        <f>IF(F1298="","","SG_MUL_VAL_ 2024 "&amp;F1298&amp;" "&amp;C1298&amp;" "&amp;SUBSTITUTE(B1298,"M","")&amp;"-"&amp;SUBSTITUTE(B1298,"M","")&amp;";")</f>
        <v/>
      </c>
    </row>
    <row r="1299" spans="1:19">
      <c r="A1299" s="36">
        <v>1</v>
      </c>
      <c r="B1299" s="53">
        <f>HEX2DEC(SUBSTITUTE(D1299,"0x",""))</f>
        <v>0</v>
      </c>
      <c r="C1299" s="38" t="str">
        <f>"S"&amp;DEC2HEX(A1299,2)&amp;"_PID"</f>
        <v>S01_PID</v>
      </c>
      <c r="J1299" s="36">
        <v>1</v>
      </c>
      <c r="K1299" s="36" t="s">
        <v>32</v>
      </c>
      <c r="L1299" s="36">
        <v>1</v>
      </c>
      <c r="N1299" s="36">
        <v>0</v>
      </c>
      <c r="O1299" s="54">
        <v>0</v>
      </c>
      <c r="P1299" s="54">
        <v>0</v>
      </c>
      <c r="R1299" s="36" t="str">
        <f>IF(F1299="",""," SG_ "&amp;F1299&amp;" m"&amp;B1299&amp;" : "&amp;H1299&amp;"|"&amp;I1299&amp;"@"&amp;J1299&amp;K1299&amp;" ("&amp;L1299&amp;","&amp;N1299&amp;") ["&amp;O1299&amp;"|"&amp;P1299&amp;"] """&amp;M1299&amp;""" TOOL")</f>
        <v/>
      </c>
      <c r="S1299" s="36" t="str">
        <f>IF(F1299="","","SG_MUL_VAL_ 2024 "&amp;F1299&amp;" "&amp;C1299&amp;" "&amp;SUBSTITUTE(B1299,"M","")&amp;"-"&amp;SUBSTITUTE(B1299,"M","")&amp;";")</f>
        <v/>
      </c>
    </row>
    <row r="1300" spans="1:19">
      <c r="A1300" s="36">
        <v>1</v>
      </c>
      <c r="B1300" s="53">
        <f>HEX2DEC(SUBSTITUTE(D1300,"0x",""))</f>
        <v>0</v>
      </c>
      <c r="C1300" s="38" t="str">
        <f>"S"&amp;DEC2HEX(A1300,2)&amp;"_PID"</f>
        <v>S01_PID</v>
      </c>
      <c r="J1300" s="36">
        <v>1</v>
      </c>
      <c r="K1300" s="36" t="s">
        <v>32</v>
      </c>
      <c r="L1300" s="36">
        <v>1</v>
      </c>
      <c r="N1300" s="36">
        <v>0</v>
      </c>
      <c r="O1300" s="54">
        <v>0</v>
      </c>
      <c r="P1300" s="54">
        <v>0</v>
      </c>
      <c r="R1300" s="36" t="str">
        <f>IF(F1300="",""," SG_ "&amp;F1300&amp;" m"&amp;B1300&amp;" : "&amp;H1300&amp;"|"&amp;I1300&amp;"@"&amp;J1300&amp;K1300&amp;" ("&amp;L1300&amp;","&amp;N1300&amp;") ["&amp;O1300&amp;"|"&amp;P1300&amp;"] """&amp;M1300&amp;""" TOOL")</f>
        <v/>
      </c>
      <c r="S1300" s="36" t="str">
        <f>IF(F1300="","","SG_MUL_VAL_ 2024 "&amp;F1300&amp;" "&amp;C1300&amp;" "&amp;SUBSTITUTE(B1300,"M","")&amp;"-"&amp;SUBSTITUTE(B1300,"M","")&amp;";")</f>
        <v/>
      </c>
    </row>
    <row r="1301" spans="1:19">
      <c r="A1301" s="36">
        <v>1</v>
      </c>
      <c r="B1301" s="53">
        <f>HEX2DEC(SUBSTITUTE(D1301,"0x",""))</f>
        <v>0</v>
      </c>
      <c r="C1301" s="38" t="str">
        <f>"S"&amp;DEC2HEX(A1301,2)&amp;"_PID"</f>
        <v>S01_PID</v>
      </c>
      <c r="J1301" s="36">
        <v>1</v>
      </c>
      <c r="K1301" s="36" t="s">
        <v>32</v>
      </c>
      <c r="L1301" s="36">
        <v>1</v>
      </c>
      <c r="N1301" s="36">
        <v>0</v>
      </c>
      <c r="O1301" s="54">
        <v>0</v>
      </c>
      <c r="P1301" s="54">
        <v>0</v>
      </c>
      <c r="R1301" s="36" t="str">
        <f>IF(F1301="",""," SG_ "&amp;F1301&amp;" m"&amp;B1301&amp;" : "&amp;H1301&amp;"|"&amp;I1301&amp;"@"&amp;J1301&amp;K1301&amp;" ("&amp;L1301&amp;","&amp;N1301&amp;") ["&amp;O1301&amp;"|"&amp;P1301&amp;"] """&amp;M1301&amp;""" TOOL")</f>
        <v/>
      </c>
      <c r="S1301" s="36" t="str">
        <f>IF(F1301="","","SG_MUL_VAL_ 2024 "&amp;F1301&amp;" "&amp;C1301&amp;" "&amp;SUBSTITUTE(B1301,"M","")&amp;"-"&amp;SUBSTITUTE(B1301,"M","")&amp;";")</f>
        <v/>
      </c>
    </row>
    <row r="1302" spans="1:19">
      <c r="A1302" s="36">
        <v>1</v>
      </c>
      <c r="B1302" s="53">
        <f>HEX2DEC(SUBSTITUTE(D1302,"0x",""))</f>
        <v>0</v>
      </c>
      <c r="C1302" s="38" t="str">
        <f>"S"&amp;DEC2HEX(A1302,2)&amp;"_PID"</f>
        <v>S01_PID</v>
      </c>
      <c r="J1302" s="36">
        <v>1</v>
      </c>
      <c r="K1302" s="36" t="s">
        <v>32</v>
      </c>
      <c r="L1302" s="36">
        <v>1</v>
      </c>
      <c r="N1302" s="36">
        <v>0</v>
      </c>
      <c r="O1302" s="54">
        <v>0</v>
      </c>
      <c r="P1302" s="54">
        <v>0</v>
      </c>
      <c r="R1302" s="36" t="str">
        <f>IF(F1302="",""," SG_ "&amp;F1302&amp;" m"&amp;B1302&amp;" : "&amp;H1302&amp;"|"&amp;I1302&amp;"@"&amp;J1302&amp;K1302&amp;" ("&amp;L1302&amp;","&amp;N1302&amp;") ["&amp;O1302&amp;"|"&amp;P1302&amp;"] """&amp;M1302&amp;""" TOOL")</f>
        <v/>
      </c>
      <c r="S1302" s="36" t="str">
        <f>IF(F1302="","","SG_MUL_VAL_ 2024 "&amp;F1302&amp;" "&amp;C1302&amp;" "&amp;SUBSTITUTE(B1302,"M","")&amp;"-"&amp;SUBSTITUTE(B1302,"M","")&amp;";")</f>
        <v/>
      </c>
    </row>
    <row r="1303" spans="1:19">
      <c r="A1303" s="36">
        <v>1</v>
      </c>
      <c r="B1303" s="53">
        <f>HEX2DEC(SUBSTITUTE(D1303,"0x",""))</f>
        <v>0</v>
      </c>
      <c r="C1303" s="38" t="str">
        <f>"S"&amp;DEC2HEX(A1303,2)&amp;"_PID"</f>
        <v>S01_PID</v>
      </c>
      <c r="J1303" s="36">
        <v>1</v>
      </c>
      <c r="K1303" s="36" t="s">
        <v>32</v>
      </c>
      <c r="L1303" s="36">
        <v>1</v>
      </c>
      <c r="N1303" s="36">
        <v>0</v>
      </c>
      <c r="O1303" s="54">
        <v>0</v>
      </c>
      <c r="P1303" s="54">
        <v>0</v>
      </c>
      <c r="R1303" s="36" t="str">
        <f>IF(F1303="",""," SG_ "&amp;F1303&amp;" m"&amp;B1303&amp;" : "&amp;H1303&amp;"|"&amp;I1303&amp;"@"&amp;J1303&amp;K1303&amp;" ("&amp;L1303&amp;","&amp;N1303&amp;") ["&amp;O1303&amp;"|"&amp;P1303&amp;"] """&amp;M1303&amp;""" TOOL")</f>
        <v/>
      </c>
      <c r="S1303" s="36" t="str">
        <f>IF(F1303="","","SG_MUL_VAL_ 2024 "&amp;F1303&amp;" "&amp;C1303&amp;" "&amp;SUBSTITUTE(B1303,"M","")&amp;"-"&amp;SUBSTITUTE(B1303,"M","")&amp;";")</f>
        <v/>
      </c>
    </row>
    <row r="1304" spans="1:19">
      <c r="A1304" s="36">
        <v>9</v>
      </c>
      <c r="B1304" s="53">
        <v>2</v>
      </c>
      <c r="C1304" s="38" t="str">
        <f>"S"&amp;DEC2HEX(A1304,2)&amp;"_PID"</f>
        <v>S09_PID</v>
      </c>
      <c r="F1304" s="36" t="s">
        <v>2462</v>
      </c>
      <c r="H1304" s="36">
        <v>32</v>
      </c>
      <c r="I1304" s="36">
        <v>136</v>
      </c>
      <c r="J1304" s="36">
        <v>1</v>
      </c>
      <c r="K1304" s="36" t="s">
        <v>32</v>
      </c>
      <c r="L1304" s="36">
        <v>1</v>
      </c>
      <c r="N1304" s="36">
        <v>0</v>
      </c>
      <c r="O1304" s="54">
        <v>0</v>
      </c>
      <c r="P1304" s="54">
        <v>0</v>
      </c>
      <c r="R1304" s="36" t="str">
        <f>IF(F1304="",""," SG_ "&amp;F1304&amp;" m"&amp;B1304&amp;" : "&amp;H1304&amp;"|"&amp;I1304&amp;"@"&amp;J1304&amp;K1304&amp;" ("&amp;L1304&amp;","&amp;N1304&amp;") ["&amp;O1304&amp;"|"&amp;P1304&amp;"] """&amp;M1304&amp;""" TOOL")</f>
        <v> SG_ VIN m2 : 32|136@1+ (1,0) [0|0] "" TOOL</v>
      </c>
      <c r="S1304" s="36" t="str">
        <f>IF(F1304="","","SG_MUL_VAL_ 2024 "&amp;F1304&amp;" "&amp;C1304&amp;" "&amp;SUBSTITUTE(B1304,"M","")&amp;"-"&amp;SUBSTITUTE(B1304,"M","")&amp;";")</f>
        <v>SG_MUL_VAL_ 2024 VIN S09_PID 2-2;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opLeftCell="A13" workbookViewId="0">
      <selection activeCell="O10" sqref="O10"/>
    </sheetView>
  </sheetViews>
  <sheetFormatPr defaultColWidth="8.8" defaultRowHeight="15.75"/>
  <cols>
    <col min="1" max="1" width="35.6" style="36" customWidth="1"/>
    <col min="2" max="2" width="2.9" style="36" customWidth="1"/>
    <col min="3" max="3" width="4.2" style="36" customWidth="1"/>
    <col min="4" max="4" width="21" style="36" customWidth="1"/>
    <col min="5" max="5" width="29.6" style="36" customWidth="1"/>
    <col min="6" max="9" width="8.8" style="36"/>
    <col min="10" max="10" width="4" style="36" customWidth="1"/>
    <col min="11" max="11" width="19" style="36" customWidth="1"/>
    <col min="12" max="12" width="63.1" style="36" customWidth="1"/>
    <col min="13" max="13" width="8.8" style="36"/>
    <col min="14" max="14" width="14.8" style="36" customWidth="1"/>
    <col min="15" max="16384" width="8.8" style="36"/>
  </cols>
  <sheetData>
    <row r="1" spans="1:1">
      <c r="A1" s="36" t="s">
        <v>2463</v>
      </c>
    </row>
    <row r="2" spans="1:15">
      <c r="A2" s="36" t="str">
        <f>"VAL_ 2024 OBDSUP "&amp;_xlfn.CONCAT(E:E)</f>
        <v>VAL_ 2024 OBDSUP 1 "OBD II" 2 "OBD" 3 "OBD and OBD II" 4 "OBD I" 5 "NO OBD" 6 "EOBD" 7 "EOBD and OBD II" 8 "EOBD and OBD" 9 "EOBD, OBD and OBD II" 10 "JOBD " 11 "JOBD and OBD II" 12 "JOBD and EOBD" 13 "JOBD, EOBD, and OBD II" 14 "OBD, EOBD and KOBD" 15 "OBD, OBD II, EOBD and KOBD" 16 "SAE/ISO reserved" 17 "EMD" 18 "EMD+" 19 "HD OBD-C" 20 "HD OBD" 21 "WWH OBD" 22 "SAE/ISO reserved" 23 "HD EOBD-I" 24 "HD EOBD-I N" 25 "HD EOBD-II" 26 "HD EOBD-II N" 27 "HD-ZEV" 28 "OBDBr-1" 29 "OBDBr-2" 30 "KOBD" 31 "IOBD-I-BS4" 32 "IOBD-II-BS4" 33 "HD EOBD-VI" 34 "OBD, OBD II and HD OBD" 35 "OBDBr-3" 36 "MC EOBD-I" 37 "MC EOBD-II" 38 "MC COBD-I" 39 "MC TOBD-I" 40 "MC JOBD-I" 41 "CN-OBD-6" 42 "OBDBr-P7" 43 "CN-HDOBD-VI" 44 "IOBD-I-BS6" 45 "IOBD-II-BS6" 46 "IHDOBD-BSVI" 47 "OBDBr-P8" 48 "HD-JOBD-II" 49 "HD-KOBD-II" 50 "CN-OROBD-IV" 51 "ZEV Placeholder" 52 "MC JOBD-II" </v>
      </c>
      <c r="B2" s="37">
        <v>1</v>
      </c>
      <c r="C2" s="38">
        <f>HEX2DEC(B2)</f>
        <v>1</v>
      </c>
      <c r="D2" s="39" t="s">
        <v>2464</v>
      </c>
      <c r="E2" s="38" t="str">
        <f>C2&amp;" """&amp;D2&amp;""" "</f>
        <v>1 "OBD II" </v>
      </c>
      <c r="F2" s="101" t="s">
        <v>2465</v>
      </c>
      <c r="G2" s="45" t="s">
        <v>2466</v>
      </c>
      <c r="H2" s="46" t="s">
        <v>5</v>
      </c>
      <c r="I2" s="50"/>
      <c r="J2" s="51">
        <f>HEX2DEC(SUBSTITUTE(F2,"$",""))</f>
        <v>0</v>
      </c>
      <c r="K2" s="47" t="s">
        <v>2467</v>
      </c>
      <c r="L2" s="51" t="str">
        <f>J2&amp;" """&amp;K2&amp;""" "</f>
        <v>0 "Not available" </v>
      </c>
      <c r="M2" s="36" t="s">
        <v>2468</v>
      </c>
      <c r="N2" s="36" t="s">
        <v>2469</v>
      </c>
      <c r="O2" s="36" t="s">
        <v>2470</v>
      </c>
    </row>
    <row r="3" spans="1:14">
      <c r="A3" s="36" t="str">
        <f>"VAL_ 2024 FUEL_TYP "&amp;_xlfn.CONCAT(L:L)</f>
        <v>VAL_ 2024 FUEL_TYP 0 "Not available" 1 "Gasoline/petrol" 2 "Methanol" 3 "Ethanol" 4 "Diesel" 5 "Liquefied Petroleum Gas (LPG)" 6 "Compressed Natural Gas (CNG)" 7 "Propane" 8 "Battery/electric" 9 "Bi-fuel vehicle using gasoline" 10 "Bi-fuel vehicle using methanol" 11 "Bi-fuel vehicle using ethanol" 12 "Bi-fuel vehicle using LPG" 13 "Bi-fuel vehicle using CNG" 14 "Bi-fuel vehicle using propane" 15 "Bi-fuel vehicle using battery [Not to be used]" 16 "Bi-fuel vehicle using battery and combustion engine [Not to be used]" 17 "Hybrid vehicle using gasoline engine [Not to be used]" 18 "Hybrid vehicle using gasoline engine on ethanol [Not to be used]" 19 "Hybrid vehicle using diesel engine [Not to be used]" 20 "Hybrid vehicle using battery [Not to be used]" 21 "Hybrid vehicle using battery and combustion engine [Not to be used]" 22 "Hybrid vehicle in regeneration mode [Not to be used]" 23 "Bi-fuel vehicle using diesel (as defined in J1979) [Not to be used]" 23 "Natural Gas (as defined in SAE J1939) [Not to be used]" 24 "Bi-fuel vehicle using Natural Gas" 25 "Bi-fuel vehicle using diesel" 26 "Natural Gas (Compressed or Liquefied Natural Gas)" 27 "Dual Fuel – Diesel and CNG" 28 "Dual Fuel – Diesel and LNG" 29 "Fuel cell utilizing hydrogen" 30 "Hydrogen Internal Combustion Engine" 31 "Kerosene" 32 "Heavy Fuel Oil" </v>
      </c>
      <c r="B3" s="37">
        <v>2</v>
      </c>
      <c r="C3" s="38">
        <f t="shared" ref="C3:C34" si="0">HEX2DEC(B3)</f>
        <v>2</v>
      </c>
      <c r="D3" s="39" t="s">
        <v>2471</v>
      </c>
      <c r="E3" s="38" t="str">
        <f t="shared" ref="E3:E34" si="1">C3&amp;" """&amp;D3&amp;""" "</f>
        <v>2 "OBD" </v>
      </c>
      <c r="F3" s="102" t="s">
        <v>2472</v>
      </c>
      <c r="G3" s="45" t="s">
        <v>2473</v>
      </c>
      <c r="H3" s="46" t="s">
        <v>5</v>
      </c>
      <c r="I3" s="50"/>
      <c r="J3" s="51">
        <f t="shared" ref="J3:J35" si="2">HEX2DEC(SUBSTITUTE(F3,"$",""))</f>
        <v>1</v>
      </c>
      <c r="K3" s="47" t="s">
        <v>2474</v>
      </c>
      <c r="L3" s="51" t="str">
        <f t="shared" ref="L3:L35" si="3">J3&amp;" """&amp;K3&amp;""" "</f>
        <v>1 "Gasoline/petrol" </v>
      </c>
      <c r="M3" s="36" t="s">
        <v>2475</v>
      </c>
      <c r="N3" s="103" t="s">
        <v>2476</v>
      </c>
    </row>
    <row r="4" spans="2:15">
      <c r="B4" s="37">
        <v>3</v>
      </c>
      <c r="C4" s="38">
        <f t="shared" si="0"/>
        <v>3</v>
      </c>
      <c r="D4" s="39" t="s">
        <v>2477</v>
      </c>
      <c r="E4" s="38" t="str">
        <f t="shared" si="1"/>
        <v>3 "OBD and OBD II" </v>
      </c>
      <c r="F4" s="102" t="s">
        <v>2478</v>
      </c>
      <c r="G4" s="48" t="s">
        <v>2479</v>
      </c>
      <c r="H4" s="46" t="s">
        <v>5</v>
      </c>
      <c r="I4" s="50"/>
      <c r="J4" s="51">
        <f t="shared" si="2"/>
        <v>2</v>
      </c>
      <c r="K4" s="47" t="s">
        <v>2480</v>
      </c>
      <c r="L4" s="51" t="str">
        <f t="shared" si="3"/>
        <v>2 "Methanol" </v>
      </c>
      <c r="M4" s="36" t="s">
        <v>2481</v>
      </c>
      <c r="N4" s="36" t="s">
        <v>2482</v>
      </c>
      <c r="O4" s="103" t="s">
        <v>2483</v>
      </c>
    </row>
    <row r="5" spans="2:15">
      <c r="B5" s="37">
        <v>4</v>
      </c>
      <c r="C5" s="38">
        <f t="shared" si="0"/>
        <v>4</v>
      </c>
      <c r="D5" s="39" t="s">
        <v>2484</v>
      </c>
      <c r="E5" s="38" t="str">
        <f t="shared" si="1"/>
        <v>4 "OBD I" </v>
      </c>
      <c r="F5" s="102" t="s">
        <v>2485</v>
      </c>
      <c r="G5" s="48" t="s">
        <v>2486</v>
      </c>
      <c r="H5" s="46" t="s">
        <v>5</v>
      </c>
      <c r="I5" s="50"/>
      <c r="J5" s="51">
        <f t="shared" si="2"/>
        <v>3</v>
      </c>
      <c r="K5" s="47" t="s">
        <v>2487</v>
      </c>
      <c r="L5" s="51" t="str">
        <f t="shared" si="3"/>
        <v>3 "Ethanol" </v>
      </c>
      <c r="M5" s="36" t="s">
        <v>2488</v>
      </c>
      <c r="N5" s="36" t="s">
        <v>2489</v>
      </c>
      <c r="O5" s="103" t="s">
        <v>2490</v>
      </c>
    </row>
    <row r="6" spans="2:15">
      <c r="B6" s="37">
        <v>5</v>
      </c>
      <c r="C6" s="38">
        <f t="shared" si="0"/>
        <v>5</v>
      </c>
      <c r="D6" s="39" t="s">
        <v>2491</v>
      </c>
      <c r="E6" s="38" t="str">
        <f t="shared" si="1"/>
        <v>5 "NO OBD" </v>
      </c>
      <c r="F6" s="102" t="s">
        <v>2492</v>
      </c>
      <c r="G6" s="48" t="s">
        <v>2493</v>
      </c>
      <c r="H6" s="46" t="s">
        <v>5</v>
      </c>
      <c r="I6" s="50"/>
      <c r="J6" s="51">
        <f t="shared" si="2"/>
        <v>4</v>
      </c>
      <c r="K6" s="47" t="s">
        <v>2494</v>
      </c>
      <c r="L6" s="51" t="str">
        <f t="shared" si="3"/>
        <v>4 "Diesel" </v>
      </c>
      <c r="M6" s="36">
        <v>10</v>
      </c>
      <c r="N6" s="36" t="s">
        <v>2495</v>
      </c>
      <c r="O6" s="103" t="s">
        <v>2496</v>
      </c>
    </row>
    <row r="7" spans="2:15">
      <c r="B7" s="37">
        <v>6</v>
      </c>
      <c r="C7" s="38">
        <f t="shared" si="0"/>
        <v>6</v>
      </c>
      <c r="D7" s="39" t="s">
        <v>2497</v>
      </c>
      <c r="E7" s="38" t="str">
        <f t="shared" si="1"/>
        <v>6 "EOBD" </v>
      </c>
      <c r="F7" s="102" t="s">
        <v>2498</v>
      </c>
      <c r="G7" s="48" t="s">
        <v>2499</v>
      </c>
      <c r="H7" s="46" t="s">
        <v>5</v>
      </c>
      <c r="I7" s="50"/>
      <c r="J7" s="51">
        <f t="shared" si="2"/>
        <v>5</v>
      </c>
      <c r="K7" s="47" t="s">
        <v>2500</v>
      </c>
      <c r="L7" s="51" t="str">
        <f t="shared" si="3"/>
        <v>5 "Liquefied Petroleum Gas (LPG)" </v>
      </c>
      <c r="M7" s="36">
        <v>11</v>
      </c>
      <c r="N7" s="36" t="s">
        <v>2501</v>
      </c>
      <c r="O7" s="36" t="s">
        <v>2502</v>
      </c>
    </row>
    <row r="8" spans="2:14">
      <c r="B8" s="37">
        <v>7</v>
      </c>
      <c r="C8" s="38">
        <f t="shared" si="0"/>
        <v>7</v>
      </c>
      <c r="D8" s="39" t="s">
        <v>2503</v>
      </c>
      <c r="E8" s="38" t="str">
        <f t="shared" si="1"/>
        <v>7 "EOBD and OBD II" </v>
      </c>
      <c r="F8" s="102" t="s">
        <v>2504</v>
      </c>
      <c r="G8" s="48" t="s">
        <v>2505</v>
      </c>
      <c r="H8" s="46" t="s">
        <v>5</v>
      </c>
      <c r="I8" s="50"/>
      <c r="J8" s="51">
        <f t="shared" si="2"/>
        <v>6</v>
      </c>
      <c r="K8" s="47" t="s">
        <v>2506</v>
      </c>
      <c r="L8" s="51" t="str">
        <f t="shared" si="3"/>
        <v>6 "Compressed Natural Gas (CNG)" </v>
      </c>
      <c r="M8" s="36" t="s">
        <v>2507</v>
      </c>
      <c r="N8" s="103" t="s">
        <v>2476</v>
      </c>
    </row>
    <row r="9" spans="2:12">
      <c r="B9" s="37">
        <v>8</v>
      </c>
      <c r="C9" s="38">
        <f t="shared" si="0"/>
        <v>8</v>
      </c>
      <c r="D9" s="39" t="s">
        <v>2508</v>
      </c>
      <c r="E9" s="38" t="str">
        <f t="shared" si="1"/>
        <v>8 "EOBD and OBD" </v>
      </c>
      <c r="F9" s="102" t="s">
        <v>2509</v>
      </c>
      <c r="G9" s="48" t="s">
        <v>2510</v>
      </c>
      <c r="H9" s="46" t="s">
        <v>5</v>
      </c>
      <c r="I9" s="50"/>
      <c r="J9" s="51">
        <f t="shared" si="2"/>
        <v>7</v>
      </c>
      <c r="K9" s="47" t="s">
        <v>2511</v>
      </c>
      <c r="L9" s="51" t="str">
        <f t="shared" si="3"/>
        <v>7 "Propane" </v>
      </c>
    </row>
    <row r="10" spans="2:12">
      <c r="B10" s="37">
        <v>9</v>
      </c>
      <c r="C10" s="38">
        <f t="shared" si="0"/>
        <v>9</v>
      </c>
      <c r="D10" s="39" t="s">
        <v>2512</v>
      </c>
      <c r="E10" s="38" t="str">
        <f t="shared" si="1"/>
        <v>9 "EOBD, OBD and OBD II" </v>
      </c>
      <c r="F10" s="102" t="s">
        <v>2513</v>
      </c>
      <c r="G10" s="48" t="s">
        <v>2514</v>
      </c>
      <c r="H10" s="46" t="s">
        <v>5</v>
      </c>
      <c r="I10" s="50"/>
      <c r="J10" s="51">
        <f t="shared" si="2"/>
        <v>8</v>
      </c>
      <c r="K10" s="47" t="s">
        <v>2515</v>
      </c>
      <c r="L10" s="51" t="str">
        <f t="shared" si="3"/>
        <v>8 "Battery/electric" </v>
      </c>
    </row>
    <row r="11" spans="2:12">
      <c r="B11" s="37" t="s">
        <v>2516</v>
      </c>
      <c r="C11" s="38">
        <f t="shared" si="0"/>
        <v>10</v>
      </c>
      <c r="D11" s="39" t="s">
        <v>2517</v>
      </c>
      <c r="E11" s="38" t="str">
        <f t="shared" si="1"/>
        <v>10 "JOBD " </v>
      </c>
      <c r="F11" s="102" t="s">
        <v>2518</v>
      </c>
      <c r="G11" s="48" t="s">
        <v>2519</v>
      </c>
      <c r="H11" s="46" t="s">
        <v>5</v>
      </c>
      <c r="I11" s="50"/>
      <c r="J11" s="51">
        <f t="shared" si="2"/>
        <v>9</v>
      </c>
      <c r="K11" s="47" t="s">
        <v>2520</v>
      </c>
      <c r="L11" s="51" t="str">
        <f t="shared" si="3"/>
        <v>9 "Bi-fuel vehicle using gasoline" </v>
      </c>
    </row>
    <row r="12" spans="2:12">
      <c r="B12" s="37" t="s">
        <v>2521</v>
      </c>
      <c r="C12" s="38">
        <f t="shared" si="0"/>
        <v>11</v>
      </c>
      <c r="D12" s="39" t="s">
        <v>2522</v>
      </c>
      <c r="E12" s="38" t="str">
        <f t="shared" si="1"/>
        <v>11 "JOBD and OBD II" </v>
      </c>
      <c r="F12" s="102" t="s">
        <v>2523</v>
      </c>
      <c r="G12" s="48" t="s">
        <v>2524</v>
      </c>
      <c r="H12" s="46" t="s">
        <v>5</v>
      </c>
      <c r="I12" s="50"/>
      <c r="J12" s="51">
        <f t="shared" si="2"/>
        <v>10</v>
      </c>
      <c r="K12" s="47" t="s">
        <v>2525</v>
      </c>
      <c r="L12" s="51" t="str">
        <f t="shared" si="3"/>
        <v>10 "Bi-fuel vehicle using methanol" </v>
      </c>
    </row>
    <row r="13" spans="2:12">
      <c r="B13" s="37" t="s">
        <v>2526</v>
      </c>
      <c r="C13" s="38">
        <f t="shared" si="0"/>
        <v>12</v>
      </c>
      <c r="D13" s="39" t="s">
        <v>2527</v>
      </c>
      <c r="E13" s="38" t="str">
        <f t="shared" si="1"/>
        <v>12 "JOBD and EOBD" </v>
      </c>
      <c r="F13" s="102" t="s">
        <v>2528</v>
      </c>
      <c r="G13" s="48" t="s">
        <v>2529</v>
      </c>
      <c r="H13" s="46" t="s">
        <v>5</v>
      </c>
      <c r="I13" s="50"/>
      <c r="J13" s="51">
        <f t="shared" si="2"/>
        <v>11</v>
      </c>
      <c r="K13" s="47" t="s">
        <v>2530</v>
      </c>
      <c r="L13" s="51" t="str">
        <f t="shared" si="3"/>
        <v>11 "Bi-fuel vehicle using ethanol" </v>
      </c>
    </row>
    <row r="14" spans="2:12">
      <c r="B14" s="37" t="s">
        <v>2531</v>
      </c>
      <c r="C14" s="38">
        <f t="shared" si="0"/>
        <v>13</v>
      </c>
      <c r="D14" s="39" t="s">
        <v>2532</v>
      </c>
      <c r="E14" s="38" t="str">
        <f t="shared" si="1"/>
        <v>13 "JOBD, EOBD, and OBD II" </v>
      </c>
      <c r="F14" s="102" t="s">
        <v>2533</v>
      </c>
      <c r="G14" s="48" t="s">
        <v>2534</v>
      </c>
      <c r="H14" s="46" t="s">
        <v>5</v>
      </c>
      <c r="I14" s="50"/>
      <c r="J14" s="51">
        <f t="shared" si="2"/>
        <v>12</v>
      </c>
      <c r="K14" s="47" t="s">
        <v>2535</v>
      </c>
      <c r="L14" s="51" t="str">
        <f t="shared" si="3"/>
        <v>12 "Bi-fuel vehicle using LPG" </v>
      </c>
    </row>
    <row r="15" spans="2:12">
      <c r="B15" s="37" t="s">
        <v>2481</v>
      </c>
      <c r="C15" s="38">
        <f t="shared" si="0"/>
        <v>14</v>
      </c>
      <c r="D15" s="37" t="s">
        <v>2536</v>
      </c>
      <c r="E15" s="38" t="str">
        <f t="shared" si="1"/>
        <v>14 "OBD, EOBD and KOBD" </v>
      </c>
      <c r="F15" s="102" t="s">
        <v>2537</v>
      </c>
      <c r="G15" s="48" t="s">
        <v>2538</v>
      </c>
      <c r="H15" s="46" t="s">
        <v>5</v>
      </c>
      <c r="I15" s="50"/>
      <c r="J15" s="51">
        <f t="shared" si="2"/>
        <v>13</v>
      </c>
      <c r="K15" s="47" t="s">
        <v>2539</v>
      </c>
      <c r="L15" s="51" t="str">
        <f t="shared" si="3"/>
        <v>13 "Bi-fuel vehicle using CNG" </v>
      </c>
    </row>
    <row r="16" spans="2:12">
      <c r="B16" s="37" t="s">
        <v>2488</v>
      </c>
      <c r="C16" s="38">
        <f t="shared" si="0"/>
        <v>15</v>
      </c>
      <c r="D16" s="37" t="s">
        <v>2540</v>
      </c>
      <c r="E16" s="38" t="str">
        <f t="shared" si="1"/>
        <v>15 "OBD, OBD II, EOBD and KOBD" </v>
      </c>
      <c r="F16" s="102" t="s">
        <v>2541</v>
      </c>
      <c r="G16" s="48" t="s">
        <v>2542</v>
      </c>
      <c r="H16" s="46" t="s">
        <v>5</v>
      </c>
      <c r="I16" s="50"/>
      <c r="J16" s="51">
        <f t="shared" si="2"/>
        <v>14</v>
      </c>
      <c r="K16" s="47" t="s">
        <v>2543</v>
      </c>
      <c r="L16" s="51" t="str">
        <f t="shared" si="3"/>
        <v>14 "Bi-fuel vehicle using propane" </v>
      </c>
    </row>
    <row r="17" spans="2:12">
      <c r="B17" s="37">
        <v>10</v>
      </c>
      <c r="C17" s="38">
        <f t="shared" si="0"/>
        <v>16</v>
      </c>
      <c r="D17" s="37" t="s">
        <v>2544</v>
      </c>
      <c r="E17" s="38" t="str">
        <f t="shared" si="1"/>
        <v>16 "SAE/ISO reserved" </v>
      </c>
      <c r="F17" s="102" t="s">
        <v>2545</v>
      </c>
      <c r="G17" s="48" t="s">
        <v>2546</v>
      </c>
      <c r="H17" s="46" t="s">
        <v>5</v>
      </c>
      <c r="I17" s="50"/>
      <c r="J17" s="51">
        <f t="shared" si="2"/>
        <v>15</v>
      </c>
      <c r="K17" s="47" t="s">
        <v>2547</v>
      </c>
      <c r="L17" s="51" t="str">
        <f t="shared" si="3"/>
        <v>15 "Bi-fuel vehicle using battery [Not to be used]" </v>
      </c>
    </row>
    <row r="18" spans="2:12">
      <c r="B18" s="37">
        <v>11</v>
      </c>
      <c r="C18" s="38">
        <f t="shared" si="0"/>
        <v>17</v>
      </c>
      <c r="D18" s="39" t="s">
        <v>2548</v>
      </c>
      <c r="E18" s="38" t="str">
        <f t="shared" si="1"/>
        <v>17 "EMD" </v>
      </c>
      <c r="F18" s="102" t="s">
        <v>2549</v>
      </c>
      <c r="G18" s="48" t="s">
        <v>2550</v>
      </c>
      <c r="H18" s="46" t="s">
        <v>5</v>
      </c>
      <c r="I18" s="50"/>
      <c r="J18" s="51">
        <f t="shared" si="2"/>
        <v>16</v>
      </c>
      <c r="K18" s="47" t="s">
        <v>2551</v>
      </c>
      <c r="L18" s="51" t="str">
        <f t="shared" si="3"/>
        <v>16 "Bi-fuel vehicle using battery and combustion engine [Not to be used]" </v>
      </c>
    </row>
    <row r="19" spans="2:12">
      <c r="B19" s="37">
        <v>12</v>
      </c>
      <c r="C19" s="38">
        <f t="shared" si="0"/>
        <v>18</v>
      </c>
      <c r="D19" s="39" t="s">
        <v>2552</v>
      </c>
      <c r="E19" s="38" t="str">
        <f t="shared" si="1"/>
        <v>18 "EMD+" </v>
      </c>
      <c r="F19" s="102" t="s">
        <v>2553</v>
      </c>
      <c r="G19" s="48" t="s">
        <v>2554</v>
      </c>
      <c r="H19" s="46" t="s">
        <v>5</v>
      </c>
      <c r="I19" s="50"/>
      <c r="J19" s="51">
        <f t="shared" si="2"/>
        <v>17</v>
      </c>
      <c r="K19" s="47" t="s">
        <v>2555</v>
      </c>
      <c r="L19" s="51" t="str">
        <f t="shared" si="3"/>
        <v>17 "Hybrid vehicle using gasoline engine [Not to be used]" </v>
      </c>
    </row>
    <row r="20" spans="2:12">
      <c r="B20" s="37">
        <v>13</v>
      </c>
      <c r="C20" s="38">
        <f t="shared" si="0"/>
        <v>19</v>
      </c>
      <c r="D20" s="39" t="s">
        <v>2556</v>
      </c>
      <c r="E20" s="38" t="str">
        <f t="shared" si="1"/>
        <v>19 "HD OBD-C" </v>
      </c>
      <c r="F20" s="102" t="s">
        <v>2557</v>
      </c>
      <c r="G20" s="48" t="s">
        <v>2558</v>
      </c>
      <c r="H20" s="46" t="s">
        <v>5</v>
      </c>
      <c r="I20" s="50"/>
      <c r="J20" s="51">
        <f t="shared" si="2"/>
        <v>18</v>
      </c>
      <c r="K20" s="47" t="s">
        <v>2559</v>
      </c>
      <c r="L20" s="51" t="str">
        <f t="shared" si="3"/>
        <v>18 "Hybrid vehicle using gasoline engine on ethanol [Not to be used]" </v>
      </c>
    </row>
    <row r="21" spans="2:12">
      <c r="B21" s="37">
        <v>14</v>
      </c>
      <c r="C21" s="38">
        <f t="shared" si="0"/>
        <v>20</v>
      </c>
      <c r="D21" s="39" t="s">
        <v>2560</v>
      </c>
      <c r="E21" s="38" t="str">
        <f t="shared" si="1"/>
        <v>20 "HD OBD" </v>
      </c>
      <c r="F21" s="102" t="s">
        <v>2561</v>
      </c>
      <c r="G21" s="48" t="s">
        <v>2562</v>
      </c>
      <c r="H21" s="46" t="s">
        <v>5</v>
      </c>
      <c r="I21" s="50"/>
      <c r="J21" s="51">
        <f t="shared" si="2"/>
        <v>19</v>
      </c>
      <c r="K21" s="47" t="s">
        <v>2563</v>
      </c>
      <c r="L21" s="51" t="str">
        <f t="shared" si="3"/>
        <v>19 "Hybrid vehicle using diesel engine [Not to be used]" </v>
      </c>
    </row>
    <row r="22" spans="2:12">
      <c r="B22" s="37">
        <v>15</v>
      </c>
      <c r="C22" s="38">
        <f t="shared" si="0"/>
        <v>21</v>
      </c>
      <c r="D22" s="39" t="s">
        <v>2564</v>
      </c>
      <c r="E22" s="38" t="str">
        <f t="shared" si="1"/>
        <v>21 "WWH OBD" </v>
      </c>
      <c r="F22" s="102" t="s">
        <v>2565</v>
      </c>
      <c r="G22" s="48" t="s">
        <v>2566</v>
      </c>
      <c r="H22" s="46" t="s">
        <v>5</v>
      </c>
      <c r="I22" s="50"/>
      <c r="J22" s="51">
        <f t="shared" si="2"/>
        <v>20</v>
      </c>
      <c r="K22" s="47" t="s">
        <v>2567</v>
      </c>
      <c r="L22" s="51" t="str">
        <f t="shared" si="3"/>
        <v>20 "Hybrid vehicle using battery [Not to be used]" </v>
      </c>
    </row>
    <row r="23" spans="2:12">
      <c r="B23" s="37">
        <v>16</v>
      </c>
      <c r="C23" s="38">
        <f t="shared" si="0"/>
        <v>22</v>
      </c>
      <c r="D23" s="37" t="s">
        <v>2544</v>
      </c>
      <c r="E23" s="38" t="str">
        <f t="shared" si="1"/>
        <v>22 "SAE/ISO reserved" </v>
      </c>
      <c r="F23" s="102" t="s">
        <v>2568</v>
      </c>
      <c r="G23" s="48" t="s">
        <v>2569</v>
      </c>
      <c r="H23" s="46" t="s">
        <v>5</v>
      </c>
      <c r="I23" s="50"/>
      <c r="J23" s="51">
        <f t="shared" si="2"/>
        <v>21</v>
      </c>
      <c r="K23" s="47" t="s">
        <v>2570</v>
      </c>
      <c r="L23" s="51" t="str">
        <f t="shared" si="3"/>
        <v>21 "Hybrid vehicle using battery and combustion engine [Not to be used]" </v>
      </c>
    </row>
    <row r="24" spans="2:12">
      <c r="B24" s="37">
        <v>17</v>
      </c>
      <c r="C24" s="38">
        <f t="shared" si="0"/>
        <v>23</v>
      </c>
      <c r="D24" s="39" t="s">
        <v>2571</v>
      </c>
      <c r="E24" s="38" t="str">
        <f t="shared" si="1"/>
        <v>23 "HD EOBD-I" </v>
      </c>
      <c r="F24" s="102" t="s">
        <v>2572</v>
      </c>
      <c r="G24" s="48" t="s">
        <v>2573</v>
      </c>
      <c r="H24" s="46" t="s">
        <v>5</v>
      </c>
      <c r="I24" s="50"/>
      <c r="J24" s="51">
        <f t="shared" si="2"/>
        <v>22</v>
      </c>
      <c r="K24" s="47" t="s">
        <v>2574</v>
      </c>
      <c r="L24" s="51" t="str">
        <f t="shared" si="3"/>
        <v>22 "Hybrid vehicle in regeneration mode [Not to be used]" </v>
      </c>
    </row>
    <row r="25" spans="2:12">
      <c r="B25" s="37">
        <v>18</v>
      </c>
      <c r="C25" s="38">
        <f t="shared" si="0"/>
        <v>24</v>
      </c>
      <c r="D25" s="39" t="s">
        <v>2575</v>
      </c>
      <c r="E25" s="38" t="str">
        <f t="shared" si="1"/>
        <v>24 "HD EOBD-I N" </v>
      </c>
      <c r="F25" s="102" t="s">
        <v>2576</v>
      </c>
      <c r="G25" s="48" t="s">
        <v>2577</v>
      </c>
      <c r="H25" s="46" t="s">
        <v>5</v>
      </c>
      <c r="I25" s="50"/>
      <c r="J25" s="51">
        <f t="shared" si="2"/>
        <v>23</v>
      </c>
      <c r="K25" s="47" t="s">
        <v>2578</v>
      </c>
      <c r="L25" s="51" t="str">
        <f t="shared" si="3"/>
        <v>23 "Bi-fuel vehicle using diesel (as defined in J1979) [Not to be used]" </v>
      </c>
    </row>
    <row r="26" spans="2:12">
      <c r="B26" s="37">
        <v>19</v>
      </c>
      <c r="C26" s="38">
        <f t="shared" si="0"/>
        <v>25</v>
      </c>
      <c r="D26" s="39" t="s">
        <v>2579</v>
      </c>
      <c r="E26" s="38" t="str">
        <f t="shared" si="1"/>
        <v>25 "HD EOBD-II" </v>
      </c>
      <c r="F26" s="102" t="s">
        <v>2576</v>
      </c>
      <c r="G26" s="48" t="s">
        <v>2580</v>
      </c>
      <c r="H26" s="46" t="s">
        <v>5</v>
      </c>
      <c r="I26" s="50"/>
      <c r="J26" s="51">
        <f t="shared" si="2"/>
        <v>23</v>
      </c>
      <c r="K26" s="47" t="s">
        <v>2581</v>
      </c>
      <c r="L26" s="51" t="str">
        <f t="shared" si="3"/>
        <v>23 "Natural Gas (as defined in SAE J1939) [Not to be used]" </v>
      </c>
    </row>
    <row r="27" spans="2:12">
      <c r="B27" s="37" t="s">
        <v>2582</v>
      </c>
      <c r="C27" s="38">
        <f t="shared" si="0"/>
        <v>26</v>
      </c>
      <c r="D27" s="39" t="s">
        <v>2583</v>
      </c>
      <c r="E27" s="38" t="str">
        <f t="shared" si="1"/>
        <v>26 "HD EOBD-II N" </v>
      </c>
      <c r="F27" s="102" t="s">
        <v>2584</v>
      </c>
      <c r="G27" s="48" t="s">
        <v>2585</v>
      </c>
      <c r="H27" s="46" t="s">
        <v>5</v>
      </c>
      <c r="I27" s="50"/>
      <c r="J27" s="51">
        <f t="shared" si="2"/>
        <v>24</v>
      </c>
      <c r="K27" s="47" t="s">
        <v>2586</v>
      </c>
      <c r="L27" s="51" t="str">
        <f t="shared" si="3"/>
        <v>24 "Bi-fuel vehicle using Natural Gas" </v>
      </c>
    </row>
    <row r="28" spans="2:12">
      <c r="B28" s="37" t="s">
        <v>2587</v>
      </c>
      <c r="C28" s="38">
        <f t="shared" si="0"/>
        <v>27</v>
      </c>
      <c r="D28" s="37" t="s">
        <v>2588</v>
      </c>
      <c r="E28" s="38" t="str">
        <f t="shared" si="1"/>
        <v>27 "HD-ZEV" </v>
      </c>
      <c r="F28" s="102" t="s">
        <v>2589</v>
      </c>
      <c r="G28" s="48" t="s">
        <v>2577</v>
      </c>
      <c r="H28" s="46" t="s">
        <v>5</v>
      </c>
      <c r="I28" s="50"/>
      <c r="J28" s="51">
        <f t="shared" si="2"/>
        <v>25</v>
      </c>
      <c r="K28" s="47" t="s">
        <v>2590</v>
      </c>
      <c r="L28" s="51" t="str">
        <f t="shared" si="3"/>
        <v>25 "Bi-fuel vehicle using diesel" </v>
      </c>
    </row>
    <row r="29" spans="2:12">
      <c r="B29" s="37" t="s">
        <v>2591</v>
      </c>
      <c r="C29" s="38">
        <f t="shared" si="0"/>
        <v>28</v>
      </c>
      <c r="D29" s="39" t="s">
        <v>2592</v>
      </c>
      <c r="E29" s="38" t="str">
        <f t="shared" si="1"/>
        <v>28 "OBDBr-1" </v>
      </c>
      <c r="F29" s="102" t="s">
        <v>2593</v>
      </c>
      <c r="G29" s="48" t="s">
        <v>2580</v>
      </c>
      <c r="H29" s="46" t="s">
        <v>5</v>
      </c>
      <c r="I29" s="50"/>
      <c r="J29" s="51">
        <f t="shared" si="2"/>
        <v>26</v>
      </c>
      <c r="K29" s="47" t="s">
        <v>2594</v>
      </c>
      <c r="L29" s="51" t="str">
        <f t="shared" si="3"/>
        <v>26 "Natural Gas (Compressed or Liquefied Natural Gas)" </v>
      </c>
    </row>
    <row r="30" spans="2:12">
      <c r="B30" s="37" t="s">
        <v>2595</v>
      </c>
      <c r="C30" s="38">
        <f t="shared" si="0"/>
        <v>29</v>
      </c>
      <c r="D30" s="39" t="s">
        <v>2596</v>
      </c>
      <c r="E30" s="38" t="str">
        <f t="shared" si="1"/>
        <v>29 "OBDBr-2" </v>
      </c>
      <c r="F30" s="102" t="s">
        <v>2597</v>
      </c>
      <c r="G30" s="48" t="s">
        <v>2598</v>
      </c>
      <c r="H30" s="46" t="s">
        <v>5</v>
      </c>
      <c r="I30" s="50"/>
      <c r="J30" s="51">
        <f t="shared" si="2"/>
        <v>27</v>
      </c>
      <c r="K30" s="47" t="s">
        <v>2599</v>
      </c>
      <c r="L30" s="51" t="str">
        <f t="shared" si="3"/>
        <v>27 "Dual Fuel – Diesel and CNG" </v>
      </c>
    </row>
    <row r="31" spans="2:12">
      <c r="B31" s="37" t="s">
        <v>2600</v>
      </c>
      <c r="C31" s="38">
        <f t="shared" si="0"/>
        <v>30</v>
      </c>
      <c r="D31" s="39" t="s">
        <v>2601</v>
      </c>
      <c r="E31" s="38" t="str">
        <f t="shared" si="1"/>
        <v>30 "KOBD" </v>
      </c>
      <c r="F31" s="102" t="s">
        <v>2602</v>
      </c>
      <c r="G31" s="48" t="s">
        <v>2603</v>
      </c>
      <c r="H31" s="46" t="s">
        <v>5</v>
      </c>
      <c r="I31" s="50"/>
      <c r="J31" s="51">
        <f t="shared" si="2"/>
        <v>28</v>
      </c>
      <c r="K31" s="47" t="s">
        <v>2604</v>
      </c>
      <c r="L31" s="51" t="str">
        <f t="shared" si="3"/>
        <v>28 "Dual Fuel – Diesel and LNG" </v>
      </c>
    </row>
    <row r="32" spans="2:12">
      <c r="B32" s="37" t="s">
        <v>2605</v>
      </c>
      <c r="C32" s="38">
        <f t="shared" si="0"/>
        <v>31</v>
      </c>
      <c r="D32" s="40" t="s">
        <v>2606</v>
      </c>
      <c r="E32" s="38" t="str">
        <f t="shared" si="1"/>
        <v>31 "IOBD-I-BS4" </v>
      </c>
      <c r="F32" s="102" t="s">
        <v>2607</v>
      </c>
      <c r="G32" s="48" t="s">
        <v>2608</v>
      </c>
      <c r="H32" s="46" t="s">
        <v>5</v>
      </c>
      <c r="I32" s="50"/>
      <c r="J32" s="51">
        <f t="shared" si="2"/>
        <v>29</v>
      </c>
      <c r="K32" s="47" t="s">
        <v>2609</v>
      </c>
      <c r="L32" s="51" t="str">
        <f t="shared" si="3"/>
        <v>29 "Fuel cell utilizing hydrogen" </v>
      </c>
    </row>
    <row r="33" spans="2:12">
      <c r="B33" s="37">
        <v>20</v>
      </c>
      <c r="C33" s="38">
        <f t="shared" si="0"/>
        <v>32</v>
      </c>
      <c r="D33" s="40" t="s">
        <v>2610</v>
      </c>
      <c r="E33" s="38" t="str">
        <f t="shared" si="1"/>
        <v>32 "IOBD-II-BS4" </v>
      </c>
      <c r="F33" s="102" t="s">
        <v>2611</v>
      </c>
      <c r="G33" s="48" t="s">
        <v>2612</v>
      </c>
      <c r="H33" s="46" t="s">
        <v>5</v>
      </c>
      <c r="I33" s="50"/>
      <c r="J33" s="51">
        <f t="shared" si="2"/>
        <v>30</v>
      </c>
      <c r="K33" s="47" t="s">
        <v>2613</v>
      </c>
      <c r="L33" s="51" t="str">
        <f t="shared" si="3"/>
        <v>30 "Hydrogen Internal Combustion Engine" </v>
      </c>
    </row>
    <row r="34" spans="2:12">
      <c r="B34" s="37">
        <v>21</v>
      </c>
      <c r="C34" s="38">
        <f t="shared" si="0"/>
        <v>33</v>
      </c>
      <c r="D34" s="39" t="s">
        <v>2614</v>
      </c>
      <c r="E34" s="38" t="str">
        <f t="shared" si="1"/>
        <v>33 "HD EOBD-VI" </v>
      </c>
      <c r="F34" s="102" t="s">
        <v>2615</v>
      </c>
      <c r="G34" s="48" t="s">
        <v>2616</v>
      </c>
      <c r="H34" s="46" t="s">
        <v>5</v>
      </c>
      <c r="I34" s="50"/>
      <c r="J34" s="51">
        <f t="shared" si="2"/>
        <v>31</v>
      </c>
      <c r="K34" s="47" t="s">
        <v>2617</v>
      </c>
      <c r="L34" s="51" t="str">
        <f t="shared" si="3"/>
        <v>31 "Kerosene" </v>
      </c>
    </row>
    <row r="35" spans="2:12">
      <c r="B35" s="37">
        <v>22</v>
      </c>
      <c r="C35" s="38">
        <f t="shared" ref="C35:C53" si="4">HEX2DEC(B35)</f>
        <v>34</v>
      </c>
      <c r="D35" s="39" t="s">
        <v>2618</v>
      </c>
      <c r="E35" s="38" t="str">
        <f t="shared" ref="E35:E53" si="5">C35&amp;" """&amp;D35&amp;""" "</f>
        <v>34 "OBD, OBD II and HD OBD" </v>
      </c>
      <c r="F35" s="102" t="s">
        <v>2619</v>
      </c>
      <c r="G35" s="48" t="s">
        <v>2620</v>
      </c>
      <c r="H35" s="46" t="s">
        <v>5</v>
      </c>
      <c r="I35" s="50"/>
      <c r="J35" s="51">
        <f t="shared" si="2"/>
        <v>32</v>
      </c>
      <c r="K35" s="47" t="s">
        <v>2621</v>
      </c>
      <c r="L35" s="51" t="str">
        <f t="shared" si="3"/>
        <v>32 "Heavy Fuel Oil" </v>
      </c>
    </row>
    <row r="36" spans="2:11">
      <c r="B36" s="37">
        <v>23</v>
      </c>
      <c r="C36" s="38">
        <f t="shared" si="4"/>
        <v>35</v>
      </c>
      <c r="D36" s="39" t="s">
        <v>2622</v>
      </c>
      <c r="E36" s="38" t="str">
        <f t="shared" si="5"/>
        <v>35 "OBDBr-3" </v>
      </c>
      <c r="F36" s="14"/>
      <c r="G36" s="49"/>
      <c r="H36" s="13"/>
      <c r="I36" s="52"/>
      <c r="J36" s="52"/>
      <c r="K36" s="14"/>
    </row>
    <row r="37" spans="2:5">
      <c r="B37" s="37">
        <v>24</v>
      </c>
      <c r="C37" s="38">
        <f t="shared" si="4"/>
        <v>36</v>
      </c>
      <c r="D37" s="39" t="s">
        <v>2623</v>
      </c>
      <c r="E37" s="38" t="str">
        <f t="shared" si="5"/>
        <v>36 "MC EOBD-I" </v>
      </c>
    </row>
    <row r="38" spans="2:5">
      <c r="B38" s="37">
        <v>25</v>
      </c>
      <c r="C38" s="38">
        <f t="shared" si="4"/>
        <v>37</v>
      </c>
      <c r="D38" s="39" t="s">
        <v>2624</v>
      </c>
      <c r="E38" s="38" t="str">
        <f t="shared" si="5"/>
        <v>37 "MC EOBD-II" </v>
      </c>
    </row>
    <row r="39" spans="2:5">
      <c r="B39" s="37">
        <v>26</v>
      </c>
      <c r="C39" s="38">
        <f t="shared" si="4"/>
        <v>38</v>
      </c>
      <c r="D39" s="39" t="s">
        <v>2625</v>
      </c>
      <c r="E39" s="38" t="str">
        <f t="shared" si="5"/>
        <v>38 "MC COBD-I" </v>
      </c>
    </row>
    <row r="40" spans="2:5">
      <c r="B40" s="37">
        <v>27</v>
      </c>
      <c r="C40" s="38">
        <f t="shared" si="4"/>
        <v>39</v>
      </c>
      <c r="D40" s="39" t="s">
        <v>2626</v>
      </c>
      <c r="E40" s="38" t="str">
        <f t="shared" si="5"/>
        <v>39 "MC TOBD-I" </v>
      </c>
    </row>
    <row r="41" spans="2:5">
      <c r="B41" s="37">
        <v>28</v>
      </c>
      <c r="C41" s="38">
        <f t="shared" si="4"/>
        <v>40</v>
      </c>
      <c r="D41" s="39" t="s">
        <v>2627</v>
      </c>
      <c r="E41" s="38" t="str">
        <f t="shared" si="5"/>
        <v>40 "MC JOBD-I" </v>
      </c>
    </row>
    <row r="42" spans="2:5">
      <c r="B42" s="37">
        <v>29</v>
      </c>
      <c r="C42" s="38">
        <f t="shared" si="4"/>
        <v>41</v>
      </c>
      <c r="D42" s="39" t="s">
        <v>2628</v>
      </c>
      <c r="E42" s="38" t="str">
        <f t="shared" si="5"/>
        <v>41 "CN-OBD-6" </v>
      </c>
    </row>
    <row r="43" spans="2:5">
      <c r="B43" s="37" t="s">
        <v>2629</v>
      </c>
      <c r="C43" s="38">
        <f t="shared" si="4"/>
        <v>42</v>
      </c>
      <c r="D43" s="39" t="s">
        <v>2630</v>
      </c>
      <c r="E43" s="38" t="str">
        <f t="shared" si="5"/>
        <v>42 "OBDBr-P7" </v>
      </c>
    </row>
    <row r="44" spans="2:5">
      <c r="B44" s="37" t="s">
        <v>2631</v>
      </c>
      <c r="C44" s="38">
        <f t="shared" si="4"/>
        <v>43</v>
      </c>
      <c r="D44" s="39" t="s">
        <v>2632</v>
      </c>
      <c r="E44" s="38" t="str">
        <f t="shared" si="5"/>
        <v>43 "CN-HDOBD-VI" </v>
      </c>
    </row>
    <row r="45" spans="2:5">
      <c r="B45" s="37" t="s">
        <v>2633</v>
      </c>
      <c r="C45" s="38">
        <f t="shared" si="4"/>
        <v>44</v>
      </c>
      <c r="D45" s="40" t="s">
        <v>2634</v>
      </c>
      <c r="E45" s="38" t="str">
        <f t="shared" si="5"/>
        <v>44 "IOBD-I-BS6" </v>
      </c>
    </row>
    <row r="46" spans="2:5">
      <c r="B46" s="37" t="s">
        <v>2635</v>
      </c>
      <c r="C46" s="38">
        <f t="shared" si="4"/>
        <v>45</v>
      </c>
      <c r="D46" s="40" t="s">
        <v>2636</v>
      </c>
      <c r="E46" s="38" t="str">
        <f t="shared" si="5"/>
        <v>45 "IOBD-II-BS6" </v>
      </c>
    </row>
    <row r="47" spans="2:5">
      <c r="B47" s="37" t="s">
        <v>2637</v>
      </c>
      <c r="C47" s="38">
        <f t="shared" si="4"/>
        <v>46</v>
      </c>
      <c r="D47" s="40" t="s">
        <v>2638</v>
      </c>
      <c r="E47" s="38" t="str">
        <f t="shared" si="5"/>
        <v>46 "IHDOBD-BSVI" </v>
      </c>
    </row>
    <row r="48" spans="2:5">
      <c r="B48" s="37" t="s">
        <v>2639</v>
      </c>
      <c r="C48" s="38">
        <f t="shared" si="4"/>
        <v>47</v>
      </c>
      <c r="D48" s="40" t="s">
        <v>2640</v>
      </c>
      <c r="E48" s="38" t="str">
        <f t="shared" si="5"/>
        <v>47 "OBDBr-P8" </v>
      </c>
    </row>
    <row r="49" spans="2:5">
      <c r="B49" s="37">
        <v>30</v>
      </c>
      <c r="C49" s="38">
        <f t="shared" si="4"/>
        <v>48</v>
      </c>
      <c r="D49" s="40" t="s">
        <v>2641</v>
      </c>
      <c r="E49" s="38" t="str">
        <f t="shared" si="5"/>
        <v>48 "HD-JOBD-II" </v>
      </c>
    </row>
    <row r="50" spans="2:5">
      <c r="B50" s="37">
        <v>31</v>
      </c>
      <c r="C50" s="38">
        <f t="shared" si="4"/>
        <v>49</v>
      </c>
      <c r="D50" s="40" t="s">
        <v>2642</v>
      </c>
      <c r="E50" s="38" t="str">
        <f t="shared" si="5"/>
        <v>49 "HD-KOBD-II" </v>
      </c>
    </row>
    <row r="51" spans="2:5">
      <c r="B51" s="41">
        <v>32</v>
      </c>
      <c r="C51" s="38">
        <f t="shared" si="4"/>
        <v>50</v>
      </c>
      <c r="D51" s="42" t="s">
        <v>2643</v>
      </c>
      <c r="E51" s="38" t="str">
        <f t="shared" si="5"/>
        <v>50 "CN-OROBD-IV" </v>
      </c>
    </row>
    <row r="52" spans="2:5">
      <c r="B52" s="41">
        <v>33</v>
      </c>
      <c r="C52" s="38">
        <f t="shared" si="4"/>
        <v>51</v>
      </c>
      <c r="D52" s="42" t="s">
        <v>2644</v>
      </c>
      <c r="E52" s="38" t="str">
        <f t="shared" si="5"/>
        <v>51 "ZEV Placeholder" </v>
      </c>
    </row>
    <row r="53" spans="2:5">
      <c r="B53" s="41">
        <v>34</v>
      </c>
      <c r="C53" s="38">
        <f t="shared" si="4"/>
        <v>52</v>
      </c>
      <c r="D53" s="43" t="s">
        <v>2645</v>
      </c>
      <c r="E53" s="38" t="str">
        <f t="shared" si="5"/>
        <v>52 "MC JOBD-II" 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7"/>
  <sheetViews>
    <sheetView zoomScale="160" zoomScaleNormal="160" topLeftCell="A49" workbookViewId="0">
      <selection activeCell="A57" sqref="A57:A60"/>
    </sheetView>
  </sheetViews>
  <sheetFormatPr defaultColWidth="8.8" defaultRowHeight="15.75" outlineLevelCol="7"/>
  <cols>
    <col min="1" max="1" width="25" customWidth="1"/>
    <col min="2" max="2" width="23" style="1" customWidth="1"/>
    <col min="3" max="3" width="40.1" customWidth="1"/>
    <col min="4" max="4" width="36.2" customWidth="1"/>
    <col min="5" max="5" width="20.3" customWidth="1"/>
    <col min="8" max="8" width="36.2" customWidth="1"/>
  </cols>
  <sheetData>
    <row r="1" spans="1:7">
      <c r="A1" s="2" t="s">
        <v>1103</v>
      </c>
      <c r="B1" s="3" t="s">
        <v>1104</v>
      </c>
      <c r="C1" s="4" t="s">
        <v>2646</v>
      </c>
      <c r="D1"/>
      <c r="E1" s="4"/>
      <c r="F1" s="8" t="s">
        <v>1105</v>
      </c>
      <c r="G1" s="9"/>
    </row>
    <row r="2" spans="1:8">
      <c r="A2" s="2" t="s">
        <v>1103</v>
      </c>
      <c r="B2" s="3" t="s">
        <v>1106</v>
      </c>
      <c r="C2" s="4" t="s">
        <v>2647</v>
      </c>
      <c r="D2" t="s">
        <v>1107</v>
      </c>
      <c r="E2" s="4"/>
      <c r="F2" s="8" t="s">
        <v>1027</v>
      </c>
      <c r="G2" s="9"/>
      <c r="H2" t="s">
        <v>1107</v>
      </c>
    </row>
    <row r="3" spans="1:8">
      <c r="A3" s="2" t="s">
        <v>1103</v>
      </c>
      <c r="B3" s="3" t="s">
        <v>1108</v>
      </c>
      <c r="C3" s="4" t="s">
        <v>2648</v>
      </c>
      <c r="D3" t="s">
        <v>1109</v>
      </c>
      <c r="E3" s="4"/>
      <c r="F3" s="8" t="s">
        <v>1030</v>
      </c>
      <c r="G3" s="9"/>
      <c r="H3" t="s">
        <v>1109</v>
      </c>
    </row>
    <row r="4" spans="1:8">
      <c r="A4" s="2" t="s">
        <v>1103</v>
      </c>
      <c r="B4" s="3" t="s">
        <v>1110</v>
      </c>
      <c r="C4" s="4" t="s">
        <v>2649</v>
      </c>
      <c r="D4" t="s">
        <v>1111</v>
      </c>
      <c r="E4" s="4"/>
      <c r="F4" s="8" t="s">
        <v>1033</v>
      </c>
      <c r="G4" s="9"/>
      <c r="H4" t="s">
        <v>1111</v>
      </c>
    </row>
    <row r="5" spans="1:8">
      <c r="A5" s="2" t="s">
        <v>1103</v>
      </c>
      <c r="B5" s="3" t="s">
        <v>1112</v>
      </c>
      <c r="C5" s="4" t="s">
        <v>2650</v>
      </c>
      <c r="D5" t="s">
        <v>1113</v>
      </c>
      <c r="E5" s="4"/>
      <c r="F5" s="8" t="s">
        <v>1036</v>
      </c>
      <c r="G5" s="9"/>
      <c r="H5" t="s">
        <v>1113</v>
      </c>
    </row>
    <row r="6" spans="1:7">
      <c r="A6" s="2" t="s">
        <v>1103</v>
      </c>
      <c r="B6" s="3" t="s">
        <v>1114</v>
      </c>
      <c r="C6" s="4"/>
      <c r="D6"/>
      <c r="E6" s="4"/>
      <c r="F6" s="8" t="s">
        <v>1115</v>
      </c>
      <c r="G6" s="9"/>
    </row>
    <row r="7" spans="1:8">
      <c r="A7" s="2" t="s">
        <v>1103</v>
      </c>
      <c r="B7" s="3" t="s">
        <v>1116</v>
      </c>
      <c r="C7" s="4" t="s">
        <v>2651</v>
      </c>
      <c r="D7" t="s">
        <v>1117</v>
      </c>
      <c r="E7" s="4"/>
      <c r="F7" s="8" t="s">
        <v>1048</v>
      </c>
      <c r="G7" s="9"/>
      <c r="H7" t="s">
        <v>1117</v>
      </c>
    </row>
    <row r="8" ht="22.5" spans="1:7">
      <c r="A8" s="2" t="s">
        <v>1103</v>
      </c>
      <c r="B8" s="3" t="s">
        <v>1118</v>
      </c>
      <c r="C8" s="4" t="s">
        <v>2652</v>
      </c>
      <c r="D8"/>
      <c r="E8" s="4"/>
      <c r="F8" s="8" t="s">
        <v>2653</v>
      </c>
      <c r="G8" s="9"/>
    </row>
    <row r="9" spans="1:8">
      <c r="A9" s="2" t="s">
        <v>1103</v>
      </c>
      <c r="B9" s="3"/>
      <c r="C9" s="4" t="s">
        <v>2654</v>
      </c>
      <c r="D9" t="s">
        <v>1119</v>
      </c>
      <c r="E9" s="4" t="s">
        <v>2647</v>
      </c>
      <c r="F9" s="8" t="s">
        <v>1120</v>
      </c>
      <c r="G9" s="9"/>
      <c r="H9" t="s">
        <v>1119</v>
      </c>
    </row>
    <row r="10" spans="1:8">
      <c r="A10" s="2" t="s">
        <v>1103</v>
      </c>
      <c r="B10" s="3"/>
      <c r="C10" s="4" t="s">
        <v>2655</v>
      </c>
      <c r="D10" t="s">
        <v>1121</v>
      </c>
      <c r="E10" s="4" t="s">
        <v>2648</v>
      </c>
      <c r="F10" s="8" t="s">
        <v>1122</v>
      </c>
      <c r="G10" s="9"/>
      <c r="H10" t="s">
        <v>1121</v>
      </c>
    </row>
    <row r="11" spans="1:8">
      <c r="A11" s="2" t="s">
        <v>1103</v>
      </c>
      <c r="B11" s="3"/>
      <c r="C11" s="4" t="s">
        <v>2656</v>
      </c>
      <c r="D11" t="s">
        <v>1123</v>
      </c>
      <c r="E11" s="4" t="s">
        <v>2649</v>
      </c>
      <c r="F11" s="8" t="s">
        <v>1124</v>
      </c>
      <c r="G11" s="9"/>
      <c r="H11" t="s">
        <v>1123</v>
      </c>
    </row>
    <row r="12" spans="1:8">
      <c r="A12" s="2" t="s">
        <v>1103</v>
      </c>
      <c r="B12" s="3"/>
      <c r="C12" s="4" t="s">
        <v>2657</v>
      </c>
      <c r="D12" t="s">
        <v>1125</v>
      </c>
      <c r="E12" s="4" t="s">
        <v>2650</v>
      </c>
      <c r="F12" s="8" t="s">
        <v>1126</v>
      </c>
      <c r="G12" s="9"/>
      <c r="H12" t="s">
        <v>1125</v>
      </c>
    </row>
    <row r="13" ht="22.5" spans="1:8">
      <c r="A13" s="2" t="s">
        <v>1103</v>
      </c>
      <c r="B13" s="3" t="s">
        <v>1127</v>
      </c>
      <c r="C13" s="4" t="s">
        <v>2658</v>
      </c>
      <c r="D13" t="s">
        <v>2659</v>
      </c>
      <c r="E13" s="4"/>
      <c r="F13" s="8" t="s">
        <v>2653</v>
      </c>
      <c r="G13" s="9"/>
      <c r="H13" t="s">
        <v>2659</v>
      </c>
    </row>
    <row r="14" spans="1:8">
      <c r="A14" s="2" t="s">
        <v>1103</v>
      </c>
      <c r="B14" s="3"/>
      <c r="C14" s="4" t="s">
        <v>2660</v>
      </c>
      <c r="D14" t="s">
        <v>1128</v>
      </c>
      <c r="E14" s="4" t="s">
        <v>2647</v>
      </c>
      <c r="F14" s="8" t="s">
        <v>1129</v>
      </c>
      <c r="G14" s="9"/>
      <c r="H14" t="s">
        <v>1128</v>
      </c>
    </row>
    <row r="15" spans="1:8">
      <c r="A15" s="2" t="s">
        <v>1103</v>
      </c>
      <c r="B15" s="3"/>
      <c r="C15" s="4" t="s">
        <v>2661</v>
      </c>
      <c r="D15" t="s">
        <v>1130</v>
      </c>
      <c r="E15" s="4" t="s">
        <v>2648</v>
      </c>
      <c r="F15" s="8" t="s">
        <v>1131</v>
      </c>
      <c r="G15" s="9"/>
      <c r="H15" t="s">
        <v>1130</v>
      </c>
    </row>
    <row r="16" spans="1:8">
      <c r="A16" s="2" t="s">
        <v>1103</v>
      </c>
      <c r="B16" s="3"/>
      <c r="C16" s="4" t="s">
        <v>2662</v>
      </c>
      <c r="D16" t="s">
        <v>1132</v>
      </c>
      <c r="E16" s="4" t="s">
        <v>2649</v>
      </c>
      <c r="F16" s="8" t="s">
        <v>1133</v>
      </c>
      <c r="G16" s="9"/>
      <c r="H16" t="s">
        <v>1132</v>
      </c>
    </row>
    <row r="17" spans="1:8">
      <c r="A17" s="2" t="s">
        <v>1103</v>
      </c>
      <c r="B17" s="3"/>
      <c r="C17" s="4" t="s">
        <v>2663</v>
      </c>
      <c r="D17" t="s">
        <v>1134</v>
      </c>
      <c r="E17" s="4" t="s">
        <v>2650</v>
      </c>
      <c r="F17" s="8" t="s">
        <v>1135</v>
      </c>
      <c r="G17" s="9"/>
      <c r="H17" t="s">
        <v>1134</v>
      </c>
    </row>
    <row r="18" ht="22.5" spans="1:8">
      <c r="A18" s="2" t="s">
        <v>1103</v>
      </c>
      <c r="B18" s="3" t="s">
        <v>1136</v>
      </c>
      <c r="C18" s="4" t="s">
        <v>2664</v>
      </c>
      <c r="D18" t="s">
        <v>2659</v>
      </c>
      <c r="E18" s="4"/>
      <c r="F18" s="8" t="s">
        <v>2665</v>
      </c>
      <c r="G18" s="9"/>
      <c r="H18" t="s">
        <v>2659</v>
      </c>
    </row>
    <row r="19" spans="1:8">
      <c r="A19" s="2" t="s">
        <v>1103</v>
      </c>
      <c r="B19" s="3"/>
      <c r="C19" s="4" t="s">
        <v>2666</v>
      </c>
      <c r="D19" t="s">
        <v>1137</v>
      </c>
      <c r="E19" s="4" t="s">
        <v>2647</v>
      </c>
      <c r="F19" s="8" t="s">
        <v>1138</v>
      </c>
      <c r="G19" s="9"/>
      <c r="H19" t="s">
        <v>1137</v>
      </c>
    </row>
    <row r="20" spans="1:8">
      <c r="A20" s="2" t="s">
        <v>1103</v>
      </c>
      <c r="B20" s="3"/>
      <c r="C20" s="4" t="s">
        <v>2667</v>
      </c>
      <c r="D20" t="s">
        <v>1139</v>
      </c>
      <c r="E20" s="4" t="s">
        <v>2648</v>
      </c>
      <c r="F20" s="8" t="s">
        <v>1140</v>
      </c>
      <c r="G20" s="9"/>
      <c r="H20" t="s">
        <v>1139</v>
      </c>
    </row>
    <row r="21" spans="1:8">
      <c r="A21" s="2" t="s">
        <v>1103</v>
      </c>
      <c r="B21" s="3"/>
      <c r="C21" s="4" t="s">
        <v>2668</v>
      </c>
      <c r="D21" t="s">
        <v>1141</v>
      </c>
      <c r="E21" s="4" t="s">
        <v>2649</v>
      </c>
      <c r="F21" s="8" t="s">
        <v>1142</v>
      </c>
      <c r="G21" s="9"/>
      <c r="H21" t="s">
        <v>1141</v>
      </c>
    </row>
    <row r="22" spans="1:8">
      <c r="A22" s="2" t="s">
        <v>1103</v>
      </c>
      <c r="B22" s="3"/>
      <c r="C22" s="4" t="s">
        <v>2669</v>
      </c>
      <c r="D22" t="s">
        <v>1143</v>
      </c>
      <c r="E22" s="4" t="s">
        <v>2650</v>
      </c>
      <c r="F22" s="8" t="s">
        <v>1144</v>
      </c>
      <c r="G22" s="9"/>
      <c r="H22" t="s">
        <v>1143</v>
      </c>
    </row>
    <row r="23" ht="22.5" spans="1:8">
      <c r="A23" s="2" t="s">
        <v>1103</v>
      </c>
      <c r="B23" s="3" t="s">
        <v>1145</v>
      </c>
      <c r="C23" s="4" t="s">
        <v>2670</v>
      </c>
      <c r="D23" t="s">
        <v>2659</v>
      </c>
      <c r="E23" s="4"/>
      <c r="F23" s="8" t="s">
        <v>2665</v>
      </c>
      <c r="G23" s="9"/>
      <c r="H23" t="s">
        <v>2659</v>
      </c>
    </row>
    <row r="24" spans="1:8">
      <c r="A24" s="2" t="s">
        <v>1103</v>
      </c>
      <c r="B24" s="3"/>
      <c r="C24" s="4" t="s">
        <v>2671</v>
      </c>
      <c r="D24" t="s">
        <v>1146</v>
      </c>
      <c r="E24" s="4" t="s">
        <v>2647</v>
      </c>
      <c r="F24" s="8" t="s">
        <v>1147</v>
      </c>
      <c r="G24" s="9"/>
      <c r="H24" t="s">
        <v>1146</v>
      </c>
    </row>
    <row r="25" spans="1:8">
      <c r="A25" s="2" t="s">
        <v>1103</v>
      </c>
      <c r="B25" s="3"/>
      <c r="C25" s="4" t="s">
        <v>2672</v>
      </c>
      <c r="D25" t="s">
        <v>1148</v>
      </c>
      <c r="E25" s="4" t="s">
        <v>2648</v>
      </c>
      <c r="F25" s="8" t="s">
        <v>1149</v>
      </c>
      <c r="G25" s="9"/>
      <c r="H25" t="s">
        <v>1148</v>
      </c>
    </row>
    <row r="26" spans="1:8">
      <c r="A26" s="2" t="s">
        <v>1103</v>
      </c>
      <c r="B26" s="3"/>
      <c r="C26" s="4" t="s">
        <v>2673</v>
      </c>
      <c r="D26" t="s">
        <v>1150</v>
      </c>
      <c r="E26" s="4" t="s">
        <v>2649</v>
      </c>
      <c r="F26" s="8" t="s">
        <v>1151</v>
      </c>
      <c r="G26" s="9"/>
      <c r="H26" t="s">
        <v>1150</v>
      </c>
    </row>
    <row r="27" spans="1:8">
      <c r="A27" s="2" t="s">
        <v>1103</v>
      </c>
      <c r="B27" s="3"/>
      <c r="C27" s="4" t="s">
        <v>2674</v>
      </c>
      <c r="D27" t="s">
        <v>1152</v>
      </c>
      <c r="E27" s="4" t="s">
        <v>2650</v>
      </c>
      <c r="F27" s="8" t="s">
        <v>1153</v>
      </c>
      <c r="G27" s="9"/>
      <c r="H27" t="s">
        <v>1152</v>
      </c>
    </row>
    <row r="28" ht="22.5" spans="1:7">
      <c r="A28" s="2" t="s">
        <v>1103</v>
      </c>
      <c r="B28" s="3" t="s">
        <v>1154</v>
      </c>
      <c r="C28" s="4" t="s">
        <v>1155</v>
      </c>
      <c r="D28"/>
      <c r="E28" s="4"/>
      <c r="F28" s="8" t="s">
        <v>1055</v>
      </c>
      <c r="G28" s="9"/>
    </row>
    <row r="29" ht="22.5" spans="1:7">
      <c r="A29" s="2" t="s">
        <v>1103</v>
      </c>
      <c r="B29" s="3" t="s">
        <v>1156</v>
      </c>
      <c r="C29" s="4" t="s">
        <v>1157</v>
      </c>
      <c r="D29"/>
      <c r="E29" s="4"/>
      <c r="F29" s="8" t="s">
        <v>1058</v>
      </c>
      <c r="G29" s="9"/>
    </row>
    <row r="30" ht="22.5" spans="1:7">
      <c r="A30" s="2" t="s">
        <v>1103</v>
      </c>
      <c r="B30" s="3" t="s">
        <v>1158</v>
      </c>
      <c r="C30" s="4" t="s">
        <v>1159</v>
      </c>
      <c r="D30"/>
      <c r="E30" s="4"/>
      <c r="F30" s="8" t="s">
        <v>1061</v>
      </c>
      <c r="G30" s="9"/>
    </row>
    <row r="31" ht="22.5" spans="1:7">
      <c r="A31" s="2" t="s">
        <v>1103</v>
      </c>
      <c r="B31" s="3" t="s">
        <v>1160</v>
      </c>
      <c r="C31" s="4" t="s">
        <v>1161</v>
      </c>
      <c r="D31"/>
      <c r="E31" s="4"/>
      <c r="F31" s="8" t="s">
        <v>1162</v>
      </c>
      <c r="G31" s="9"/>
    </row>
    <row r="32" ht="22.5" spans="1:7">
      <c r="A32" s="2" t="s">
        <v>1103</v>
      </c>
      <c r="B32" s="3" t="s">
        <v>1163</v>
      </c>
      <c r="C32" s="4" t="s">
        <v>1164</v>
      </c>
      <c r="D32"/>
      <c r="E32" s="4"/>
      <c r="F32" s="8" t="s">
        <v>1165</v>
      </c>
      <c r="G32" s="9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1:2">
      <c r="A57" s="6" t="s">
        <v>2353</v>
      </c>
      <c r="B57" s="5" t="str">
        <f t="shared" ref="B57:B60" si="0">A57&amp;"_LAMBDA"</f>
        <v>O2S15_PCT_LAMBDA</v>
      </c>
    </row>
    <row r="58" spans="1:2">
      <c r="A58" s="6" t="s">
        <v>2355</v>
      </c>
      <c r="B58" s="5" t="str">
        <f t="shared" si="0"/>
        <v>O2S16_PCT_LAMBDA</v>
      </c>
    </row>
    <row r="59" spans="1:2">
      <c r="A59" s="6" t="s">
        <v>2357</v>
      </c>
      <c r="B59" s="5" t="str">
        <f t="shared" si="0"/>
        <v>O2S25_PCT_LAMBDA</v>
      </c>
    </row>
    <row r="60" spans="1:2">
      <c r="A60" s="6" t="s">
        <v>2359</v>
      </c>
      <c r="B60" s="5" t="str">
        <f t="shared" si="0"/>
        <v>O2S26_PCT_LAMBDA</v>
      </c>
    </row>
    <row r="61" spans="1:2">
      <c r="A61" s="7" t="s">
        <v>2675</v>
      </c>
      <c r="B61" s="5"/>
    </row>
    <row r="62" spans="1:2">
      <c r="A62" s="7" t="s">
        <v>2676</v>
      </c>
      <c r="B62" s="5"/>
    </row>
    <row r="63" spans="1:2">
      <c r="A63" s="7" t="s">
        <v>2677</v>
      </c>
      <c r="B63" s="5"/>
    </row>
    <row r="64" spans="1:2">
      <c r="A64" s="7" t="s">
        <v>2678</v>
      </c>
      <c r="B64" s="5"/>
    </row>
    <row r="65" spans="1:2">
      <c r="A65" s="10" t="s">
        <v>1288</v>
      </c>
      <c r="B65" s="5" t="str">
        <f>A65&amp;"_LAMBDA"</f>
        <v>O2S11_PCT_LAMBDA</v>
      </c>
    </row>
    <row r="66" spans="1:2">
      <c r="A66" s="10" t="s">
        <v>1290</v>
      </c>
      <c r="B66" s="5" t="str">
        <f>A66&amp;"_LAMBDA"</f>
        <v>O2S12_PCT_LAMBDA</v>
      </c>
    </row>
    <row r="67" spans="1:2">
      <c r="A67" s="10" t="s">
        <v>1292</v>
      </c>
      <c r="B67" s="5" t="str">
        <f>A67&amp;"_LAMBDA"</f>
        <v>O2S21_PCT_LAMBDA</v>
      </c>
    </row>
    <row r="68" spans="1:2">
      <c r="A68" s="10" t="s">
        <v>1294</v>
      </c>
      <c r="B68" s="5" t="str">
        <f>A68&amp;"_LAMBDA"</f>
        <v>O2S22_PCT_LAMBDA</v>
      </c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1:3">
      <c r="A74" s="11" t="s">
        <v>2679</v>
      </c>
      <c r="B74" s="12" t="s">
        <v>2680</v>
      </c>
      <c r="C74" s="13"/>
    </row>
    <row r="75" spans="1:3">
      <c r="A75" s="14" t="s">
        <v>2681</v>
      </c>
      <c r="B75" s="12"/>
      <c r="C75" s="13" t="s">
        <v>5</v>
      </c>
    </row>
    <row r="76" spans="1:3">
      <c r="A76" s="14" t="s">
        <v>1807</v>
      </c>
      <c r="B76" s="12"/>
      <c r="C76" s="13" t="s">
        <v>1027</v>
      </c>
    </row>
    <row r="77" spans="1:3">
      <c r="A77" s="14" t="s">
        <v>1809</v>
      </c>
      <c r="B77" s="12"/>
      <c r="C77" s="13" t="s">
        <v>1030</v>
      </c>
    </row>
    <row r="78" spans="1:3">
      <c r="A78" s="14" t="s">
        <v>1811</v>
      </c>
      <c r="B78" s="12"/>
      <c r="C78" s="13" t="s">
        <v>1033</v>
      </c>
    </row>
    <row r="79" spans="1:3">
      <c r="A79" s="14" t="s">
        <v>1813</v>
      </c>
      <c r="B79" s="12"/>
      <c r="C79" s="13" t="s">
        <v>1036</v>
      </c>
    </row>
    <row r="80" spans="1:3">
      <c r="A80" s="14" t="s">
        <v>1815</v>
      </c>
      <c r="B80" s="12"/>
      <c r="C80" s="13" t="s">
        <v>1039</v>
      </c>
    </row>
    <row r="81" spans="1:3">
      <c r="A81" s="14" t="s">
        <v>1817</v>
      </c>
      <c r="B81" s="12"/>
      <c r="C81" s="13" t="s">
        <v>1042</v>
      </c>
    </row>
    <row r="82" spans="1:3">
      <c r="A82" s="14"/>
      <c r="B82" s="12"/>
      <c r="C82" s="13" t="s">
        <v>1819</v>
      </c>
    </row>
    <row r="83" spans="1:3">
      <c r="A83" s="14" t="s">
        <v>1820</v>
      </c>
      <c r="B83" s="12" t="s">
        <v>2682</v>
      </c>
      <c r="C83" s="13" t="s">
        <v>4</v>
      </c>
    </row>
    <row r="84" spans="1:3">
      <c r="A84" s="14"/>
      <c r="B84" s="12" t="s">
        <v>1821</v>
      </c>
      <c r="C84" s="13" t="s">
        <v>1120</v>
      </c>
    </row>
    <row r="85" spans="1:3">
      <c r="A85" s="14"/>
      <c r="B85" s="12" t="s">
        <v>1822</v>
      </c>
      <c r="C85" s="13" t="s">
        <v>1122</v>
      </c>
    </row>
    <row r="86" spans="1:3">
      <c r="A86" s="14"/>
      <c r="B86" s="12" t="s">
        <v>1823</v>
      </c>
      <c r="C86" s="13" t="s">
        <v>1124</v>
      </c>
    </row>
    <row r="87" spans="1:3">
      <c r="A87" s="14"/>
      <c r="B87" s="12"/>
      <c r="C87" s="13" t="s">
        <v>1126</v>
      </c>
    </row>
    <row r="88" spans="1:3">
      <c r="A88" s="14" t="s">
        <v>1824</v>
      </c>
      <c r="B88" s="12" t="s">
        <v>2683</v>
      </c>
      <c r="C88" s="13"/>
    </row>
    <row r="89" spans="1:3">
      <c r="A89" s="15"/>
      <c r="B89" s="12" t="s">
        <v>1825</v>
      </c>
      <c r="C89" s="13" t="s">
        <v>1129</v>
      </c>
    </row>
    <row r="90" spans="1:3">
      <c r="A90" s="14"/>
      <c r="B90" s="12" t="s">
        <v>1826</v>
      </c>
      <c r="C90" s="13" t="s">
        <v>1131</v>
      </c>
    </row>
    <row r="91" spans="1:3">
      <c r="A91" s="14"/>
      <c r="B91" s="12" t="s">
        <v>1827</v>
      </c>
      <c r="C91" s="13" t="s">
        <v>1133</v>
      </c>
    </row>
    <row r="92" spans="1:3">
      <c r="A92" s="14"/>
      <c r="B92" s="12"/>
      <c r="C92" s="13" t="s">
        <v>1135</v>
      </c>
    </row>
    <row r="93" spans="1:3">
      <c r="A93" s="14" t="s">
        <v>1828</v>
      </c>
      <c r="B93" s="12" t="s">
        <v>1829</v>
      </c>
      <c r="C93" s="13" t="s">
        <v>3</v>
      </c>
    </row>
    <row r="94" spans="1:3">
      <c r="A94" s="14" t="s">
        <v>1830</v>
      </c>
      <c r="B94" s="12" t="s">
        <v>1831</v>
      </c>
      <c r="C94" s="13" t="s">
        <v>2</v>
      </c>
    </row>
    <row r="95" spans="1:3">
      <c r="A95" s="14" t="s">
        <v>1832</v>
      </c>
      <c r="B95" s="12" t="s">
        <v>2684</v>
      </c>
      <c r="C95" s="13" t="s">
        <v>1</v>
      </c>
    </row>
    <row r="96" spans="1:3">
      <c r="A96" s="14" t="s">
        <v>1834</v>
      </c>
      <c r="B96" s="12" t="s">
        <v>2685</v>
      </c>
      <c r="C96" s="13" t="s">
        <v>118</v>
      </c>
    </row>
    <row r="97" spans="2:2">
      <c r="B97" s="10"/>
    </row>
    <row r="98" spans="2:2">
      <c r="B98" s="10"/>
    </row>
    <row r="99" spans="2:2">
      <c r="B99" s="10"/>
    </row>
    <row r="100" spans="2:2">
      <c r="B100" s="10"/>
    </row>
    <row r="101" spans="2:2">
      <c r="B101" s="10"/>
    </row>
    <row r="102" spans="2:2">
      <c r="B102" s="10"/>
    </row>
    <row r="103" spans="2:2">
      <c r="B103" s="10"/>
    </row>
    <row r="104" spans="2:2">
      <c r="B104" s="10"/>
    </row>
    <row r="105" spans="2:2">
      <c r="B105" s="10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5"/>
    </row>
    <row r="123" spans="2:2">
      <c r="B123" s="5"/>
    </row>
    <row r="124" spans="2:2">
      <c r="B124" s="10"/>
    </row>
    <row r="125" spans="2:2">
      <c r="B125" s="5"/>
    </row>
    <row r="126" spans="2:2">
      <c r="B126" s="5"/>
    </row>
    <row r="127" spans="2:2">
      <c r="B127" s="10"/>
    </row>
    <row r="128" spans="2:2">
      <c r="B128" s="5"/>
    </row>
    <row r="129" spans="2:2">
      <c r="B129" s="5"/>
    </row>
    <row r="130" spans="2:2">
      <c r="B130" s="10"/>
    </row>
    <row r="131" spans="2:2">
      <c r="B131" s="5"/>
    </row>
    <row r="132" spans="2:2">
      <c r="B132" s="5"/>
    </row>
    <row r="133" spans="2:2">
      <c r="B133" s="10"/>
    </row>
    <row r="134" spans="2:2">
      <c r="B134" s="5"/>
    </row>
    <row r="135" spans="2:2">
      <c r="B135" s="5"/>
    </row>
    <row r="136" spans="2:2">
      <c r="B136" s="10"/>
    </row>
    <row r="137" spans="2:2">
      <c r="B137" s="5"/>
    </row>
    <row r="138" spans="2:2">
      <c r="B138" s="5"/>
    </row>
    <row r="139" spans="2:2">
      <c r="B139" s="10"/>
    </row>
    <row r="140" spans="2:2">
      <c r="B140" s="5"/>
    </row>
    <row r="141" spans="2:2">
      <c r="B141" s="5"/>
    </row>
    <row r="142" spans="2:2">
      <c r="B142" s="10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  <row r="153" spans="2:2">
      <c r="B153" s="10"/>
    </row>
    <row r="154" spans="2:2">
      <c r="B154" s="10"/>
    </row>
    <row r="155" spans="2:2">
      <c r="B155" s="10"/>
    </row>
    <row r="156" spans="2:2">
      <c r="B156" s="10"/>
    </row>
    <row r="157" spans="2:2">
      <c r="B157" s="10"/>
    </row>
    <row r="158" spans="2:2">
      <c r="B158" s="10"/>
    </row>
    <row r="159" spans="2:2">
      <c r="B159" s="10"/>
    </row>
    <row r="160" spans="2:2">
      <c r="B160" s="16"/>
    </row>
    <row r="161" spans="2:2">
      <c r="B161" s="16"/>
    </row>
    <row r="162" spans="2:2">
      <c r="B162" s="16"/>
    </row>
    <row r="163" spans="2:2">
      <c r="B163" s="10"/>
    </row>
    <row r="164" spans="2:2">
      <c r="B164" s="10"/>
    </row>
    <row r="165" spans="2:2">
      <c r="B165" s="10"/>
    </row>
    <row r="166" spans="2:2">
      <c r="B166" s="10"/>
    </row>
    <row r="167" spans="2:2">
      <c r="B167" s="10"/>
    </row>
    <row r="168" spans="2:2">
      <c r="B168" s="16"/>
    </row>
    <row r="169" spans="2:2">
      <c r="B169" s="10"/>
    </row>
    <row r="170" spans="2:2">
      <c r="B170" s="10"/>
    </row>
    <row r="171" spans="2:2">
      <c r="B171" s="10"/>
    </row>
    <row r="172" spans="2:2">
      <c r="B172" s="10"/>
    </row>
    <row r="173" spans="2:2">
      <c r="B173" s="16"/>
    </row>
    <row r="174" spans="2:2">
      <c r="B174" s="10"/>
    </row>
    <row r="175" spans="2:2">
      <c r="B175" s="10"/>
    </row>
    <row r="176" spans="2:2">
      <c r="B176" s="10"/>
    </row>
    <row r="177" spans="2:2">
      <c r="B177" s="5"/>
    </row>
    <row r="178" spans="2:2">
      <c r="B178" s="5"/>
    </row>
    <row r="179" spans="2:2">
      <c r="B179" s="10"/>
    </row>
    <row r="180" spans="2:2">
      <c r="B180" s="10"/>
    </row>
    <row r="181" spans="2:2">
      <c r="B181" s="10"/>
    </row>
    <row r="182" spans="2:2">
      <c r="B182" s="10"/>
    </row>
    <row r="183" spans="2:2">
      <c r="B183" s="10"/>
    </row>
    <row r="184" spans="2:2">
      <c r="B184" s="10"/>
    </row>
    <row r="185" spans="2:2">
      <c r="B185" s="10"/>
    </row>
    <row r="186" spans="2:2">
      <c r="B186" s="10"/>
    </row>
    <row r="187" spans="2:2">
      <c r="B187" s="10"/>
    </row>
    <row r="188" spans="2:2">
      <c r="B188" s="10"/>
    </row>
    <row r="189" spans="2:2">
      <c r="B189" s="10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7"/>
    </row>
    <row r="197" spans="2:2">
      <c r="B197" s="7"/>
    </row>
    <row r="198" spans="2:2">
      <c r="B198" s="6"/>
    </row>
    <row r="199" spans="2:2">
      <c r="B199" s="10"/>
    </row>
    <row r="200" spans="2:2">
      <c r="B200" s="6"/>
    </row>
    <row r="201" spans="2:2">
      <c r="B201" s="10"/>
    </row>
    <row r="202" spans="2:2">
      <c r="B202" s="5"/>
    </row>
    <row r="203" spans="2:2">
      <c r="B203" s="10"/>
    </row>
    <row r="204" spans="2:2">
      <c r="B204" s="10"/>
    </row>
    <row r="205" spans="2:2">
      <c r="B205" s="10"/>
    </row>
    <row r="206" spans="2:2">
      <c r="B206" s="10"/>
    </row>
    <row r="207" spans="2:2">
      <c r="B207" s="10"/>
    </row>
    <row r="208" spans="2:2">
      <c r="B208" s="10"/>
    </row>
    <row r="209" spans="2:2">
      <c r="B209" s="10"/>
    </row>
    <row r="210" spans="2:2">
      <c r="B210" s="10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10"/>
    </row>
    <row r="219" spans="2:2">
      <c r="B219" s="10"/>
    </row>
    <row r="220" spans="2:2">
      <c r="B220" s="5"/>
    </row>
    <row r="221" spans="2:2">
      <c r="B221" s="5"/>
    </row>
    <row r="222" spans="2:2">
      <c r="B222" s="16"/>
    </row>
    <row r="223" spans="2:2">
      <c r="B223" s="16"/>
    </row>
    <row r="224" spans="2:2">
      <c r="B224" s="16"/>
    </row>
    <row r="225" spans="2:2">
      <c r="B225" s="5"/>
    </row>
    <row r="226" spans="2:2">
      <c r="B226" s="5"/>
    </row>
    <row r="227" spans="2:2">
      <c r="B227" s="16"/>
    </row>
    <row r="228" spans="2:2">
      <c r="B228" s="5"/>
    </row>
    <row r="229" spans="2:2">
      <c r="B229" s="5"/>
    </row>
    <row r="230" spans="2:2">
      <c r="B230" s="16"/>
    </row>
    <row r="231" spans="2:2">
      <c r="B231" s="5"/>
    </row>
    <row r="232" spans="2:2">
      <c r="B232" s="5"/>
    </row>
    <row r="233" spans="2:2">
      <c r="B233" s="16"/>
    </row>
    <row r="234" spans="2:2">
      <c r="B234" s="5"/>
    </row>
    <row r="235" spans="2:2">
      <c r="B235" s="5"/>
    </row>
    <row r="236" spans="2:2">
      <c r="B236" s="16"/>
    </row>
    <row r="237" spans="2:2">
      <c r="B237" s="5"/>
    </row>
    <row r="238" spans="2:2">
      <c r="B238" s="5"/>
    </row>
    <row r="239" spans="2:2">
      <c r="B239" s="16"/>
    </row>
    <row r="240" spans="2:2">
      <c r="B240" s="5"/>
    </row>
    <row r="241" spans="2:2">
      <c r="B241" s="5"/>
    </row>
    <row r="242" spans="2:2">
      <c r="B242" s="16"/>
    </row>
    <row r="243" spans="2:2">
      <c r="B243" s="5"/>
    </row>
    <row r="244" spans="2:2">
      <c r="B244" s="5"/>
    </row>
    <row r="245" spans="2:2">
      <c r="B245" s="16"/>
    </row>
    <row r="246" spans="2:2">
      <c r="B246" s="5"/>
    </row>
    <row r="247" spans="2:2">
      <c r="B247" s="5"/>
    </row>
    <row r="248" spans="2:2">
      <c r="B248" s="5"/>
    </row>
    <row r="249" spans="2:2">
      <c r="B249" s="10"/>
    </row>
    <row r="250" spans="2:2">
      <c r="B250" s="10"/>
    </row>
    <row r="251" spans="2:2">
      <c r="B251" s="10"/>
    </row>
    <row r="252" spans="2:2">
      <c r="B252" s="10"/>
    </row>
    <row r="253" spans="2:2">
      <c r="B253" s="10"/>
    </row>
    <row r="254" spans="2:2">
      <c r="B254" s="10"/>
    </row>
    <row r="255" spans="2:2">
      <c r="B255" s="10"/>
    </row>
    <row r="256" spans="2:2">
      <c r="B256" s="10"/>
    </row>
    <row r="257" spans="2:2">
      <c r="B257" s="10"/>
    </row>
    <row r="258" spans="2:2">
      <c r="B258" s="10"/>
    </row>
    <row r="259" spans="2:2">
      <c r="B259" s="10"/>
    </row>
    <row r="260" spans="2:2">
      <c r="B260" s="10"/>
    </row>
    <row r="261" spans="2:2">
      <c r="B261" s="10"/>
    </row>
    <row r="262" spans="2:2">
      <c r="B262" s="10"/>
    </row>
    <row r="263" spans="2:2">
      <c r="B263" s="10"/>
    </row>
    <row r="264" spans="2:2">
      <c r="B264" s="16"/>
    </row>
    <row r="265" spans="2:2">
      <c r="B265" s="10"/>
    </row>
    <row r="266" spans="2:2">
      <c r="B266" s="10"/>
    </row>
    <row r="267" spans="2:2">
      <c r="B267" s="10"/>
    </row>
    <row r="268" spans="2:2">
      <c r="B268" s="16"/>
    </row>
    <row r="269" spans="2:2">
      <c r="B269" s="10"/>
    </row>
    <row r="270" spans="2:2">
      <c r="B270" s="10"/>
    </row>
    <row r="271" spans="2:5">
      <c r="B271" s="16"/>
      <c r="C271" s="17"/>
      <c r="D271"/>
      <c r="E271" s="17"/>
    </row>
    <row r="272" spans="2:2">
      <c r="B272" s="10"/>
    </row>
    <row r="273" spans="2:2">
      <c r="B273" s="10"/>
    </row>
    <row r="274" spans="2:2">
      <c r="B274" s="16"/>
    </row>
    <row r="275" spans="2:2">
      <c r="B275" s="10"/>
    </row>
    <row r="276" spans="2:2">
      <c r="B276" s="10"/>
    </row>
    <row r="277" spans="2:2">
      <c r="B277" s="16"/>
    </row>
    <row r="278" spans="2:2">
      <c r="B278" s="10"/>
    </row>
    <row r="279" spans="2:2">
      <c r="B279" s="10"/>
    </row>
    <row r="280" spans="2:2">
      <c r="B280" s="16"/>
    </row>
    <row r="281" spans="2:2">
      <c r="B281" s="10"/>
    </row>
    <row r="282" spans="2:2">
      <c r="B282" s="10"/>
    </row>
    <row r="283" spans="2:2">
      <c r="B283" s="16"/>
    </row>
    <row r="284" spans="2:2">
      <c r="B284" s="10"/>
    </row>
    <row r="285" spans="2:2">
      <c r="B285" s="10"/>
    </row>
    <row r="286" spans="2:2">
      <c r="B286" s="16"/>
    </row>
    <row r="287" spans="2:2">
      <c r="B287" s="10"/>
    </row>
    <row r="288" spans="2:2">
      <c r="B288" s="10"/>
    </row>
    <row r="289" spans="2:2">
      <c r="B289" s="10"/>
    </row>
    <row r="290" spans="2:2">
      <c r="B290" s="10"/>
    </row>
    <row r="291" spans="2:2">
      <c r="B291" s="10"/>
    </row>
    <row r="292" spans="2:2">
      <c r="B292" s="10"/>
    </row>
    <row r="293" spans="2:2">
      <c r="B293" s="10"/>
    </row>
    <row r="294" spans="2:2">
      <c r="B294" s="10"/>
    </row>
    <row r="295" spans="2:2">
      <c r="B295" s="10"/>
    </row>
    <row r="296" spans="2:2">
      <c r="B296" s="10"/>
    </row>
    <row r="297" spans="2:2">
      <c r="B297" s="10"/>
    </row>
    <row r="298" spans="2:2">
      <c r="B298" s="10"/>
    </row>
    <row r="299" spans="2:2">
      <c r="B299" s="10"/>
    </row>
    <row r="300" spans="2:2">
      <c r="B300" s="5"/>
    </row>
    <row r="301" spans="2:2">
      <c r="B301" s="5"/>
    </row>
    <row r="302" spans="2:2">
      <c r="B302" s="5"/>
    </row>
    <row r="303" spans="2:2">
      <c r="B303" s="10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10"/>
    </row>
    <row r="309" spans="2:2">
      <c r="B309" s="5"/>
    </row>
    <row r="310" spans="2:2">
      <c r="B310" s="5"/>
    </row>
    <row r="311" spans="2:2">
      <c r="B311" s="5"/>
    </row>
    <row r="312" spans="2:2">
      <c r="B312" s="10"/>
    </row>
    <row r="313" spans="2:2">
      <c r="B313" s="10"/>
    </row>
    <row r="314" spans="2:2">
      <c r="B314" s="10"/>
    </row>
    <row r="315" spans="2:2">
      <c r="B315" s="10"/>
    </row>
    <row r="316" spans="2:2">
      <c r="B316" s="10"/>
    </row>
    <row r="317" spans="2:2">
      <c r="B317" s="10"/>
    </row>
    <row r="318" spans="2:2">
      <c r="B318" s="10"/>
    </row>
    <row r="319" spans="2:2">
      <c r="B319" s="10"/>
    </row>
    <row r="320" spans="2:2">
      <c r="B320" s="10"/>
    </row>
    <row r="321" spans="2:2">
      <c r="B321" s="10"/>
    </row>
    <row r="322" spans="2:2">
      <c r="B322" s="10"/>
    </row>
    <row r="323" spans="2:2">
      <c r="B323" s="10"/>
    </row>
    <row r="324" spans="2:2">
      <c r="B324" s="10"/>
    </row>
    <row r="325" spans="2:2">
      <c r="B325" s="10"/>
    </row>
    <row r="326" spans="2:2">
      <c r="B326" s="5"/>
    </row>
    <row r="327" spans="2:2">
      <c r="B327" s="5"/>
    </row>
    <row r="328" spans="2:2">
      <c r="B328" s="10"/>
    </row>
    <row r="329" spans="2:2">
      <c r="B329" s="10"/>
    </row>
    <row r="330" spans="2:2">
      <c r="B330" s="10"/>
    </row>
    <row r="331" spans="2:2">
      <c r="B331" s="10"/>
    </row>
    <row r="332" spans="2:2">
      <c r="B332" s="10"/>
    </row>
    <row r="333" spans="2:2">
      <c r="B333" s="10"/>
    </row>
    <row r="334" spans="2:2">
      <c r="B334" s="10"/>
    </row>
    <row r="335" spans="2:2">
      <c r="B335" s="10"/>
    </row>
    <row r="336" spans="2:2">
      <c r="B336" s="10"/>
    </row>
    <row r="337" spans="2:2">
      <c r="B337" s="10"/>
    </row>
    <row r="338" spans="2:2">
      <c r="B338" s="10"/>
    </row>
    <row r="339" spans="2:2">
      <c r="B339" s="10"/>
    </row>
    <row r="340" spans="2:2">
      <c r="B340" s="10"/>
    </row>
    <row r="341" spans="2:2">
      <c r="B341" s="10"/>
    </row>
    <row r="342" spans="2:2">
      <c r="B342" s="5"/>
    </row>
    <row r="343" spans="2:2">
      <c r="B343" s="5"/>
    </row>
    <row r="344" spans="2:2">
      <c r="B344" s="10"/>
    </row>
    <row r="345" spans="2:2">
      <c r="B345" s="10"/>
    </row>
    <row r="346" spans="2:2">
      <c r="B346" s="10"/>
    </row>
    <row r="347" spans="2:2">
      <c r="B347" s="10"/>
    </row>
    <row r="348" spans="2:5">
      <c r="B348" s="10"/>
      <c r="C348" s="17"/>
      <c r="D348"/>
      <c r="E348" s="17"/>
    </row>
    <row r="349" spans="2:2">
      <c r="B349" s="10"/>
    </row>
    <row r="350" spans="2:2">
      <c r="B350" s="10"/>
    </row>
    <row r="351" spans="2:2">
      <c r="B351" s="10"/>
    </row>
    <row r="352" spans="2:2">
      <c r="B352" s="10"/>
    </row>
    <row r="353" spans="2:2">
      <c r="B353" s="10"/>
    </row>
    <row r="354" spans="2:2">
      <c r="B354" s="10"/>
    </row>
    <row r="355" spans="2:2">
      <c r="B355" s="10"/>
    </row>
    <row r="356" spans="2:2">
      <c r="B356" s="10"/>
    </row>
    <row r="357" spans="2:2">
      <c r="B357" s="10"/>
    </row>
    <row r="358" spans="2:2">
      <c r="B358" s="10"/>
    </row>
    <row r="359" spans="2:2">
      <c r="B359" s="10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10"/>
    </row>
    <row r="365" spans="2:2">
      <c r="B365" s="10"/>
    </row>
    <row r="366" spans="2:2">
      <c r="B366" s="10"/>
    </row>
    <row r="367" spans="2:2">
      <c r="B367" s="10"/>
    </row>
    <row r="368" spans="2:2">
      <c r="B368" s="10"/>
    </row>
    <row r="369" spans="2:2">
      <c r="B369" s="10"/>
    </row>
    <row r="370" spans="2:2">
      <c r="B370" s="10"/>
    </row>
    <row r="371" spans="2:2">
      <c r="B371" s="10"/>
    </row>
    <row r="372" spans="2:2">
      <c r="B372" s="10"/>
    </row>
    <row r="373" spans="2:2">
      <c r="B373" s="10"/>
    </row>
    <row r="374" spans="2:2">
      <c r="B374" s="10"/>
    </row>
    <row r="375" spans="2:2">
      <c r="B375" s="10"/>
    </row>
    <row r="376" spans="2:2">
      <c r="B376" s="10"/>
    </row>
    <row r="377" spans="2:2">
      <c r="B377" s="10"/>
    </row>
    <row r="378" spans="2:2">
      <c r="B378" s="10"/>
    </row>
    <row r="379" spans="2:2">
      <c r="B379" s="10"/>
    </row>
    <row r="380" spans="2:2">
      <c r="B380" s="10"/>
    </row>
    <row r="381" spans="2:2">
      <c r="B381" s="10"/>
    </row>
    <row r="382" spans="2:2">
      <c r="B382" s="5"/>
    </row>
    <row r="383" spans="2:2">
      <c r="B383" s="5"/>
    </row>
    <row r="384" spans="2:2">
      <c r="B384" s="5"/>
    </row>
    <row r="385" spans="2:2">
      <c r="B385" s="10"/>
    </row>
    <row r="386" spans="2:2">
      <c r="B386" s="10"/>
    </row>
    <row r="387" spans="2:2">
      <c r="B387" s="10"/>
    </row>
    <row r="388" spans="2:2">
      <c r="B388" s="10"/>
    </row>
    <row r="389" spans="2:2">
      <c r="B389" s="10"/>
    </row>
    <row r="390" spans="2:2">
      <c r="B390" s="10"/>
    </row>
    <row r="391" spans="2:2">
      <c r="B391" s="10"/>
    </row>
    <row r="392" spans="2:2">
      <c r="B392" s="10"/>
    </row>
    <row r="393" spans="2:2">
      <c r="B393" s="10"/>
    </row>
    <row r="394" spans="2:2">
      <c r="B394" s="10"/>
    </row>
    <row r="395" spans="2:2">
      <c r="B395" s="10"/>
    </row>
    <row r="396" spans="2:2">
      <c r="B396" s="10"/>
    </row>
    <row r="397" spans="2:2">
      <c r="B397" s="10"/>
    </row>
    <row r="398" spans="2:2">
      <c r="B398" s="10"/>
    </row>
    <row r="399" spans="2:2">
      <c r="B399" s="10"/>
    </row>
    <row r="400" spans="2:2">
      <c r="B400" s="10"/>
    </row>
    <row r="401" spans="2:2">
      <c r="B401" s="10"/>
    </row>
    <row r="402" spans="2:2">
      <c r="B402" s="10"/>
    </row>
    <row r="403" spans="2:2">
      <c r="B403" s="10"/>
    </row>
    <row r="404" spans="2:2">
      <c r="B404" s="10"/>
    </row>
    <row r="405" spans="2:2">
      <c r="B405" s="10"/>
    </row>
    <row r="406" spans="2:2">
      <c r="B406" s="10"/>
    </row>
    <row r="407" spans="2:2">
      <c r="B407" s="10"/>
    </row>
    <row r="408" spans="2:2">
      <c r="B408" s="10"/>
    </row>
    <row r="409" spans="2:2">
      <c r="B409" s="10"/>
    </row>
    <row r="410" spans="2:2">
      <c r="B410" s="10"/>
    </row>
    <row r="411" spans="2:2">
      <c r="B411" s="10"/>
    </row>
    <row r="412" spans="2:2">
      <c r="B412" s="10"/>
    </row>
    <row r="413" spans="2:2">
      <c r="B413" s="10"/>
    </row>
    <row r="414" spans="2:2">
      <c r="B414" s="10"/>
    </row>
    <row r="415" spans="2:2">
      <c r="B415" s="10"/>
    </row>
    <row r="416" spans="2:2">
      <c r="B416" s="10"/>
    </row>
    <row r="417" spans="2:2">
      <c r="B417" s="10"/>
    </row>
    <row r="418" spans="2:2">
      <c r="B418" s="10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10"/>
    </row>
    <row r="426" spans="2:2">
      <c r="B426" s="5"/>
    </row>
    <row r="427" spans="2:2">
      <c r="B427" s="5"/>
    </row>
    <row r="428" spans="2:2">
      <c r="B428" s="10"/>
    </row>
    <row r="429" spans="2:2">
      <c r="B429" s="5"/>
    </row>
    <row r="430" spans="2:2">
      <c r="B430" s="5"/>
    </row>
    <row r="431" spans="2:2">
      <c r="B431" s="10"/>
    </row>
    <row r="432" spans="2:2">
      <c r="B432" s="5"/>
    </row>
    <row r="433" spans="2:2">
      <c r="B433" s="5"/>
    </row>
    <row r="434" spans="2:2">
      <c r="B434" s="10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10"/>
    </row>
    <row r="440" spans="2:2">
      <c r="B440" s="10"/>
    </row>
    <row r="441" spans="2:2">
      <c r="B441" s="10"/>
    </row>
    <row r="442" spans="2:2">
      <c r="B442" s="10"/>
    </row>
    <row r="443" spans="2:2">
      <c r="B443" s="10"/>
    </row>
    <row r="444" spans="2:2">
      <c r="B444" s="10"/>
    </row>
    <row r="445" spans="2:2">
      <c r="B445" s="10"/>
    </row>
    <row r="446" spans="2:2">
      <c r="B446" s="10"/>
    </row>
    <row r="447" spans="2:2">
      <c r="B447" s="10"/>
    </row>
    <row r="448" spans="2:2">
      <c r="B448" s="10"/>
    </row>
    <row r="449" spans="2:2">
      <c r="B449" s="5"/>
    </row>
    <row r="450" spans="2:2">
      <c r="B450" s="16"/>
    </row>
    <row r="451" spans="2:2">
      <c r="B451" s="10"/>
    </row>
    <row r="452" spans="2:2">
      <c r="B452" s="10"/>
    </row>
    <row r="453" spans="2:2">
      <c r="B453" s="10"/>
    </row>
    <row r="454" spans="2:2">
      <c r="B454" s="10"/>
    </row>
    <row r="455" spans="2:2">
      <c r="B455" s="16"/>
    </row>
    <row r="456" spans="2:2">
      <c r="B456" s="10"/>
    </row>
    <row r="457" spans="2:2">
      <c r="B457" s="10"/>
    </row>
    <row r="458" spans="2:2">
      <c r="B458" s="10"/>
    </row>
    <row r="459" spans="2:2">
      <c r="B459" s="10"/>
    </row>
    <row r="460" spans="2:2">
      <c r="B460" s="10"/>
    </row>
    <row r="461" spans="2:2">
      <c r="B461" s="10"/>
    </row>
    <row r="462" spans="2:2">
      <c r="B462" s="10"/>
    </row>
    <row r="463" spans="2:2">
      <c r="B463" s="10"/>
    </row>
    <row r="464" spans="2:2">
      <c r="B464" s="10"/>
    </row>
    <row r="465" spans="2:2">
      <c r="B465" s="10"/>
    </row>
    <row r="466" spans="2:2">
      <c r="B466" s="10"/>
    </row>
    <row r="467" spans="2:2">
      <c r="B467" s="10"/>
    </row>
    <row r="468" spans="2:2">
      <c r="B468" s="10"/>
    </row>
    <row r="469" spans="2:2">
      <c r="B469" s="10"/>
    </row>
    <row r="470" spans="2:2">
      <c r="B470" s="10"/>
    </row>
    <row r="471" spans="2:2">
      <c r="B471" s="5"/>
    </row>
    <row r="472" spans="2:2">
      <c r="B472" s="10"/>
    </row>
    <row r="473" spans="2:2">
      <c r="B473" s="10"/>
    </row>
    <row r="474" spans="2:2">
      <c r="B474" s="10"/>
    </row>
    <row r="475" spans="2:2">
      <c r="B475" s="10"/>
    </row>
    <row r="476" spans="2:2">
      <c r="B476" s="10"/>
    </row>
    <row r="477" spans="2:2">
      <c r="B477" s="10"/>
    </row>
    <row r="478" spans="2:2">
      <c r="B478" s="10"/>
    </row>
    <row r="479" spans="2:2">
      <c r="B479" s="10"/>
    </row>
    <row r="480" spans="2:2">
      <c r="B480" s="5"/>
    </row>
    <row r="481" spans="2:2">
      <c r="B481" s="10"/>
    </row>
    <row r="482" spans="2:2">
      <c r="B482" s="10"/>
    </row>
    <row r="483" spans="2:2">
      <c r="B483" s="10"/>
    </row>
    <row r="484" spans="2:2">
      <c r="B484" s="10"/>
    </row>
    <row r="485" spans="2:2">
      <c r="B485" s="10"/>
    </row>
    <row r="486" spans="2:2">
      <c r="B486" s="10"/>
    </row>
    <row r="487" spans="2:2">
      <c r="B487" s="10"/>
    </row>
    <row r="488" spans="2:2">
      <c r="B488" s="10"/>
    </row>
    <row r="489" spans="2:2">
      <c r="B489" s="10"/>
    </row>
    <row r="490" spans="2:2">
      <c r="B490" s="10"/>
    </row>
    <row r="491" spans="2:2">
      <c r="B491" s="10"/>
    </row>
    <row r="492" spans="2:2">
      <c r="B492" s="10"/>
    </row>
    <row r="493" spans="2:2">
      <c r="B493" s="10"/>
    </row>
    <row r="494" spans="2:2">
      <c r="B494" s="10"/>
    </row>
    <row r="495" spans="2:2">
      <c r="B495" s="10"/>
    </row>
    <row r="496" spans="2:2">
      <c r="B496" s="10"/>
    </row>
    <row r="497" spans="2:2">
      <c r="B497" s="10"/>
    </row>
    <row r="498" spans="2:2">
      <c r="B498" s="10"/>
    </row>
    <row r="499" spans="2:2">
      <c r="B499" s="10"/>
    </row>
    <row r="500" spans="2:2">
      <c r="B500" s="10"/>
    </row>
    <row r="501" spans="2:2">
      <c r="B501" s="10"/>
    </row>
    <row r="502" spans="2:2">
      <c r="B502" s="10"/>
    </row>
    <row r="503" spans="2:2">
      <c r="B503" s="10"/>
    </row>
    <row r="504" spans="2:2">
      <c r="B504" s="10"/>
    </row>
    <row r="505" spans="2:2">
      <c r="B505" s="10"/>
    </row>
    <row r="506" spans="2:2">
      <c r="B506" s="10"/>
    </row>
    <row r="507" spans="2:2">
      <c r="B507" s="10"/>
    </row>
    <row r="508" spans="2:2">
      <c r="B508" s="10"/>
    </row>
    <row r="509" spans="2:2">
      <c r="B509" s="10"/>
    </row>
    <row r="510" spans="2:2">
      <c r="B510" s="10"/>
    </row>
    <row r="511" spans="2:2">
      <c r="B511" s="10"/>
    </row>
    <row r="512" spans="2:2">
      <c r="B512" s="10"/>
    </row>
    <row r="513" spans="2:2">
      <c r="B513" s="10"/>
    </row>
    <row r="514" spans="2:2">
      <c r="B514" s="10"/>
    </row>
    <row r="515" spans="2:2">
      <c r="B515" s="10"/>
    </row>
    <row r="516" spans="2:2">
      <c r="B516" s="10"/>
    </row>
    <row r="517" spans="2:2">
      <c r="B517" s="10"/>
    </row>
    <row r="518" spans="2:2">
      <c r="B518" s="10"/>
    </row>
    <row r="519" spans="2:2">
      <c r="B519" s="10"/>
    </row>
    <row r="520" spans="2:2">
      <c r="B520" s="10"/>
    </row>
    <row r="521" spans="2:2">
      <c r="B521" s="10"/>
    </row>
    <row r="522" spans="2:2">
      <c r="B522" s="10"/>
    </row>
    <row r="523" spans="2:2">
      <c r="B523" s="10"/>
    </row>
    <row r="524" spans="2:2">
      <c r="B524" s="10"/>
    </row>
    <row r="525" spans="2:2">
      <c r="B525" s="10"/>
    </row>
    <row r="526" spans="2:2">
      <c r="B526" s="10"/>
    </row>
    <row r="527" spans="2:2">
      <c r="B527" s="10"/>
    </row>
    <row r="528" spans="2:2">
      <c r="B528" s="10"/>
    </row>
    <row r="529" spans="2:2">
      <c r="B529" s="10"/>
    </row>
    <row r="530" spans="2:2">
      <c r="B530" s="10"/>
    </row>
    <row r="531" spans="2:2">
      <c r="B531" s="10"/>
    </row>
    <row r="532" spans="2:2">
      <c r="B532" s="10"/>
    </row>
    <row r="533" spans="2:2">
      <c r="B533" s="10"/>
    </row>
    <row r="534" spans="2:2">
      <c r="B534" s="10"/>
    </row>
    <row r="535" spans="2:2">
      <c r="B535" s="10"/>
    </row>
    <row r="536" spans="2:2">
      <c r="B536" s="10"/>
    </row>
    <row r="537" spans="2:2">
      <c r="B537" s="10"/>
    </row>
    <row r="538" spans="2:2">
      <c r="B538" s="10"/>
    </row>
    <row r="539" spans="2:2">
      <c r="B539" s="10"/>
    </row>
    <row r="540" spans="2:2">
      <c r="B540" s="10"/>
    </row>
    <row r="541" spans="2:2">
      <c r="B541" s="10"/>
    </row>
    <row r="542" spans="2:2">
      <c r="B542" s="10"/>
    </row>
    <row r="543" spans="2:2">
      <c r="B543" s="10"/>
    </row>
    <row r="544" spans="2:2">
      <c r="B544" s="10"/>
    </row>
    <row r="545" spans="2:2">
      <c r="B545" s="10"/>
    </row>
    <row r="546" spans="2:2">
      <c r="B546" s="10"/>
    </row>
    <row r="547" spans="2:2">
      <c r="B547" s="10"/>
    </row>
    <row r="548" spans="2:2">
      <c r="B548" s="10"/>
    </row>
    <row r="549" spans="2:2">
      <c r="B549" s="10"/>
    </row>
    <row r="550" spans="2:2">
      <c r="B550" s="10"/>
    </row>
    <row r="551" spans="2:2">
      <c r="B551" s="10"/>
    </row>
    <row r="552" spans="2:2">
      <c r="B552" s="10"/>
    </row>
    <row r="553" spans="2:2">
      <c r="B553" s="10"/>
    </row>
    <row r="554" spans="2:2">
      <c r="B554" s="10"/>
    </row>
    <row r="555" spans="2:2">
      <c r="B555" s="10"/>
    </row>
    <row r="556" spans="2:2">
      <c r="B556" s="10"/>
    </row>
    <row r="557" spans="2:2">
      <c r="B557" s="10"/>
    </row>
    <row r="558" spans="2:2">
      <c r="B558" s="10"/>
    </row>
    <row r="559" spans="2:2">
      <c r="B559" s="10"/>
    </row>
    <row r="560" spans="2:2">
      <c r="B560" s="10"/>
    </row>
    <row r="561" spans="2:2">
      <c r="B561" s="10"/>
    </row>
    <row r="562" spans="2:2">
      <c r="B562" s="10"/>
    </row>
    <row r="563" spans="2:2">
      <c r="B563" s="10"/>
    </row>
    <row r="564" spans="2:2">
      <c r="B564" s="10"/>
    </row>
    <row r="565" spans="2:2">
      <c r="B565" s="10"/>
    </row>
    <row r="566" spans="2:2">
      <c r="B566" s="10"/>
    </row>
    <row r="567" spans="2:2">
      <c r="B567" s="10"/>
    </row>
    <row r="568" spans="2:2">
      <c r="B568" s="10"/>
    </row>
    <row r="569" spans="2:2">
      <c r="B569" s="10"/>
    </row>
    <row r="570" spans="2:2">
      <c r="B570" s="10"/>
    </row>
    <row r="571" spans="2:2">
      <c r="B571" s="10"/>
    </row>
    <row r="572" spans="2:2">
      <c r="B572" s="10"/>
    </row>
    <row r="573" spans="2:2">
      <c r="B573" s="10"/>
    </row>
    <row r="574" spans="2:2">
      <c r="B574" s="16"/>
    </row>
    <row r="575" spans="2:2">
      <c r="B575" s="16"/>
    </row>
    <row r="576" spans="2:2">
      <c r="B576" s="10"/>
    </row>
    <row r="577" spans="2:2">
      <c r="B577" s="10"/>
    </row>
    <row r="578" spans="2:2">
      <c r="B578" s="10"/>
    </row>
    <row r="579" spans="2:2">
      <c r="B579" s="10"/>
    </row>
    <row r="580" spans="2:2">
      <c r="B580" s="16"/>
    </row>
    <row r="581" spans="2:2">
      <c r="B581" s="10"/>
    </row>
    <row r="582" spans="2:2">
      <c r="B582" s="10"/>
    </row>
    <row r="583" spans="2:2">
      <c r="B583" s="10"/>
    </row>
    <row r="584" spans="2:2">
      <c r="B584" s="10"/>
    </row>
    <row r="585" spans="2:2">
      <c r="B585" s="10"/>
    </row>
    <row r="586" spans="2:2">
      <c r="B586" s="10"/>
    </row>
    <row r="587" spans="2:2">
      <c r="B587" s="16"/>
    </row>
    <row r="588" spans="2:2">
      <c r="B588" s="16"/>
    </row>
    <row r="589" spans="2:2">
      <c r="B589" s="16"/>
    </row>
    <row r="590" spans="2:2">
      <c r="B590" s="16"/>
    </row>
    <row r="591" spans="2:2">
      <c r="B591" s="10"/>
    </row>
    <row r="592" spans="2:2">
      <c r="B592" s="10"/>
    </row>
    <row r="593" spans="2:2">
      <c r="B593" s="10"/>
    </row>
    <row r="594" spans="2:2">
      <c r="B594" s="10"/>
    </row>
    <row r="595" spans="2:2">
      <c r="B595" s="10"/>
    </row>
    <row r="596" spans="2:2">
      <c r="B596" s="10"/>
    </row>
    <row r="597" spans="2:2">
      <c r="B597" s="10"/>
    </row>
    <row r="598" spans="2:2">
      <c r="B598" s="5"/>
    </row>
    <row r="599" spans="2:2">
      <c r="B599" s="5"/>
    </row>
    <row r="600" spans="2:2">
      <c r="B600" s="10"/>
    </row>
    <row r="601" spans="2:2">
      <c r="B601" s="10"/>
    </row>
    <row r="602" spans="2:2">
      <c r="B602" s="10"/>
    </row>
    <row r="603" spans="2:2">
      <c r="B603" s="10"/>
    </row>
    <row r="604" spans="2:2">
      <c r="B604" s="10"/>
    </row>
    <row r="605" spans="2:2">
      <c r="B605" s="10"/>
    </row>
    <row r="606" spans="2:2">
      <c r="B606" s="10"/>
    </row>
    <row r="607" spans="2:2">
      <c r="B607" s="10"/>
    </row>
    <row r="608" spans="2:2">
      <c r="B608" s="10"/>
    </row>
    <row r="609" spans="2:2">
      <c r="B609" s="10"/>
    </row>
    <row r="610" spans="2:2">
      <c r="B610" s="10"/>
    </row>
    <row r="611" spans="2:2">
      <c r="B611" s="10"/>
    </row>
    <row r="612" spans="2:2">
      <c r="B612" s="10"/>
    </row>
    <row r="613" spans="2:2">
      <c r="B613" s="10"/>
    </row>
    <row r="614" spans="2:2">
      <c r="B614" s="10"/>
    </row>
    <row r="615" spans="2:2">
      <c r="B615" s="10"/>
    </row>
    <row r="616" spans="2:2">
      <c r="B616" s="10"/>
    </row>
    <row r="617" spans="2:2">
      <c r="B617" s="10"/>
    </row>
    <row r="618" spans="2:2">
      <c r="B618" s="10"/>
    </row>
    <row r="619" spans="2:2">
      <c r="B619" s="10"/>
    </row>
    <row r="620" spans="2:2">
      <c r="B620" s="10"/>
    </row>
    <row r="621" spans="2:2">
      <c r="B621" s="10"/>
    </row>
    <row r="622" spans="2:5">
      <c r="B622" s="10"/>
      <c r="C622" s="17"/>
      <c r="D622"/>
      <c r="E622" s="17"/>
    </row>
    <row r="623" spans="2:5">
      <c r="B623" s="10"/>
      <c r="C623" s="17"/>
      <c r="D623"/>
      <c r="E623" s="17"/>
    </row>
    <row r="624" spans="2:5">
      <c r="B624" s="10"/>
      <c r="C624" s="17"/>
      <c r="D624"/>
      <c r="E624" s="17"/>
    </row>
    <row r="625" spans="2:2">
      <c r="B625" s="10"/>
    </row>
    <row r="626" spans="2:2">
      <c r="B626" s="10"/>
    </row>
    <row r="627" spans="2:2">
      <c r="B627" s="10"/>
    </row>
    <row r="628" spans="2:2">
      <c r="B628" s="10"/>
    </row>
    <row r="629" spans="2:2">
      <c r="B629" s="10"/>
    </row>
    <row r="630" spans="2:2">
      <c r="B630" s="10"/>
    </row>
    <row r="631" spans="2:2">
      <c r="B631" s="10"/>
    </row>
    <row r="632" spans="2:5">
      <c r="B632" s="10"/>
      <c r="C632" s="17"/>
      <c r="D632"/>
      <c r="E632" s="17"/>
    </row>
    <row r="633" spans="2:5">
      <c r="B633" s="10"/>
      <c r="C633" s="17"/>
      <c r="D633"/>
      <c r="E633" s="17"/>
    </row>
    <row r="634" spans="2:5">
      <c r="B634" s="10"/>
      <c r="C634" s="17"/>
      <c r="D634"/>
      <c r="E634" s="17"/>
    </row>
    <row r="635" spans="2:5">
      <c r="B635" s="10"/>
      <c r="C635" s="17"/>
      <c r="D635"/>
      <c r="E635" s="17"/>
    </row>
    <row r="636" spans="2:5">
      <c r="B636" s="10"/>
      <c r="C636" s="17"/>
      <c r="D636"/>
      <c r="E636" s="17"/>
    </row>
    <row r="637" spans="2:5">
      <c r="B637" s="10"/>
      <c r="C637" s="17"/>
      <c r="D637"/>
      <c r="E637" s="17"/>
    </row>
    <row r="638" spans="2:5">
      <c r="B638" s="10"/>
      <c r="C638" s="17"/>
      <c r="D638"/>
      <c r="E638" s="17"/>
    </row>
    <row r="639" spans="2:5">
      <c r="B639" s="10"/>
      <c r="C639" s="17"/>
      <c r="D639"/>
      <c r="E639" s="17"/>
    </row>
    <row r="640" spans="2:5">
      <c r="B640" s="10"/>
      <c r="C640" s="17"/>
      <c r="D640"/>
      <c r="E640" s="17"/>
    </row>
    <row r="641" spans="2:5">
      <c r="B641" s="10"/>
      <c r="C641" s="17"/>
      <c r="D641"/>
      <c r="E641" s="17"/>
    </row>
    <row r="642" spans="2:2">
      <c r="B642" s="10"/>
    </row>
    <row r="643" spans="2:2">
      <c r="B643" s="10"/>
    </row>
    <row r="644" spans="2:2">
      <c r="B644" s="10"/>
    </row>
    <row r="645" spans="2:2">
      <c r="B645" s="10"/>
    </row>
    <row r="646" spans="2:2">
      <c r="B646" s="10"/>
    </row>
    <row r="647" spans="2:2">
      <c r="B647" s="10"/>
    </row>
    <row r="648" spans="2:2">
      <c r="B648" s="10"/>
    </row>
    <row r="649" spans="2:5">
      <c r="B649" s="10"/>
      <c r="C649" s="17"/>
      <c r="D649"/>
      <c r="E649" s="17"/>
    </row>
    <row r="650" spans="2:5">
      <c r="B650" s="10"/>
      <c r="C650" s="17"/>
      <c r="D650"/>
      <c r="E650" s="17"/>
    </row>
    <row r="651" spans="2:5">
      <c r="B651" s="10"/>
      <c r="C651" s="17"/>
      <c r="D651"/>
      <c r="E651" s="17"/>
    </row>
    <row r="652" spans="2:5">
      <c r="B652" s="10"/>
      <c r="C652" s="17"/>
      <c r="D652"/>
      <c r="E652" s="17"/>
    </row>
    <row r="653" spans="2:5">
      <c r="B653" s="10"/>
      <c r="C653" s="17"/>
      <c r="D653"/>
      <c r="E653" s="17"/>
    </row>
    <row r="654" spans="2:5">
      <c r="B654" s="10"/>
      <c r="C654" s="17"/>
      <c r="D654"/>
      <c r="E654" s="17"/>
    </row>
    <row r="655" spans="2:5">
      <c r="B655" s="5"/>
      <c r="C655" s="17"/>
      <c r="D655"/>
      <c r="E655" s="17"/>
    </row>
    <row r="656" spans="2:5">
      <c r="B656" s="5"/>
      <c r="C656" s="17"/>
      <c r="D656"/>
      <c r="E656" s="17"/>
    </row>
    <row r="657" spans="2:5">
      <c r="B657" s="10"/>
      <c r="C657" s="17"/>
      <c r="D657"/>
      <c r="E657" s="17"/>
    </row>
    <row r="658" spans="2:5">
      <c r="B658" s="10"/>
      <c r="C658" s="17"/>
      <c r="D658"/>
      <c r="E658" s="17"/>
    </row>
    <row r="659" spans="2:2">
      <c r="B659" s="10"/>
    </row>
    <row r="660" spans="2:2">
      <c r="B660" s="10"/>
    </row>
    <row r="661" spans="2:2">
      <c r="B661" s="10"/>
    </row>
    <row r="662" spans="2:2">
      <c r="B662" s="10"/>
    </row>
    <row r="663" spans="2:2">
      <c r="B663" s="10"/>
    </row>
    <row r="664" spans="2:2">
      <c r="B664" s="10"/>
    </row>
    <row r="665" spans="2:2">
      <c r="B665" s="10"/>
    </row>
    <row r="666" spans="2:2">
      <c r="B666" s="10"/>
    </row>
    <row r="667" spans="2:2">
      <c r="B667" s="10"/>
    </row>
    <row r="668" spans="2:2">
      <c r="B668" s="10"/>
    </row>
    <row r="669" spans="2:2">
      <c r="B669" s="10"/>
    </row>
    <row r="670" spans="2:2">
      <c r="B670" s="10"/>
    </row>
    <row r="671" spans="2:2">
      <c r="B671" s="10"/>
    </row>
    <row r="672" spans="2:2">
      <c r="B672" s="10"/>
    </row>
    <row r="673" spans="2:2">
      <c r="B673" s="10"/>
    </row>
    <row r="674" spans="2:2">
      <c r="B674" s="10"/>
    </row>
    <row r="675" spans="2:2">
      <c r="B675" s="10"/>
    </row>
    <row r="676" spans="2:2">
      <c r="B676" s="10"/>
    </row>
    <row r="677" spans="2:2">
      <c r="B677" s="10"/>
    </row>
    <row r="678" spans="2:2">
      <c r="B678" s="10"/>
    </row>
    <row r="679" spans="2:2">
      <c r="B679" s="10"/>
    </row>
    <row r="680" spans="2:2">
      <c r="B680" s="10"/>
    </row>
    <row r="681" spans="2:2">
      <c r="B681" s="10"/>
    </row>
    <row r="682" spans="2:5">
      <c r="B682" s="10"/>
      <c r="C682" s="17"/>
      <c r="D682"/>
      <c r="E682" s="17"/>
    </row>
    <row r="683" spans="2:2">
      <c r="B683" s="10"/>
    </row>
    <row r="684" spans="2:2">
      <c r="B684" s="10"/>
    </row>
    <row r="685" spans="2:2">
      <c r="B685" s="10"/>
    </row>
    <row r="686" spans="2:2">
      <c r="B686" s="10"/>
    </row>
    <row r="687" spans="2:2">
      <c r="B687" s="10"/>
    </row>
    <row r="688" spans="2:2">
      <c r="B688" s="10"/>
    </row>
    <row r="689" spans="2:2">
      <c r="B689" s="10"/>
    </row>
    <row r="690" spans="2:2">
      <c r="B690" s="10"/>
    </row>
    <row r="691" spans="2:2">
      <c r="B691" s="10"/>
    </row>
    <row r="692" spans="2:2">
      <c r="B692" s="10"/>
    </row>
    <row r="693" spans="2:2">
      <c r="B693" s="10"/>
    </row>
    <row r="694" spans="2:2">
      <c r="B694" s="10"/>
    </row>
    <row r="695" spans="2:2">
      <c r="B695" s="10"/>
    </row>
    <row r="696" spans="2:2">
      <c r="B696" s="10"/>
    </row>
    <row r="697" spans="2:2">
      <c r="B697" s="10"/>
    </row>
    <row r="698" spans="2:2">
      <c r="B698" s="10"/>
    </row>
    <row r="699" spans="2:2">
      <c r="B699" s="10"/>
    </row>
    <row r="700" spans="2:2">
      <c r="B700" s="10"/>
    </row>
    <row r="701" spans="2:2">
      <c r="B701" s="10"/>
    </row>
    <row r="702" spans="2:2">
      <c r="B702" s="10"/>
    </row>
    <row r="703" spans="2:2">
      <c r="B703" s="10"/>
    </row>
    <row r="704" spans="2:2">
      <c r="B704" s="10"/>
    </row>
    <row r="705" spans="2:2">
      <c r="B705" s="10"/>
    </row>
    <row r="706" spans="2:2">
      <c r="B706" s="10"/>
    </row>
    <row r="707" spans="2:2">
      <c r="B707" s="10"/>
    </row>
    <row r="708" spans="2:2">
      <c r="B708" s="10"/>
    </row>
    <row r="709" spans="2:2">
      <c r="B709" s="10"/>
    </row>
    <row r="710" spans="2:2">
      <c r="B710" s="10"/>
    </row>
    <row r="711" spans="2:2">
      <c r="B711" s="10"/>
    </row>
    <row r="712" spans="2:2">
      <c r="B712" s="10"/>
    </row>
    <row r="713" spans="2:2">
      <c r="B713" s="10"/>
    </row>
    <row r="714" spans="2:2">
      <c r="B714" s="10"/>
    </row>
    <row r="715" spans="2:2">
      <c r="B715" s="10"/>
    </row>
    <row r="716" spans="2:2">
      <c r="B716" s="10"/>
    </row>
    <row r="717" spans="2:2">
      <c r="B717" s="10"/>
    </row>
    <row r="718" spans="2:2">
      <c r="B718" s="10"/>
    </row>
    <row r="719" spans="2:2">
      <c r="B719" s="10"/>
    </row>
    <row r="720" spans="2:2">
      <c r="B720" s="10"/>
    </row>
    <row r="721" spans="2:2">
      <c r="B721" s="10"/>
    </row>
    <row r="722" spans="2:2">
      <c r="B722" s="10"/>
    </row>
    <row r="723" spans="2:2">
      <c r="B723" s="10"/>
    </row>
    <row r="724" spans="2:2">
      <c r="B724" s="10"/>
    </row>
    <row r="725" spans="2:2">
      <c r="B725" s="10"/>
    </row>
    <row r="726" spans="2:2">
      <c r="B726" s="10"/>
    </row>
    <row r="727" spans="2:2">
      <c r="B727" s="10"/>
    </row>
    <row r="728" spans="2:2">
      <c r="B728" s="10"/>
    </row>
    <row r="729" spans="2:2">
      <c r="B729" s="10"/>
    </row>
    <row r="730" spans="2:2">
      <c r="B730" s="10"/>
    </row>
    <row r="731" spans="2:2">
      <c r="B731" s="10"/>
    </row>
    <row r="732" spans="2:2">
      <c r="B732" s="10"/>
    </row>
    <row r="733" spans="2:2">
      <c r="B733" s="10"/>
    </row>
    <row r="734" spans="2:2">
      <c r="B734" s="10"/>
    </row>
    <row r="735" spans="2:5">
      <c r="B735" s="10"/>
      <c r="C735" s="17"/>
      <c r="D735"/>
      <c r="E735" s="17"/>
    </row>
    <row r="736" spans="2:5">
      <c r="B736" s="10"/>
      <c r="C736" s="17"/>
      <c r="D736"/>
      <c r="E736" s="17"/>
    </row>
    <row r="737" spans="2:5">
      <c r="B737" s="10"/>
      <c r="C737" s="17"/>
      <c r="D737"/>
      <c r="E737" s="17"/>
    </row>
    <row r="738" spans="2:5">
      <c r="B738" s="10"/>
      <c r="C738" s="17"/>
      <c r="D738"/>
      <c r="E738" s="17"/>
    </row>
    <row r="739" spans="2:5">
      <c r="B739" s="10"/>
      <c r="C739" s="17"/>
      <c r="D739"/>
      <c r="E739" s="17"/>
    </row>
    <row r="740" spans="2:5">
      <c r="B740" s="10"/>
      <c r="C740" s="17"/>
      <c r="D740"/>
      <c r="E740" s="17"/>
    </row>
    <row r="741" spans="2:5">
      <c r="B741" s="10"/>
      <c r="C741" s="17"/>
      <c r="D741"/>
      <c r="E741" s="17"/>
    </row>
    <row r="742" spans="2:5">
      <c r="B742" s="10"/>
      <c r="C742" s="17"/>
      <c r="D742"/>
      <c r="E742" s="17"/>
    </row>
    <row r="743" spans="2:5">
      <c r="B743" s="10"/>
      <c r="C743" s="17"/>
      <c r="D743"/>
      <c r="E743" s="17"/>
    </row>
    <row r="744" spans="2:5">
      <c r="B744" s="10"/>
      <c r="C744" s="17"/>
      <c r="D744"/>
      <c r="E744" s="17"/>
    </row>
    <row r="745" spans="2:2">
      <c r="B745" s="10"/>
    </row>
    <row r="746" spans="2:2">
      <c r="B746" s="10"/>
    </row>
    <row r="747" spans="2:2">
      <c r="B747" s="10"/>
    </row>
    <row r="748" spans="2:2">
      <c r="B748" s="10"/>
    </row>
    <row r="749" spans="2:2">
      <c r="B749" s="10"/>
    </row>
    <row r="750" spans="2:2">
      <c r="B750" s="10"/>
    </row>
    <row r="751" spans="2:2">
      <c r="B751" s="10"/>
    </row>
    <row r="752" spans="2:5">
      <c r="B752" s="10"/>
      <c r="C752" s="17"/>
      <c r="D752"/>
      <c r="E752" s="17"/>
    </row>
    <row r="753" spans="2:5">
      <c r="B753" s="10"/>
      <c r="C753" s="17"/>
      <c r="D753"/>
      <c r="E753" s="17"/>
    </row>
    <row r="754" spans="2:5">
      <c r="B754" s="10"/>
      <c r="C754" s="17"/>
      <c r="D754"/>
      <c r="E754" s="17"/>
    </row>
    <row r="755" spans="2:5">
      <c r="B755" s="10"/>
      <c r="C755" s="17"/>
      <c r="D755"/>
      <c r="E755" s="17"/>
    </row>
    <row r="756" spans="2:5">
      <c r="B756" s="10"/>
      <c r="C756" s="17"/>
      <c r="D756"/>
      <c r="E756" s="17"/>
    </row>
    <row r="757" spans="2:5">
      <c r="B757" s="10"/>
      <c r="C757" s="17"/>
      <c r="D757"/>
      <c r="E757" s="17"/>
    </row>
    <row r="758" spans="2:5">
      <c r="B758" s="10"/>
      <c r="C758" s="17"/>
      <c r="D758"/>
      <c r="E758" s="17"/>
    </row>
    <row r="759" spans="2:5">
      <c r="B759" s="10"/>
      <c r="C759" s="17"/>
      <c r="D759"/>
      <c r="E759" s="17"/>
    </row>
    <row r="760" spans="2:5">
      <c r="B760" s="10"/>
      <c r="C760" s="17"/>
      <c r="D760"/>
      <c r="E760" s="17"/>
    </row>
    <row r="761" spans="2:5">
      <c r="B761" s="10"/>
      <c r="C761" s="17"/>
      <c r="D761"/>
      <c r="E761" s="17"/>
    </row>
    <row r="762" spans="2:2">
      <c r="B762" s="10"/>
    </row>
    <row r="763" spans="2:2">
      <c r="B763" s="10"/>
    </row>
    <row r="764" spans="2:2">
      <c r="B764" s="10"/>
    </row>
    <row r="765" spans="2:2">
      <c r="B765" s="10"/>
    </row>
    <row r="766" spans="2:2">
      <c r="B766" s="10"/>
    </row>
    <row r="767" spans="2:2">
      <c r="B767" s="10"/>
    </row>
    <row r="768" spans="2:2">
      <c r="B768" s="10"/>
    </row>
    <row r="769" spans="2:2">
      <c r="B769" s="10"/>
    </row>
    <row r="770" spans="2:2">
      <c r="B770" s="10"/>
    </row>
    <row r="771" spans="2:2">
      <c r="B771" s="10"/>
    </row>
    <row r="772" spans="2:2">
      <c r="B772" s="10"/>
    </row>
    <row r="773" spans="2:5">
      <c r="B773" s="10"/>
      <c r="C773" s="17"/>
      <c r="D773"/>
      <c r="E773" s="17"/>
    </row>
    <row r="774" spans="2:5">
      <c r="B774" s="10"/>
      <c r="C774" s="17"/>
      <c r="D774"/>
      <c r="E774" s="17"/>
    </row>
    <row r="775" spans="2:5">
      <c r="B775" s="10"/>
      <c r="C775" s="17"/>
      <c r="D775"/>
      <c r="E775" s="17"/>
    </row>
    <row r="776" spans="2:5">
      <c r="B776" s="10"/>
      <c r="C776" s="17"/>
      <c r="D776"/>
      <c r="E776" s="17"/>
    </row>
    <row r="777" spans="2:5">
      <c r="B777" s="10"/>
      <c r="C777" s="17"/>
      <c r="D777"/>
      <c r="E777" s="17"/>
    </row>
    <row r="778" spans="2:5">
      <c r="B778" s="10"/>
      <c r="C778" s="17"/>
      <c r="D778"/>
      <c r="E778" s="17"/>
    </row>
    <row r="779" spans="2:5">
      <c r="B779" s="10"/>
      <c r="C779" s="17"/>
      <c r="D779"/>
      <c r="E779" s="17"/>
    </row>
    <row r="780" spans="2:5">
      <c r="B780" s="10"/>
      <c r="C780" s="17"/>
      <c r="D780"/>
      <c r="E780" s="17"/>
    </row>
    <row r="781" spans="2:5">
      <c r="B781" s="10"/>
      <c r="C781" s="17"/>
      <c r="D781"/>
      <c r="E781" s="17"/>
    </row>
    <row r="782" spans="2:5">
      <c r="B782" s="10"/>
      <c r="C782" s="17"/>
      <c r="D782"/>
      <c r="E782" s="17"/>
    </row>
    <row r="783" spans="2:2">
      <c r="B783" s="10"/>
    </row>
    <row r="784" spans="2:2">
      <c r="B784" s="10"/>
    </row>
    <row r="785" spans="2:2">
      <c r="B785" s="10"/>
    </row>
    <row r="786" spans="2:2">
      <c r="B786" s="10"/>
    </row>
    <row r="787" spans="2:2">
      <c r="B787" s="10"/>
    </row>
    <row r="788" spans="2:2">
      <c r="B788" s="10"/>
    </row>
    <row r="789" spans="2:2">
      <c r="B789" s="10"/>
    </row>
    <row r="790" spans="2:2">
      <c r="B790" s="10"/>
    </row>
    <row r="791" spans="2:5">
      <c r="B791" s="10"/>
      <c r="C791" s="17"/>
      <c r="D791"/>
      <c r="E791" s="17"/>
    </row>
    <row r="792" spans="2:5">
      <c r="B792" s="10"/>
      <c r="C792" s="17"/>
      <c r="D792"/>
      <c r="E792" s="17"/>
    </row>
    <row r="793" spans="2:5">
      <c r="B793" s="10"/>
      <c r="C793" s="17"/>
      <c r="D793"/>
      <c r="E793" s="17"/>
    </row>
    <row r="794" spans="2:5">
      <c r="B794" s="10"/>
      <c r="C794" s="17"/>
      <c r="D794"/>
      <c r="E794" s="17"/>
    </row>
    <row r="795" spans="2:5">
      <c r="B795" s="10"/>
      <c r="C795" s="17"/>
      <c r="D795"/>
      <c r="E795" s="17"/>
    </row>
    <row r="796" spans="2:5">
      <c r="B796" s="10"/>
      <c r="C796" s="17"/>
      <c r="D796"/>
      <c r="E796" s="17"/>
    </row>
    <row r="797" spans="2:5">
      <c r="B797" s="10"/>
      <c r="C797" s="17"/>
      <c r="D797"/>
      <c r="E797" s="17"/>
    </row>
    <row r="798" spans="2:5">
      <c r="B798" s="10"/>
      <c r="C798" s="17"/>
      <c r="D798"/>
      <c r="E798" s="17"/>
    </row>
    <row r="799" spans="2:5">
      <c r="B799" s="10"/>
      <c r="C799" s="17"/>
      <c r="D799"/>
      <c r="E799" s="17"/>
    </row>
    <row r="800" spans="2:5">
      <c r="B800" s="10"/>
      <c r="C800" s="17"/>
      <c r="D800"/>
      <c r="E800" s="17"/>
    </row>
    <row r="801" spans="2:2">
      <c r="B801" s="10"/>
    </row>
    <row r="802" spans="2:2">
      <c r="B802" s="10"/>
    </row>
    <row r="803" spans="2:2">
      <c r="B803" s="10"/>
    </row>
    <row r="804" spans="2:2">
      <c r="B804" s="10"/>
    </row>
    <row r="805" spans="2:2">
      <c r="B805" s="10"/>
    </row>
    <row r="806" spans="2:2">
      <c r="B806" s="10"/>
    </row>
    <row r="807" spans="2:2">
      <c r="B807" s="10"/>
    </row>
    <row r="808" spans="2:2">
      <c r="B808" s="10"/>
    </row>
    <row r="809" spans="2:2">
      <c r="B809" s="10"/>
    </row>
    <row r="810" spans="2:2">
      <c r="B810" s="10"/>
    </row>
    <row r="811" spans="2:2">
      <c r="B811" s="10"/>
    </row>
    <row r="812" spans="2:2">
      <c r="B812" s="10"/>
    </row>
    <row r="813" spans="2:2">
      <c r="B813" s="10"/>
    </row>
    <row r="814" spans="2:2">
      <c r="B814" s="10"/>
    </row>
    <row r="815" spans="2:2">
      <c r="B815" s="10"/>
    </row>
    <row r="816" spans="2:2">
      <c r="B816" s="10"/>
    </row>
    <row r="817" spans="2:2">
      <c r="B817" s="10"/>
    </row>
    <row r="818" spans="2:2">
      <c r="B818" s="10"/>
    </row>
    <row r="819" spans="2:2">
      <c r="B819" s="10"/>
    </row>
    <row r="820" spans="2:2">
      <c r="B820" s="10"/>
    </row>
    <row r="821" spans="2:2">
      <c r="B821" s="10"/>
    </row>
    <row r="822" spans="2:2">
      <c r="B822" s="10"/>
    </row>
    <row r="823" spans="2:2">
      <c r="B823" s="10"/>
    </row>
    <row r="824" spans="2:2">
      <c r="B824" s="10"/>
    </row>
    <row r="825" spans="2:2">
      <c r="B825" s="10"/>
    </row>
    <row r="826" spans="2:2">
      <c r="B826" s="10"/>
    </row>
    <row r="827" spans="2:5">
      <c r="B827" s="10"/>
      <c r="C827" s="17"/>
      <c r="D827"/>
      <c r="E827" s="17"/>
    </row>
    <row r="828" spans="2:2">
      <c r="B828" s="10"/>
    </row>
    <row r="829" spans="2:2">
      <c r="B829" s="10"/>
    </row>
    <row r="830" spans="2:2">
      <c r="B830" s="10"/>
    </row>
    <row r="831" spans="2:2">
      <c r="B831" s="10"/>
    </row>
    <row r="832" spans="2:2">
      <c r="B832" s="10"/>
    </row>
    <row r="833" spans="2:2">
      <c r="B833" s="10"/>
    </row>
    <row r="834" spans="2:2">
      <c r="B834" s="18"/>
    </row>
    <row r="835" spans="2:2">
      <c r="B835" s="18"/>
    </row>
    <row r="836" spans="2:2">
      <c r="B836" s="18"/>
    </row>
    <row r="837" spans="2:2">
      <c r="B837" s="18"/>
    </row>
    <row r="838" spans="2:2">
      <c r="B838" s="18"/>
    </row>
    <row r="839" spans="2:2">
      <c r="B839" s="18"/>
    </row>
    <row r="840" spans="2:2">
      <c r="B840" s="18"/>
    </row>
    <row r="841" spans="2:2">
      <c r="B841" s="18"/>
    </row>
    <row r="842" spans="2:2">
      <c r="B842" s="18"/>
    </row>
    <row r="843" spans="2:2">
      <c r="B843" s="18"/>
    </row>
    <row r="844" spans="2:2">
      <c r="B844" s="18"/>
    </row>
    <row r="845" spans="2:2">
      <c r="B845" s="18"/>
    </row>
    <row r="846" spans="2:2">
      <c r="B846" s="18"/>
    </row>
    <row r="847" spans="2:2">
      <c r="B847" s="18"/>
    </row>
    <row r="848" spans="2:2">
      <c r="B848" s="18"/>
    </row>
    <row r="849" spans="2:2">
      <c r="B849" s="18"/>
    </row>
    <row r="850" spans="2:2">
      <c r="B850" s="18"/>
    </row>
    <row r="851" spans="2:2">
      <c r="B851" s="18"/>
    </row>
    <row r="852" spans="2:2">
      <c r="B852" s="18"/>
    </row>
    <row r="853" spans="2:2">
      <c r="B853" s="18"/>
    </row>
    <row r="854" spans="2:2">
      <c r="B854" s="18"/>
    </row>
    <row r="855" spans="2:2">
      <c r="B855" s="18"/>
    </row>
    <row r="856" spans="2:2">
      <c r="B856" s="18"/>
    </row>
    <row r="857" spans="2:2">
      <c r="B857" s="18"/>
    </row>
    <row r="858" spans="2:2">
      <c r="B858" s="18"/>
    </row>
    <row r="859" spans="2:2">
      <c r="B859" s="18"/>
    </row>
    <row r="860" spans="2:2">
      <c r="B860" s="18"/>
    </row>
    <row r="861" spans="2:2">
      <c r="B861" s="18"/>
    </row>
    <row r="862" spans="2:2">
      <c r="B862" s="18"/>
    </row>
    <row r="863" spans="2:2">
      <c r="B863" s="18"/>
    </row>
    <row r="864" spans="2:2">
      <c r="B864" s="18"/>
    </row>
    <row r="865" spans="2:2">
      <c r="B865" s="18"/>
    </row>
    <row r="866" spans="2:2">
      <c r="B866" s="18"/>
    </row>
    <row r="867" spans="2:2">
      <c r="B867" s="18"/>
    </row>
    <row r="868" spans="2:2">
      <c r="B868" s="18"/>
    </row>
    <row r="869" spans="2:2">
      <c r="B869" s="18"/>
    </row>
    <row r="870" spans="2:2">
      <c r="B870" s="18"/>
    </row>
    <row r="871" spans="2:2">
      <c r="B871" s="18"/>
    </row>
    <row r="872" spans="2:2">
      <c r="B872" s="18"/>
    </row>
    <row r="873" spans="2:2">
      <c r="B873" s="18"/>
    </row>
    <row r="874" spans="2:2">
      <c r="B874" s="18"/>
    </row>
    <row r="875" spans="2:2">
      <c r="B875" s="18"/>
    </row>
    <row r="876" spans="2:2">
      <c r="B876" s="18"/>
    </row>
    <row r="877" spans="2:2">
      <c r="B877" s="10"/>
    </row>
    <row r="878" spans="2:2">
      <c r="B878" s="10"/>
    </row>
    <row r="879" spans="2:2">
      <c r="B879" s="10"/>
    </row>
    <row r="880" spans="2:2">
      <c r="B880" s="10"/>
    </row>
    <row r="881" spans="2:2">
      <c r="B881" s="10"/>
    </row>
    <row r="882" spans="2:2">
      <c r="B882" s="10"/>
    </row>
    <row r="883" spans="2:2">
      <c r="B883" s="10"/>
    </row>
    <row r="884" spans="2:2">
      <c r="B884" s="10"/>
    </row>
    <row r="885" spans="2:5">
      <c r="B885" s="10"/>
      <c r="C885" s="17"/>
      <c r="D885"/>
      <c r="E885" s="17"/>
    </row>
    <row r="886" spans="2:5">
      <c r="B886" s="10"/>
      <c r="C886" s="17"/>
      <c r="D886"/>
      <c r="E886" s="17"/>
    </row>
    <row r="887" spans="2:5">
      <c r="B887" s="10"/>
      <c r="C887" s="17"/>
      <c r="D887"/>
      <c r="E887" s="17"/>
    </row>
    <row r="888" spans="2:5">
      <c r="B888" s="10"/>
      <c r="C888" s="17"/>
      <c r="D888"/>
      <c r="E888" s="17"/>
    </row>
    <row r="889" spans="2:5">
      <c r="B889" s="10"/>
      <c r="C889" s="17"/>
      <c r="D889"/>
      <c r="E889" s="17"/>
    </row>
    <row r="890" spans="2:5">
      <c r="B890" s="10"/>
      <c r="C890" s="17"/>
      <c r="D890"/>
      <c r="E890" s="17"/>
    </row>
    <row r="891" spans="2:5">
      <c r="B891" s="10"/>
      <c r="C891" s="17"/>
      <c r="D891"/>
      <c r="E891" s="17"/>
    </row>
    <row r="892" spans="2:5">
      <c r="B892" s="10"/>
      <c r="C892" s="17"/>
      <c r="D892"/>
      <c r="E892" s="17"/>
    </row>
    <row r="893" spans="2:5">
      <c r="B893" s="10"/>
      <c r="C893" s="17"/>
      <c r="D893"/>
      <c r="E893" s="17"/>
    </row>
    <row r="894" spans="2:5">
      <c r="B894" s="10"/>
      <c r="C894" s="17"/>
      <c r="D894"/>
      <c r="E894" s="17"/>
    </row>
    <row r="895" spans="2:2">
      <c r="B895" s="10"/>
    </row>
    <row r="896" spans="2:2">
      <c r="B896" s="10"/>
    </row>
    <row r="897" spans="2:2">
      <c r="B897" s="10"/>
    </row>
    <row r="898" spans="2:2">
      <c r="B898" s="10"/>
    </row>
    <row r="899" spans="2:2">
      <c r="B899" s="10"/>
    </row>
    <row r="900" spans="2:2">
      <c r="B900" s="10"/>
    </row>
    <row r="901" spans="2:2">
      <c r="B901" s="10"/>
    </row>
    <row r="902" spans="2:2">
      <c r="B902" s="10"/>
    </row>
    <row r="903" spans="2:5">
      <c r="B903" s="10"/>
      <c r="C903" s="17"/>
      <c r="D903"/>
      <c r="E903" s="17"/>
    </row>
    <row r="904" spans="2:5">
      <c r="B904" s="10"/>
      <c r="C904" s="17"/>
      <c r="D904"/>
      <c r="E904" s="17"/>
    </row>
    <row r="905" spans="2:5">
      <c r="B905" s="10"/>
      <c r="C905" s="17"/>
      <c r="D905"/>
      <c r="E905" s="17"/>
    </row>
    <row r="906" spans="2:5">
      <c r="B906" s="10"/>
      <c r="C906" s="17"/>
      <c r="D906"/>
      <c r="E906" s="17"/>
    </row>
    <row r="907" spans="2:5">
      <c r="B907" s="10"/>
      <c r="C907" s="17"/>
      <c r="D907"/>
      <c r="E907" s="17"/>
    </row>
    <row r="908" spans="2:5">
      <c r="B908" s="10"/>
      <c r="C908" s="17"/>
      <c r="D908"/>
      <c r="E908" s="17"/>
    </row>
    <row r="909" spans="2:5">
      <c r="B909" s="10"/>
      <c r="C909" s="17"/>
      <c r="D909"/>
      <c r="E909" s="17"/>
    </row>
    <row r="910" spans="2:5">
      <c r="B910" s="10"/>
      <c r="C910" s="17"/>
      <c r="D910"/>
      <c r="E910" s="17"/>
    </row>
    <row r="911" spans="2:5">
      <c r="B911" s="10"/>
      <c r="C911" s="17"/>
      <c r="D911"/>
      <c r="E911" s="17"/>
    </row>
    <row r="912" spans="2:5">
      <c r="B912" s="10"/>
      <c r="C912" s="17"/>
      <c r="D912"/>
      <c r="E912" s="17"/>
    </row>
    <row r="913" spans="2:2">
      <c r="B913" s="18"/>
    </row>
    <row r="914" spans="2:2">
      <c r="B914" s="18"/>
    </row>
    <row r="915" spans="2:2">
      <c r="B915" s="18"/>
    </row>
    <row r="916" spans="2:2">
      <c r="B916" s="18"/>
    </row>
    <row r="917" spans="2:2">
      <c r="B917" s="18"/>
    </row>
    <row r="918" spans="2:2">
      <c r="B918" s="18"/>
    </row>
    <row r="919" spans="2:2">
      <c r="B919" s="18"/>
    </row>
    <row r="920" spans="2:2">
      <c r="B920" s="18"/>
    </row>
    <row r="921" spans="2:2">
      <c r="B921" s="18"/>
    </row>
    <row r="922" spans="2:2">
      <c r="B922" s="18"/>
    </row>
    <row r="923" spans="2:2">
      <c r="B923" s="18"/>
    </row>
    <row r="924" spans="2:2">
      <c r="B924" s="18"/>
    </row>
    <row r="925" spans="2:2">
      <c r="B925" s="18"/>
    </row>
    <row r="926" spans="2:2">
      <c r="B926" s="18"/>
    </row>
    <row r="927" spans="2:2">
      <c r="B927" s="18"/>
    </row>
    <row r="928" spans="2:2">
      <c r="B928" s="18"/>
    </row>
    <row r="929" spans="2:2">
      <c r="B929" s="18"/>
    </row>
    <row r="930" spans="2:2">
      <c r="B930" s="18"/>
    </row>
    <row r="931" spans="2:2">
      <c r="B931" s="18"/>
    </row>
    <row r="932" spans="2:2">
      <c r="B932" s="18"/>
    </row>
    <row r="933" spans="2:2">
      <c r="B933" s="10"/>
    </row>
    <row r="934" spans="2:2">
      <c r="B934" s="10"/>
    </row>
    <row r="935" spans="2:2">
      <c r="B935" s="10"/>
    </row>
    <row r="936" spans="2:2">
      <c r="B936" s="10"/>
    </row>
    <row r="937" spans="2:2">
      <c r="B937" s="10"/>
    </row>
    <row r="938" spans="2:2">
      <c r="B938" s="10"/>
    </row>
    <row r="939" spans="2:2">
      <c r="B939" s="10"/>
    </row>
    <row r="940" spans="2:2">
      <c r="B940" s="10"/>
    </row>
    <row r="941" spans="2:2">
      <c r="B941" s="10"/>
    </row>
    <row r="942" spans="2:2">
      <c r="B942" s="10"/>
    </row>
    <row r="943" spans="2:2">
      <c r="B943" s="10"/>
    </row>
    <row r="944" spans="2:2">
      <c r="B944" s="10"/>
    </row>
    <row r="945" spans="2:2">
      <c r="B945" s="10"/>
    </row>
    <row r="946" spans="2:2">
      <c r="B946" s="10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10"/>
    </row>
    <row r="953" spans="2:2">
      <c r="B953" s="10"/>
    </row>
    <row r="954" spans="2:2">
      <c r="B954" s="10"/>
    </row>
    <row r="955" spans="2:2">
      <c r="B955" s="18"/>
    </row>
    <row r="956" spans="2:2">
      <c r="B956" s="18"/>
    </row>
    <row r="957" spans="2:2">
      <c r="B957" s="18"/>
    </row>
    <row r="958" spans="2:2">
      <c r="B958" s="18"/>
    </row>
    <row r="959" spans="2:2">
      <c r="B959" s="18"/>
    </row>
    <row r="960" spans="2:2">
      <c r="B960" s="18"/>
    </row>
    <row r="961" spans="2:2">
      <c r="B961" s="18"/>
    </row>
    <row r="962" spans="2:2">
      <c r="B962" s="18"/>
    </row>
    <row r="963" spans="2:2">
      <c r="B963" s="18"/>
    </row>
    <row r="964" spans="2:2">
      <c r="B964" s="18"/>
    </row>
    <row r="965" spans="2:2">
      <c r="B965" s="18"/>
    </row>
    <row r="966" spans="2:2">
      <c r="B966" s="18"/>
    </row>
    <row r="967" spans="2:2">
      <c r="B967" s="18"/>
    </row>
    <row r="968" spans="2:2">
      <c r="B968" s="18"/>
    </row>
    <row r="969" spans="2:2">
      <c r="B969" s="18"/>
    </row>
    <row r="970" spans="2:2">
      <c r="B970" s="18"/>
    </row>
    <row r="971" spans="2:2">
      <c r="B971" s="18"/>
    </row>
    <row r="972" spans="2:2">
      <c r="B972" s="18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05" spans="2:2">
      <c r="B1005" s="5"/>
    </row>
    <row r="1006" spans="2:2">
      <c r="B1006" s="5"/>
    </row>
    <row r="1007" spans="2:2">
      <c r="B1007" s="5"/>
    </row>
    <row r="1008" spans="2:2">
      <c r="B1008" s="5"/>
    </row>
    <row r="1009" spans="2:2">
      <c r="B1009" s="10"/>
    </row>
    <row r="1010" spans="2:2">
      <c r="B1010" s="5"/>
    </row>
    <row r="1011" spans="2:2">
      <c r="B1011" s="5"/>
    </row>
    <row r="1012" spans="2:2">
      <c r="B1012" s="5"/>
    </row>
    <row r="1013" spans="2:2">
      <c r="B1013" s="5"/>
    </row>
    <row r="1014" spans="2:2">
      <c r="B1014" s="5"/>
    </row>
    <row r="1015" spans="2:2">
      <c r="B1015" s="5"/>
    </row>
    <row r="1016" spans="2:2">
      <c r="B1016" s="18"/>
    </row>
    <row r="1017" spans="2:2">
      <c r="B1017" s="18"/>
    </row>
    <row r="1018" spans="2:2">
      <c r="B1018" s="18"/>
    </row>
    <row r="1019" spans="2:2">
      <c r="B1019" s="18"/>
    </row>
    <row r="1020" spans="2:2">
      <c r="B1020" s="18"/>
    </row>
    <row r="1021" spans="2:2">
      <c r="B1021" s="18"/>
    </row>
    <row r="1022" spans="2:2">
      <c r="B1022" s="18"/>
    </row>
    <row r="1023" spans="2:2">
      <c r="B1023" s="18"/>
    </row>
    <row r="1024" spans="2:2">
      <c r="B1024" s="18"/>
    </row>
    <row r="1025" spans="2:2">
      <c r="B1025" s="18"/>
    </row>
    <row r="1026" spans="2:2">
      <c r="B1026" s="5"/>
    </row>
    <row r="1027" spans="2:5">
      <c r="B1027" s="5"/>
      <c r="C1027" s="17"/>
      <c r="D1027"/>
      <c r="E1027" s="17"/>
    </row>
    <row r="1028" spans="2:2">
      <c r="B1028" s="5"/>
    </row>
    <row r="1029" spans="2:2">
      <c r="B1029" s="5"/>
    </row>
    <row r="1030" spans="2:2">
      <c r="B1030" s="5"/>
    </row>
    <row r="1031" spans="2:2">
      <c r="B1031" s="5"/>
    </row>
    <row r="1032" spans="2:2">
      <c r="B1032" s="5"/>
    </row>
    <row r="1033" spans="2:2">
      <c r="B1033" s="5"/>
    </row>
    <row r="1034" spans="2:2">
      <c r="B1034" s="5"/>
    </row>
    <row r="1035" spans="2:2">
      <c r="B1035" s="18"/>
    </row>
    <row r="1036" spans="2:2">
      <c r="B1036" s="18"/>
    </row>
    <row r="1037" spans="2:2">
      <c r="B1037" s="18"/>
    </row>
    <row r="1038" spans="2:2">
      <c r="B1038" s="18"/>
    </row>
    <row r="1039" spans="2:2">
      <c r="B1039" s="18"/>
    </row>
    <row r="1040" spans="2:2">
      <c r="B1040" s="18"/>
    </row>
    <row r="1041" spans="2:2">
      <c r="B1041" s="18"/>
    </row>
    <row r="1042" spans="2:2">
      <c r="B1042" s="18"/>
    </row>
    <row r="1043" spans="2:2">
      <c r="B1043" s="18"/>
    </row>
    <row r="1044" spans="2:2">
      <c r="B1044" s="18"/>
    </row>
    <row r="1045" spans="2:2">
      <c r="B1045" s="18"/>
    </row>
    <row r="1046" spans="2:2">
      <c r="B1046" s="18"/>
    </row>
    <row r="1047" spans="2:2">
      <c r="B1047" s="18"/>
    </row>
    <row r="1048" spans="2:2">
      <c r="B1048" s="18"/>
    </row>
    <row r="1049" spans="2:2">
      <c r="B1049" s="18"/>
    </row>
    <row r="1050" spans="2:2">
      <c r="B1050" s="18"/>
    </row>
    <row r="1051" spans="2:2">
      <c r="B1051" s="18"/>
    </row>
    <row r="1052" spans="2:2">
      <c r="B1052" s="18"/>
    </row>
    <row r="1053" spans="2:2">
      <c r="B1053" s="18"/>
    </row>
    <row r="1054" spans="2:2">
      <c r="B1054" s="18"/>
    </row>
    <row r="1055" spans="2:2">
      <c r="B1055" s="18"/>
    </row>
    <row r="1056" spans="2:2">
      <c r="B1056" s="18"/>
    </row>
    <row r="1057" spans="2:2">
      <c r="B1057" s="18"/>
    </row>
    <row r="1058" spans="2:2">
      <c r="B1058" s="18"/>
    </row>
    <row r="1059" spans="2:2">
      <c r="B1059" s="18"/>
    </row>
    <row r="1060" spans="2:2">
      <c r="B1060" s="18"/>
    </row>
    <row r="1061" spans="2:2">
      <c r="B1061" s="18"/>
    </row>
    <row r="1062" spans="2:2">
      <c r="B1062" s="10"/>
    </row>
    <row r="1063" spans="2:2">
      <c r="B1063" s="10"/>
    </row>
    <row r="1064" spans="2:2">
      <c r="B1064" s="10"/>
    </row>
    <row r="1065" spans="2:2">
      <c r="B1065" s="10"/>
    </row>
    <row r="1066" spans="2:2">
      <c r="B1066" s="10"/>
    </row>
    <row r="1067" spans="2:2">
      <c r="B1067" s="10"/>
    </row>
    <row r="1068" spans="2:2">
      <c r="B1068" s="10"/>
    </row>
    <row r="1069" spans="2:2">
      <c r="B1069" s="10"/>
    </row>
    <row r="1070" spans="2:2">
      <c r="B1070" s="10"/>
    </row>
    <row r="1071" spans="2:2">
      <c r="B1071" s="10"/>
    </row>
    <row r="1072" spans="2:2">
      <c r="B1072" s="10"/>
    </row>
    <row r="1073" spans="2:2">
      <c r="B1073" s="18"/>
    </row>
    <row r="1074" spans="2:2">
      <c r="B1074" s="10"/>
    </row>
    <row r="1075" spans="2:2">
      <c r="B1075" s="10"/>
    </row>
    <row r="1076" spans="2:2">
      <c r="B1076" s="10"/>
    </row>
    <row r="1077" spans="2:2">
      <c r="B1077" s="10"/>
    </row>
    <row r="1078" spans="2:2">
      <c r="B1078" s="10"/>
    </row>
    <row r="1079" spans="2:2">
      <c r="B1079" s="10"/>
    </row>
    <row r="1080" spans="2:2">
      <c r="B1080" s="10"/>
    </row>
    <row r="1081" spans="2:2">
      <c r="B1081" s="10"/>
    </row>
    <row r="1082" spans="2:2">
      <c r="B1082" s="10"/>
    </row>
    <row r="1083" spans="2:2">
      <c r="B1083" s="10"/>
    </row>
    <row r="1084" spans="2:2">
      <c r="B1084" s="10"/>
    </row>
    <row r="1085" spans="2:2">
      <c r="B1085" s="18"/>
    </row>
    <row r="1086" spans="2:2">
      <c r="B1086" s="18"/>
    </row>
    <row r="1087" spans="2:2">
      <c r="B1087" s="10"/>
    </row>
    <row r="1088" spans="2:2">
      <c r="B1088" s="10"/>
    </row>
    <row r="1089" spans="2:2">
      <c r="B1089" s="10"/>
    </row>
    <row r="1090" spans="2:2">
      <c r="B1090" s="10"/>
    </row>
    <row r="1091" spans="2:2">
      <c r="B1091" s="10"/>
    </row>
    <row r="1092" spans="2:2">
      <c r="B1092" s="10"/>
    </row>
    <row r="1093" spans="2:2">
      <c r="B1093" s="5"/>
    </row>
    <row r="1094" spans="2:2">
      <c r="B1094" s="5"/>
    </row>
    <row r="1095" spans="2:2">
      <c r="B1095" s="5"/>
    </row>
    <row r="1096" spans="2:2">
      <c r="B1096" s="5"/>
    </row>
    <row r="1097" spans="2:2">
      <c r="B1097" s="5"/>
    </row>
    <row r="1098" spans="2:2">
      <c r="B1098" s="5"/>
    </row>
    <row r="1099" spans="2:2">
      <c r="B1099" s="5"/>
    </row>
    <row r="1100" spans="2:2">
      <c r="B1100" s="5"/>
    </row>
    <row r="1101" spans="2:2">
      <c r="B1101" s="18"/>
    </row>
    <row r="1102" spans="2:2">
      <c r="B1102" s="18"/>
    </row>
    <row r="1103" spans="2:2">
      <c r="B1103" s="18"/>
    </row>
    <row r="1104" spans="2:2">
      <c r="B1104" s="18"/>
    </row>
    <row r="1105" spans="2:2">
      <c r="B1105" s="18"/>
    </row>
    <row r="1106" spans="2:2">
      <c r="B1106" s="18"/>
    </row>
    <row r="1107" spans="2:2">
      <c r="B1107" s="18"/>
    </row>
    <row r="1108" spans="2:2">
      <c r="B1108" s="18"/>
    </row>
    <row r="1109" spans="2:2">
      <c r="B1109" s="18"/>
    </row>
    <row r="1110" spans="2:2">
      <c r="B1110" s="18"/>
    </row>
    <row r="1111" spans="2:2">
      <c r="B1111" s="18"/>
    </row>
    <row r="1112" spans="2:2">
      <c r="B1112" s="18"/>
    </row>
    <row r="1113" spans="2:2">
      <c r="B1113" s="10"/>
    </row>
    <row r="1114" spans="2:2">
      <c r="B1114" s="10"/>
    </row>
    <row r="1115" spans="2:2">
      <c r="B1115" s="10"/>
    </row>
    <row r="1116" spans="2:2">
      <c r="B1116" s="10"/>
    </row>
    <row r="1117" spans="2:2">
      <c r="B1117" s="10"/>
    </row>
    <row r="1118" spans="2:2">
      <c r="B1118" s="10"/>
    </row>
    <row r="1119" spans="2:2">
      <c r="B1119" s="10"/>
    </row>
    <row r="1120" spans="2:2">
      <c r="B1120" s="10"/>
    </row>
    <row r="1121" spans="2:2">
      <c r="B1121" s="10"/>
    </row>
    <row r="1122" spans="2:2">
      <c r="B1122" s="10"/>
    </row>
    <row r="1123" spans="2:2">
      <c r="B1123" s="10"/>
    </row>
    <row r="1124" spans="2:2">
      <c r="B1124" s="10"/>
    </row>
    <row r="1125" spans="2:2">
      <c r="B1125" s="10"/>
    </row>
    <row r="1126" spans="2:2">
      <c r="B1126" s="10"/>
    </row>
    <row r="1127" spans="2:2">
      <c r="B1127" s="5"/>
    </row>
    <row r="1128" spans="2:2">
      <c r="B1128" s="5"/>
    </row>
    <row r="1129" spans="2:2">
      <c r="B1129" s="5"/>
    </row>
    <row r="1130" spans="2:2">
      <c r="B1130" s="5"/>
    </row>
    <row r="1131" spans="2:2">
      <c r="B1131" s="10"/>
    </row>
    <row r="1132" spans="2:2">
      <c r="B1132" s="10"/>
    </row>
    <row r="1133" spans="2:2">
      <c r="B1133" s="10"/>
    </row>
    <row r="1134" spans="2:2">
      <c r="B1134" s="10"/>
    </row>
    <row r="1135" spans="2:2">
      <c r="B1135" s="10"/>
    </row>
    <row r="1136" spans="2:2">
      <c r="B1136" s="10"/>
    </row>
    <row r="1137" spans="2:2">
      <c r="B1137" s="10"/>
    </row>
    <row r="1138" spans="2:2">
      <c r="B1138" s="10"/>
    </row>
    <row r="1139" spans="2:2">
      <c r="B1139" s="10"/>
    </row>
    <row r="1140" spans="2:2">
      <c r="B1140" s="10"/>
    </row>
    <row r="1141" spans="2:2">
      <c r="B1141" s="10"/>
    </row>
    <row r="1142" spans="2:2">
      <c r="B1142" s="10"/>
    </row>
    <row r="1143" spans="2:2">
      <c r="B1143" s="10"/>
    </row>
    <row r="1144" spans="2:2">
      <c r="B1144" s="10"/>
    </row>
    <row r="1145" spans="2:2">
      <c r="B1145" s="10"/>
    </row>
    <row r="1146" spans="2:2">
      <c r="B1146" s="10"/>
    </row>
    <row r="1147" spans="2:2">
      <c r="B1147" s="5"/>
    </row>
    <row r="1148" spans="2:2">
      <c r="B1148" s="5"/>
    </row>
    <row r="1149" spans="2:2">
      <c r="B1149" s="5"/>
    </row>
    <row r="1150" spans="2:2">
      <c r="B1150" s="5"/>
    </row>
    <row r="1151" spans="2:2">
      <c r="B1151" s="5"/>
    </row>
    <row r="1152" spans="2:2">
      <c r="B1152" s="5"/>
    </row>
    <row r="1153" spans="2:2">
      <c r="B1153" s="5"/>
    </row>
    <row r="1154" spans="2:2">
      <c r="B1154" s="5"/>
    </row>
    <row r="1155" spans="2:2">
      <c r="B1155" s="18"/>
    </row>
    <row r="1156" spans="2:2">
      <c r="B1156" s="10"/>
    </row>
    <row r="1157" spans="2:2">
      <c r="B1157" s="10"/>
    </row>
    <row r="1158" spans="2:2">
      <c r="B1158" s="10"/>
    </row>
    <row r="1159" spans="2:2">
      <c r="B1159" s="10"/>
    </row>
    <row r="1160" spans="2:2">
      <c r="B1160" s="10"/>
    </row>
    <row r="1161" spans="2:2">
      <c r="B1161" s="10"/>
    </row>
    <row r="1162" spans="2:2">
      <c r="B1162" s="10"/>
    </row>
    <row r="1163" spans="2:2">
      <c r="B1163" s="10"/>
    </row>
    <row r="1164" spans="2:2">
      <c r="B1164" s="10"/>
    </row>
    <row r="1165" spans="2:2">
      <c r="B1165" s="10"/>
    </row>
    <row r="1166" spans="2:2">
      <c r="B1166" s="10"/>
    </row>
    <row r="1167" spans="2:2">
      <c r="B1167" s="10"/>
    </row>
    <row r="1168" spans="2:2">
      <c r="B1168" s="10"/>
    </row>
    <row r="1169" spans="2:2">
      <c r="B1169" s="10"/>
    </row>
    <row r="1170" spans="2:2">
      <c r="B1170" s="10"/>
    </row>
    <row r="1171" spans="2:2">
      <c r="B1171" s="10"/>
    </row>
    <row r="1172" spans="2:2">
      <c r="B1172" s="10"/>
    </row>
    <row r="1173" spans="2:2">
      <c r="B1173" s="10"/>
    </row>
    <row r="1174" spans="2:2">
      <c r="B1174" s="10"/>
    </row>
    <row r="1175" spans="2:2">
      <c r="B1175" s="10"/>
    </row>
    <row r="1176" spans="2:2">
      <c r="B1176" s="10"/>
    </row>
    <row r="1177" spans="2:2">
      <c r="B1177" s="10"/>
    </row>
    <row r="1178" spans="2:2">
      <c r="B1178" s="6"/>
    </row>
    <row r="1179" spans="2:2">
      <c r="B1179" s="6"/>
    </row>
    <row r="1180" spans="2:2">
      <c r="B1180" s="10"/>
    </row>
    <row r="1181" spans="2:2">
      <c r="B1181" s="10"/>
    </row>
    <row r="1182" spans="2:2">
      <c r="B1182" s="10"/>
    </row>
    <row r="1183" spans="2:2">
      <c r="B1183" s="10"/>
    </row>
    <row r="1184" spans="2:2">
      <c r="B1184" s="10"/>
    </row>
    <row r="1185" spans="2:2">
      <c r="B1185" s="10"/>
    </row>
    <row r="1186" spans="2:2">
      <c r="B1186" s="10"/>
    </row>
    <row r="1187" spans="2:2">
      <c r="B1187" s="10"/>
    </row>
    <row r="1188" spans="2:2">
      <c r="B1188" s="10"/>
    </row>
    <row r="1189" spans="2:2">
      <c r="B1189" s="10"/>
    </row>
    <row r="1190" spans="2:2">
      <c r="B1190" s="10"/>
    </row>
    <row r="1191" spans="2:2">
      <c r="B1191" s="10"/>
    </row>
    <row r="1192" spans="2:2">
      <c r="B1192" s="18"/>
    </row>
    <row r="1193" spans="2:2">
      <c r="B1193" s="10"/>
    </row>
    <row r="1194" spans="2:2">
      <c r="B1194" s="10"/>
    </row>
    <row r="1195" spans="2:2">
      <c r="B1195" s="10"/>
    </row>
    <row r="1196" spans="2:2">
      <c r="B1196" s="10"/>
    </row>
    <row r="1197" spans="2:2">
      <c r="B1197" s="10"/>
    </row>
    <row r="1198" spans="2:2">
      <c r="B1198" s="10"/>
    </row>
    <row r="1199" spans="2:2">
      <c r="B1199" s="10"/>
    </row>
    <row r="1200" spans="2:2">
      <c r="B1200" s="5"/>
    </row>
    <row r="1201" spans="2:5">
      <c r="B1201" s="10"/>
      <c r="C1201" s="17"/>
      <c r="D1201"/>
      <c r="E1201" s="17"/>
    </row>
    <row r="1202" spans="2:2">
      <c r="B1202" s="10"/>
    </row>
    <row r="1203" spans="2:2">
      <c r="B1203" s="10"/>
    </row>
    <row r="1204" spans="2:2">
      <c r="B1204" s="10"/>
    </row>
    <row r="1205" spans="2:2">
      <c r="B1205" s="10"/>
    </row>
    <row r="1206" spans="2:2">
      <c r="B1206" s="10"/>
    </row>
    <row r="1207" spans="2:2">
      <c r="B1207" s="10"/>
    </row>
    <row r="1208" spans="2:2">
      <c r="B1208" s="10"/>
    </row>
    <row r="1209" spans="2:2">
      <c r="B1209" s="10"/>
    </row>
    <row r="1210" spans="2:2">
      <c r="B1210" s="10"/>
    </row>
    <row r="1211" spans="2:2">
      <c r="B1211" s="10"/>
    </row>
    <row r="1212" spans="2:2">
      <c r="B1212" s="10"/>
    </row>
    <row r="1213" spans="2:2">
      <c r="B1213" s="10"/>
    </row>
    <row r="1214" spans="2:2">
      <c r="B1214" s="10"/>
    </row>
    <row r="1215" spans="2:2">
      <c r="B1215" s="10"/>
    </row>
    <row r="1216" spans="2:2">
      <c r="B1216" s="10"/>
    </row>
    <row r="1217" spans="2:2">
      <c r="B1217" s="10"/>
    </row>
    <row r="1218" spans="2:2">
      <c r="B1218" s="10"/>
    </row>
    <row r="1219" spans="2:2">
      <c r="B1219" s="10"/>
    </row>
    <row r="1220" spans="2:2">
      <c r="B1220" s="10"/>
    </row>
    <row r="1221" spans="2:2">
      <c r="B1221" s="10"/>
    </row>
    <row r="1222" spans="2:2">
      <c r="B1222" s="10"/>
    </row>
    <row r="1223" spans="2:2">
      <c r="B1223" s="10"/>
    </row>
    <row r="1224" spans="2:2">
      <c r="B1224" s="10"/>
    </row>
    <row r="1225" spans="2:2">
      <c r="B1225" s="10"/>
    </row>
    <row r="1226" spans="2:2">
      <c r="B1226" s="10"/>
    </row>
    <row r="1227" spans="2:2">
      <c r="B1227" s="10"/>
    </row>
    <row r="1228" spans="2:2">
      <c r="B1228" s="10"/>
    </row>
    <row r="1229" spans="2:2">
      <c r="B1229" s="10"/>
    </row>
    <row r="1230" spans="2:2">
      <c r="B1230" s="10"/>
    </row>
    <row r="1231" spans="2:2">
      <c r="B1231" s="5"/>
    </row>
    <row r="1232" spans="2:2">
      <c r="B1232" s="10"/>
    </row>
    <row r="1233" spans="2:2">
      <c r="B1233" s="10"/>
    </row>
    <row r="1234" spans="2:2">
      <c r="B1234" s="5"/>
    </row>
    <row r="1235" spans="2:2">
      <c r="B1235" s="10"/>
    </row>
    <row r="1236" spans="2:2">
      <c r="B1236" s="5"/>
    </row>
    <row r="1237" spans="2:2">
      <c r="B1237" s="10"/>
    </row>
    <row r="1238" spans="2:2">
      <c r="B1238" s="10"/>
    </row>
    <row r="1239" spans="2:2">
      <c r="B1239" s="10"/>
    </row>
    <row r="1240" spans="2:2">
      <c r="B1240" s="10"/>
    </row>
    <row r="1241" spans="2:2">
      <c r="B1241" s="10"/>
    </row>
    <row r="1242" spans="2:2">
      <c r="B1242" s="10"/>
    </row>
    <row r="1243" spans="2:2">
      <c r="B1243" s="10"/>
    </row>
    <row r="1244" spans="2:2">
      <c r="B1244" s="10"/>
    </row>
    <row r="1245" spans="2:2">
      <c r="B1245" s="10"/>
    </row>
    <row r="1246" spans="2:2">
      <c r="B1246" s="10"/>
    </row>
    <row r="1247" spans="2:2">
      <c r="B1247" s="10"/>
    </row>
    <row r="1248" spans="2:2">
      <c r="B1248" s="10"/>
    </row>
    <row r="1249" spans="2:2">
      <c r="B1249" s="10"/>
    </row>
    <row r="1250" spans="2:2">
      <c r="B1250" s="10"/>
    </row>
    <row r="1251" spans="2:2">
      <c r="B1251" s="18"/>
    </row>
    <row r="1252" spans="2:2">
      <c r="B1252" s="18"/>
    </row>
    <row r="1253" spans="2:2">
      <c r="B1253" s="18"/>
    </row>
    <row r="1254" spans="2:2">
      <c r="B1254" s="18"/>
    </row>
    <row r="1255" spans="2:2">
      <c r="B1255" s="18"/>
    </row>
    <row r="1256" spans="2:2">
      <c r="B1256" s="18"/>
    </row>
    <row r="1257" spans="2:2">
      <c r="B1257" s="18"/>
    </row>
    <row r="1258" spans="2:2">
      <c r="B1258" s="18"/>
    </row>
    <row r="1259" spans="2:2">
      <c r="B1259" s="18"/>
    </row>
    <row r="1260" spans="2:2">
      <c r="B1260" s="18"/>
    </row>
    <row r="1261" spans="2:2">
      <c r="B1261" s="18"/>
    </row>
    <row r="1262" spans="2:2">
      <c r="B1262" s="18"/>
    </row>
    <row r="1263" spans="2:2">
      <c r="B1263" s="18"/>
    </row>
    <row r="1264" spans="2:2">
      <c r="B1264" s="18"/>
    </row>
    <row r="1265" spans="2:2">
      <c r="B1265" s="10"/>
    </row>
    <row r="1266" spans="2:2">
      <c r="B1266" s="10"/>
    </row>
    <row r="1267" spans="2:2">
      <c r="B1267" s="10"/>
    </row>
    <row r="1268" spans="2:2">
      <c r="B1268" s="10"/>
    </row>
    <row r="1269" spans="2:2">
      <c r="B1269" s="18"/>
    </row>
    <row r="1270" spans="2:2">
      <c r="B1270" s="18"/>
    </row>
    <row r="1271" spans="2:2">
      <c r="B1271" s="18"/>
    </row>
    <row r="1272" spans="2:2">
      <c r="B1272" s="18"/>
    </row>
    <row r="1273" spans="2:2">
      <c r="B1273" s="18"/>
    </row>
    <row r="1274" spans="2:2">
      <c r="B1274" s="18"/>
    </row>
    <row r="1275" spans="2:2">
      <c r="B1275" s="18"/>
    </row>
    <row r="1276" spans="2:2">
      <c r="B1276" s="18"/>
    </row>
    <row r="1277" spans="2:2">
      <c r="B1277" s="18"/>
    </row>
    <row r="1278" spans="2:2">
      <c r="B1278" s="18"/>
    </row>
    <row r="1279" spans="2:2">
      <c r="B1279" s="18"/>
    </row>
    <row r="1280" spans="2:2">
      <c r="B1280" s="18"/>
    </row>
    <row r="1281" spans="2:2">
      <c r="B1281" s="18"/>
    </row>
    <row r="1282" spans="2:2">
      <c r="B1282" s="18"/>
    </row>
    <row r="1283" spans="2:2">
      <c r="B1283" s="18"/>
    </row>
    <row r="1284" spans="2:2">
      <c r="B1284" s="18"/>
    </row>
    <row r="1285" spans="2:2">
      <c r="B1285" s="18"/>
    </row>
    <row r="1286" spans="2:2">
      <c r="B1286" s="18"/>
    </row>
    <row r="1287" spans="2:2">
      <c r="B1287" s="18"/>
    </row>
    <row r="1288" spans="2:2">
      <c r="B1288" s="18"/>
    </row>
    <row r="1289" spans="2:2">
      <c r="B1289" s="18"/>
    </row>
    <row r="1290" spans="2:2">
      <c r="B1290" s="18"/>
    </row>
    <row r="1291" spans="2:2">
      <c r="B1291" s="18"/>
    </row>
    <row r="1292" spans="2:2">
      <c r="B1292" s="18"/>
    </row>
    <row r="1293" spans="2:2">
      <c r="B1293" s="18"/>
    </row>
    <row r="1294" spans="2:2">
      <c r="B1294" s="18"/>
    </row>
    <row r="1295" spans="2:2">
      <c r="B1295" s="18"/>
    </row>
    <row r="1296" spans="2:2">
      <c r="B1296" s="18"/>
    </row>
    <row r="1297" spans="2:2">
      <c r="B1297" s="18"/>
    </row>
    <row r="1298" spans="2:2">
      <c r="B1298" s="18"/>
    </row>
    <row r="1299" spans="2:2">
      <c r="B1299" s="18"/>
    </row>
    <row r="1300" spans="2:2">
      <c r="B1300" s="18"/>
    </row>
    <row r="1301" spans="2:2">
      <c r="B1301" s="18"/>
    </row>
    <row r="1302" spans="2:2">
      <c r="B1302" s="18"/>
    </row>
    <row r="1303" spans="2:2">
      <c r="B1303" s="18"/>
    </row>
    <row r="1304" spans="2:2">
      <c r="B1304" s="18"/>
    </row>
    <row r="1305" spans="2:2">
      <c r="B1305" s="18"/>
    </row>
    <row r="1306" spans="2:2">
      <c r="B1306" s="18"/>
    </row>
    <row r="1307" spans="2:2">
      <c r="B1307" s="18"/>
    </row>
    <row r="1308" spans="2:2">
      <c r="B1308" s="18"/>
    </row>
    <row r="1309" spans="2:2">
      <c r="B1309" s="18"/>
    </row>
    <row r="1310" spans="2:2">
      <c r="B1310" s="18"/>
    </row>
    <row r="1311" spans="2:2">
      <c r="B1311" s="18"/>
    </row>
    <row r="1312" spans="2:2">
      <c r="B1312" s="18"/>
    </row>
    <row r="1313" spans="2:2">
      <c r="B1313" s="18"/>
    </row>
    <row r="1314" spans="2:2">
      <c r="B1314" s="18"/>
    </row>
    <row r="1315" spans="2:2">
      <c r="B1315" s="18"/>
    </row>
    <row r="1316" spans="2:2">
      <c r="B1316" s="18"/>
    </row>
    <row r="1317" spans="2:2">
      <c r="B1317" s="18"/>
    </row>
    <row r="1318" spans="2:2">
      <c r="B1318" s="18"/>
    </row>
    <row r="1319" spans="2:2">
      <c r="B1319" s="18"/>
    </row>
    <row r="1320" spans="2:2">
      <c r="B1320" s="18"/>
    </row>
    <row r="1321" spans="2:2">
      <c r="B1321" s="18"/>
    </row>
    <row r="1322" spans="2:2">
      <c r="B1322" s="18"/>
    </row>
    <row r="1323" spans="2:2">
      <c r="B1323" s="18"/>
    </row>
    <row r="1324" spans="2:2">
      <c r="B1324" s="18"/>
    </row>
    <row r="1325" spans="2:2">
      <c r="B1325" s="18"/>
    </row>
    <row r="1326" spans="2:2">
      <c r="B1326" s="18"/>
    </row>
    <row r="1327" spans="2:2">
      <c r="B1327" s="18"/>
    </row>
    <row r="1328" spans="2:2">
      <c r="B1328" s="18"/>
    </row>
    <row r="1329" spans="2:2">
      <c r="B1329" s="18"/>
    </row>
    <row r="1330" spans="2:2">
      <c r="B1330" s="18"/>
    </row>
    <row r="1331" spans="2:2">
      <c r="B1331" s="18"/>
    </row>
    <row r="1332" spans="2:2">
      <c r="B1332" s="16"/>
    </row>
    <row r="1333" spans="2:2">
      <c r="B1333" s="16"/>
    </row>
    <row r="1334" spans="2:2">
      <c r="B1334" s="16"/>
    </row>
    <row r="1335" spans="2:2">
      <c r="B1335" s="16"/>
    </row>
    <row r="1336" spans="2:2">
      <c r="B1336" s="16"/>
    </row>
    <row r="1337" spans="2:2">
      <c r="B1337" s="16"/>
    </row>
    <row r="1338" spans="2:2">
      <c r="B1338" s="16"/>
    </row>
    <row r="1339" spans="2:2">
      <c r="B1339" s="16"/>
    </row>
    <row r="1340" spans="2:2">
      <c r="B1340" s="16"/>
    </row>
    <row r="1341" spans="2:2">
      <c r="B1341" s="18"/>
    </row>
    <row r="1342" spans="2:2">
      <c r="B1342" s="18"/>
    </row>
    <row r="1343" spans="2:2">
      <c r="B1343" s="18"/>
    </row>
    <row r="1344" spans="2:2">
      <c r="B1344" s="18"/>
    </row>
    <row r="1345" spans="2:2">
      <c r="B1345" s="18"/>
    </row>
    <row r="1346" spans="2:2">
      <c r="B1346" s="18"/>
    </row>
    <row r="1347" spans="2:2">
      <c r="B1347" s="18"/>
    </row>
    <row r="1348" spans="2:2">
      <c r="B1348" s="18"/>
    </row>
    <row r="1349" spans="2:2">
      <c r="B1349" s="18"/>
    </row>
    <row r="1350" spans="2:2">
      <c r="B1350" s="16"/>
    </row>
    <row r="1351" spans="2:2">
      <c r="B1351" s="16"/>
    </row>
    <row r="1352" spans="2:2">
      <c r="B1352" s="16"/>
    </row>
    <row r="1353" spans="2:2">
      <c r="B1353" s="16"/>
    </row>
    <row r="1354" spans="2:2">
      <c r="B1354" s="16"/>
    </row>
    <row r="1355" spans="2:2">
      <c r="B1355" s="16"/>
    </row>
    <row r="1356" spans="2:2">
      <c r="B1356" s="16"/>
    </row>
    <row r="1357" spans="2:2">
      <c r="B1357" s="16"/>
    </row>
    <row r="1358" spans="2:2">
      <c r="B1358" s="16"/>
    </row>
    <row r="1359" spans="2:2">
      <c r="B1359" s="18"/>
    </row>
    <row r="1360" spans="2:2">
      <c r="B1360" s="18"/>
    </row>
    <row r="1361" spans="2:2">
      <c r="B1361" s="18"/>
    </row>
    <row r="1362" spans="2:2">
      <c r="B1362" s="18"/>
    </row>
    <row r="1363" spans="2:2">
      <c r="B1363" s="18"/>
    </row>
    <row r="1364" spans="2:2">
      <c r="B1364" s="18"/>
    </row>
    <row r="1365" spans="2:2">
      <c r="B1365" s="18"/>
    </row>
    <row r="1366" spans="2:2">
      <c r="B1366" s="18"/>
    </row>
    <row r="1367" spans="2:2">
      <c r="B1367" s="18"/>
    </row>
    <row r="1368" spans="2:2">
      <c r="B1368" s="16"/>
    </row>
    <row r="1369" spans="2:2">
      <c r="B1369" s="16"/>
    </row>
    <row r="1370" spans="2:2">
      <c r="B1370" s="16"/>
    </row>
    <row r="1371" spans="2:2">
      <c r="B1371" s="16"/>
    </row>
    <row r="1372" spans="2:2">
      <c r="B1372" s="16"/>
    </row>
    <row r="1373" spans="2:2">
      <c r="B1373" s="16"/>
    </row>
    <row r="1374" spans="2:2">
      <c r="B1374" s="16"/>
    </row>
    <row r="1375" spans="2:2">
      <c r="B1375" s="16"/>
    </row>
    <row r="1376" spans="2:2">
      <c r="B1376" s="16"/>
    </row>
    <row r="1377" spans="2:2">
      <c r="B1377" s="18"/>
    </row>
    <row r="1378" spans="2:2">
      <c r="B1378" s="18"/>
    </row>
    <row r="1379" spans="2:2">
      <c r="B1379" s="18"/>
    </row>
    <row r="1380" spans="2:2">
      <c r="B1380" s="18"/>
    </row>
    <row r="1381" spans="2:2">
      <c r="B1381" s="18"/>
    </row>
    <row r="1382" spans="2:2">
      <c r="B1382" s="18"/>
    </row>
    <row r="1383" spans="2:2">
      <c r="B1383" s="18"/>
    </row>
    <row r="1384" spans="2:2">
      <c r="B1384" s="18"/>
    </row>
    <row r="1385" spans="2:2">
      <c r="B1385" s="19"/>
    </row>
    <row r="1386" spans="2:2">
      <c r="B1386" s="19"/>
    </row>
    <row r="1387" spans="2:2">
      <c r="B1387" s="19"/>
    </row>
    <row r="1388" spans="2:2">
      <c r="B1388" s="19"/>
    </row>
    <row r="1389" spans="2:2">
      <c r="B1389" s="19"/>
    </row>
    <row r="1390" spans="2:2">
      <c r="B1390" s="19"/>
    </row>
    <row r="1391" spans="2:2">
      <c r="B1391" s="19"/>
    </row>
    <row r="1392" spans="2:2">
      <c r="B1392" s="19"/>
    </row>
    <row r="1393" spans="2:2">
      <c r="B1393" s="19"/>
    </row>
    <row r="1394" spans="2:2">
      <c r="B1394" s="19"/>
    </row>
    <row r="1395" spans="2:2">
      <c r="B1395" s="19"/>
    </row>
    <row r="1396" spans="2:2">
      <c r="B1396" s="19"/>
    </row>
    <row r="1397" spans="2:2">
      <c r="B1397" s="19"/>
    </row>
    <row r="1398" spans="2:2">
      <c r="B1398" s="19"/>
    </row>
    <row r="1399" spans="2:2">
      <c r="B1399" s="19"/>
    </row>
    <row r="1400" spans="2:2">
      <c r="B1400" s="19"/>
    </row>
    <row r="1401" spans="2:2">
      <c r="B1401" s="19"/>
    </row>
    <row r="1402" spans="2:2">
      <c r="B1402" s="19"/>
    </row>
    <row r="1403" spans="2:2">
      <c r="B1403" s="19"/>
    </row>
    <row r="1404" spans="2:2">
      <c r="B1404" s="19"/>
    </row>
    <row r="1405" spans="2:2">
      <c r="B1405" s="19"/>
    </row>
    <row r="1406" spans="2:2">
      <c r="B1406" s="19"/>
    </row>
    <row r="1407" spans="2:2">
      <c r="B1407" s="19"/>
    </row>
    <row r="1408" spans="2:2">
      <c r="B1408" s="19"/>
    </row>
    <row r="1409" spans="2:2">
      <c r="B1409" s="16"/>
    </row>
    <row r="1410" spans="2:2">
      <c r="B1410" s="16"/>
    </row>
    <row r="1411" spans="2:2">
      <c r="B1411" s="16"/>
    </row>
    <row r="1412" spans="2:2">
      <c r="B1412" s="16"/>
    </row>
    <row r="1413" spans="2:2">
      <c r="B1413" s="16"/>
    </row>
    <row r="1414" spans="2:2">
      <c r="B1414" s="16"/>
    </row>
    <row r="1415" spans="2:2">
      <c r="B1415" s="16"/>
    </row>
    <row r="1416" spans="2:2">
      <c r="B1416" s="16"/>
    </row>
    <row r="1417" spans="2:2">
      <c r="B1417" s="16"/>
    </row>
    <row r="1418" spans="2:2">
      <c r="B1418" s="19"/>
    </row>
    <row r="1419" spans="2:2">
      <c r="B1419" s="19"/>
    </row>
    <row r="1420" spans="2:2">
      <c r="B1420" s="19"/>
    </row>
    <row r="1421" spans="2:2">
      <c r="B1421" s="19"/>
    </row>
    <row r="1422" spans="2:2">
      <c r="B1422" s="19"/>
    </row>
    <row r="1423" spans="2:2">
      <c r="B1423" s="19"/>
    </row>
    <row r="1424" spans="2:2">
      <c r="B1424" s="19"/>
    </row>
    <row r="1425" spans="2:2">
      <c r="B1425" s="19"/>
    </row>
    <row r="1426" spans="2:2">
      <c r="B1426" s="19"/>
    </row>
    <row r="1427" spans="2:2">
      <c r="B1427" s="16"/>
    </row>
    <row r="1428" spans="2:2">
      <c r="B1428" s="16"/>
    </row>
    <row r="1429" spans="2:2">
      <c r="B1429" s="16"/>
    </row>
    <row r="1430" spans="2:2">
      <c r="B1430" s="16"/>
    </row>
    <row r="1431" spans="2:2">
      <c r="B1431" s="16"/>
    </row>
    <row r="1432" spans="2:2">
      <c r="B1432" s="16"/>
    </row>
    <row r="1433" spans="2:2">
      <c r="B1433" s="16"/>
    </row>
    <row r="1434" spans="2:2">
      <c r="B1434" s="16"/>
    </row>
    <row r="1435" spans="2:2">
      <c r="B1435" s="16"/>
    </row>
    <row r="1436" spans="2:2">
      <c r="B1436" s="19"/>
    </row>
    <row r="1437" spans="2:2">
      <c r="B1437" s="19"/>
    </row>
    <row r="1438" spans="2:2">
      <c r="B1438" s="19"/>
    </row>
    <row r="1439" spans="2:2">
      <c r="B1439" s="19"/>
    </row>
    <row r="1440" spans="2:2">
      <c r="B1440" s="19"/>
    </row>
    <row r="1441" spans="2:2">
      <c r="B1441" s="19"/>
    </row>
    <row r="1442" spans="2:2">
      <c r="B1442" s="19"/>
    </row>
    <row r="1443" spans="2:2">
      <c r="B1443" s="19"/>
    </row>
    <row r="1444" spans="2:2">
      <c r="B1444" s="19"/>
    </row>
    <row r="1445" spans="2:2">
      <c r="B1445" s="16"/>
    </row>
    <row r="1446" spans="2:2">
      <c r="B1446" s="16"/>
    </row>
    <row r="1447" spans="2:2">
      <c r="B1447" s="16"/>
    </row>
    <row r="1448" spans="2:2">
      <c r="B1448" s="16"/>
    </row>
    <row r="1449" spans="2:2">
      <c r="B1449" s="16"/>
    </row>
    <row r="1450" spans="2:2">
      <c r="B1450" s="16"/>
    </row>
    <row r="1451" spans="2:2">
      <c r="B1451" s="16"/>
    </row>
    <row r="1452" spans="2:2">
      <c r="B1452" s="16"/>
    </row>
    <row r="1453" spans="2:2">
      <c r="B1453" s="16"/>
    </row>
    <row r="1454" spans="2:2">
      <c r="B1454" s="19"/>
    </row>
    <row r="1455" spans="2:2">
      <c r="B1455" s="19"/>
    </row>
    <row r="1456" spans="2:2">
      <c r="B1456" s="19"/>
    </row>
    <row r="1457" spans="2:2">
      <c r="B1457" s="19"/>
    </row>
    <row r="1458" spans="2:2">
      <c r="B1458" s="19"/>
    </row>
    <row r="1459" spans="2:2">
      <c r="B1459" s="19"/>
    </row>
    <row r="1460" spans="2:2">
      <c r="B1460" s="19"/>
    </row>
    <row r="1461" spans="2:2">
      <c r="B1461" s="19"/>
    </row>
    <row r="1462" spans="2:2">
      <c r="B1462" s="19"/>
    </row>
    <row r="1463" spans="2:2">
      <c r="B1463" s="16"/>
    </row>
    <row r="1464" spans="2:2">
      <c r="B1464" s="16"/>
    </row>
    <row r="1465" spans="2:2">
      <c r="B1465" s="16"/>
    </row>
    <row r="1466" spans="2:2">
      <c r="B1466" s="16"/>
    </row>
    <row r="1467" spans="2:2">
      <c r="B1467" s="16"/>
    </row>
    <row r="1468" spans="2:2">
      <c r="B1468" s="16"/>
    </row>
    <row r="1469" spans="2:2">
      <c r="B1469" s="16"/>
    </row>
    <row r="1470" spans="2:2">
      <c r="B1470" s="16"/>
    </row>
    <row r="1471" spans="2:2">
      <c r="B1471" s="16"/>
    </row>
    <row r="1472" spans="2:2">
      <c r="B1472" s="19"/>
    </row>
    <row r="1473" spans="2:2">
      <c r="B1473" s="19"/>
    </row>
    <row r="1474" spans="2:2">
      <c r="B1474" s="19"/>
    </row>
    <row r="1475" spans="2:2">
      <c r="B1475" s="19"/>
    </row>
    <row r="1476" spans="2:2">
      <c r="B1476" s="19"/>
    </row>
    <row r="1477" spans="2:2">
      <c r="B1477" s="19"/>
    </row>
    <row r="1478" spans="2:2">
      <c r="B1478" s="19"/>
    </row>
    <row r="1479" spans="2:2">
      <c r="B1479" s="19"/>
    </row>
    <row r="1480" spans="2:2">
      <c r="B1480" s="19"/>
    </row>
    <row r="1481" spans="2:2">
      <c r="B1481" s="16"/>
    </row>
    <row r="1482" spans="2:2">
      <c r="B1482" s="16"/>
    </row>
    <row r="1483" spans="2:2">
      <c r="B1483" s="16"/>
    </row>
    <row r="1484" spans="2:2">
      <c r="B1484" s="16"/>
    </row>
    <row r="1485" spans="2:2">
      <c r="B1485" s="16"/>
    </row>
    <row r="1486" spans="2:2">
      <c r="B1486" s="16"/>
    </row>
    <row r="1487" spans="2:2">
      <c r="B1487" s="16"/>
    </row>
    <row r="1488" spans="2:2">
      <c r="B1488" s="16"/>
    </row>
    <row r="1489" spans="2:2">
      <c r="B1489" s="16"/>
    </row>
    <row r="1490" spans="2:2">
      <c r="B1490" s="18"/>
    </row>
    <row r="1491" spans="2:2">
      <c r="B1491" s="18"/>
    </row>
    <row r="1492" spans="2:2">
      <c r="B1492" s="18"/>
    </row>
    <row r="1493" spans="2:2">
      <c r="B1493" s="18"/>
    </row>
    <row r="1494" spans="2:2">
      <c r="B1494" s="18"/>
    </row>
    <row r="1495" spans="2:2">
      <c r="B1495" s="18"/>
    </row>
    <row r="1496" spans="2:2">
      <c r="B1496" s="18"/>
    </row>
    <row r="1497" spans="2:2">
      <c r="B1497" s="18"/>
    </row>
    <row r="1498" spans="2:2">
      <c r="B1498" s="18"/>
    </row>
    <row r="1499" spans="2:2">
      <c r="B1499" s="18"/>
    </row>
    <row r="1500" spans="2:2">
      <c r="B1500" s="16"/>
    </row>
    <row r="1501" spans="2:2">
      <c r="B1501" s="16"/>
    </row>
    <row r="1502" spans="2:2">
      <c r="B1502" s="16"/>
    </row>
    <row r="1503" spans="2:2">
      <c r="B1503" s="16"/>
    </row>
    <row r="1504" spans="2:2">
      <c r="B1504" s="16"/>
    </row>
    <row r="1505" spans="2:2">
      <c r="B1505" s="16"/>
    </row>
    <row r="1506" spans="2:2">
      <c r="B1506" s="16"/>
    </row>
    <row r="1507" spans="2:2">
      <c r="B1507" s="16"/>
    </row>
    <row r="1508" spans="2:2">
      <c r="B1508" s="16"/>
    </row>
    <row r="1509" spans="2:2">
      <c r="B1509" s="18"/>
    </row>
    <row r="1510" spans="2:2">
      <c r="B1510" s="18"/>
    </row>
    <row r="1511" spans="2:2">
      <c r="B1511" s="18"/>
    </row>
    <row r="1512" spans="2:2">
      <c r="B1512" s="18"/>
    </row>
    <row r="1513" spans="2:2">
      <c r="B1513" s="18"/>
    </row>
    <row r="1514" spans="2:2">
      <c r="B1514" s="18"/>
    </row>
    <row r="1515" spans="2:2">
      <c r="B1515" s="18"/>
    </row>
    <row r="1516" spans="2:2">
      <c r="B1516" s="18"/>
    </row>
    <row r="1517" spans="2:2">
      <c r="B1517" s="18"/>
    </row>
    <row r="1518" spans="2:2">
      <c r="B1518" s="16"/>
    </row>
    <row r="1519" spans="2:2">
      <c r="B1519" s="16"/>
    </row>
    <row r="1520" spans="2:2">
      <c r="B1520" s="16"/>
    </row>
    <row r="1521" spans="2:2">
      <c r="B1521" s="16"/>
    </row>
    <row r="1522" spans="2:2">
      <c r="B1522" s="16"/>
    </row>
    <row r="1523" spans="2:2">
      <c r="B1523" s="16"/>
    </row>
    <row r="1524" spans="2:2">
      <c r="B1524" s="16"/>
    </row>
    <row r="1525" spans="2:2">
      <c r="B1525" s="16"/>
    </row>
    <row r="1526" spans="2:2">
      <c r="B1526" s="16"/>
    </row>
    <row r="1527" spans="2:2">
      <c r="B1527" s="18"/>
    </row>
    <row r="1528" spans="2:2">
      <c r="B1528" s="18"/>
    </row>
    <row r="1529" spans="2:2">
      <c r="B1529" s="18"/>
    </row>
    <row r="1530" spans="2:2">
      <c r="B1530" s="18"/>
    </row>
    <row r="1531" spans="2:2">
      <c r="B1531" s="18"/>
    </row>
    <row r="1532" spans="2:2">
      <c r="B1532" s="18"/>
    </row>
    <row r="1533" spans="2:2">
      <c r="B1533" s="18"/>
    </row>
    <row r="1534" spans="2:2">
      <c r="B1534" s="5"/>
    </row>
    <row r="1535" spans="2:2">
      <c r="B1535" s="5"/>
    </row>
    <row r="1536" spans="2:2">
      <c r="B1536" s="5"/>
    </row>
    <row r="1537" spans="2:2">
      <c r="B1537" s="5"/>
    </row>
    <row r="1538" spans="2:2">
      <c r="B1538" s="5"/>
    </row>
    <row r="1539" spans="2:2">
      <c r="B1539" s="5"/>
    </row>
    <row r="1540" spans="2:2">
      <c r="B1540" s="5"/>
    </row>
    <row r="1541" spans="2:2">
      <c r="B1541" s="5"/>
    </row>
    <row r="1542" spans="2:2">
      <c r="B1542" s="5"/>
    </row>
    <row r="1543" spans="2:2">
      <c r="B1543" s="20"/>
    </row>
    <row r="1544" spans="2:2">
      <c r="B1544" s="7"/>
    </row>
    <row r="1545" spans="2:2">
      <c r="B1545" s="21"/>
    </row>
    <row r="1546" spans="2:2">
      <c r="B1546" s="21"/>
    </row>
    <row r="1547" spans="2:2">
      <c r="B1547" s="21"/>
    </row>
    <row r="1548" spans="2:2">
      <c r="B1548" s="21"/>
    </row>
    <row r="1549" spans="2:2">
      <c r="B1549" s="21"/>
    </row>
    <row r="1550" spans="2:2">
      <c r="B1550" s="21"/>
    </row>
    <row r="1551" spans="2:2">
      <c r="B1551" s="21"/>
    </row>
    <row r="1552" spans="2:2">
      <c r="B1552" s="21"/>
    </row>
    <row r="1553" spans="2:2">
      <c r="B1553" s="21"/>
    </row>
    <row r="1554" spans="2:2">
      <c r="B1554" s="21"/>
    </row>
    <row r="1555" spans="2:2">
      <c r="B1555" s="7"/>
    </row>
    <row r="1556" spans="2:2">
      <c r="B1556" s="7"/>
    </row>
    <row r="1557" spans="2:2">
      <c r="B1557" s="7"/>
    </row>
    <row r="1558" spans="2:2">
      <c r="B1558" s="7"/>
    </row>
    <row r="1559" spans="2:2">
      <c r="B1559" s="7"/>
    </row>
    <row r="1560" spans="2:2">
      <c r="B1560" s="7"/>
    </row>
    <row r="1561" spans="2:2">
      <c r="B1561" s="22"/>
    </row>
    <row r="1562" spans="2:2">
      <c r="B1562" s="6"/>
    </row>
    <row r="1563" spans="2:2">
      <c r="B1563" s="6"/>
    </row>
    <row r="1564" spans="2:2">
      <c r="B1564" s="23"/>
    </row>
    <row r="1565" spans="2:2">
      <c r="B1565" s="24"/>
    </row>
    <row r="1566" spans="2:2">
      <c r="B1566" s="24"/>
    </row>
    <row r="1567" spans="2:2">
      <c r="B1567" s="25"/>
    </row>
    <row r="1568" spans="2:2">
      <c r="B1568" s="7"/>
    </row>
    <row r="1569" spans="2:2">
      <c r="B1569" s="7"/>
    </row>
    <row r="1570" spans="2:2">
      <c r="B1570" s="7"/>
    </row>
    <row r="1571" spans="2:2">
      <c r="B1571" s="26"/>
    </row>
    <row r="1572" spans="2:2">
      <c r="B1572" s="27"/>
    </row>
    <row r="1573" spans="2:2">
      <c r="B1573" s="28"/>
    </row>
    <row r="1574" spans="2:2">
      <c r="B1574" s="6"/>
    </row>
    <row r="1575" spans="2:2">
      <c r="B1575" s="6"/>
    </row>
    <row r="1576" spans="2:2">
      <c r="B1576" s="6"/>
    </row>
    <row r="1577" spans="2:2">
      <c r="B1577" s="6"/>
    </row>
    <row r="1578" spans="2:2">
      <c r="B1578" s="6"/>
    </row>
    <row r="1579" spans="2:2">
      <c r="B1579" s="6"/>
    </row>
    <row r="1580" spans="2:2">
      <c r="B1580" s="6"/>
    </row>
    <row r="1581" spans="2:2">
      <c r="B1581" s="6"/>
    </row>
    <row r="1582" spans="2:2">
      <c r="B1582" s="6"/>
    </row>
    <row r="1583" spans="2:2">
      <c r="B1583" s="6"/>
    </row>
    <row r="1584" spans="2:2">
      <c r="B1584" s="6"/>
    </row>
    <row r="1585" spans="2:2">
      <c r="B1585" s="6"/>
    </row>
    <row r="1586" spans="2:2">
      <c r="B1586" s="6"/>
    </row>
    <row r="1587" spans="2:2">
      <c r="B1587" s="7"/>
    </row>
    <row r="1588" spans="2:2">
      <c r="B1588" s="7"/>
    </row>
    <row r="1589" spans="2:2">
      <c r="B1589" s="7"/>
    </row>
    <row r="1590" spans="2:2">
      <c r="B1590" s="7"/>
    </row>
    <row r="1591" spans="2:2">
      <c r="B1591" s="7"/>
    </row>
    <row r="1592" spans="2:2">
      <c r="B1592" s="7"/>
    </row>
    <row r="1593" spans="2:2">
      <c r="B1593" s="7"/>
    </row>
    <row r="1594" spans="2:2">
      <c r="B1594" s="7"/>
    </row>
    <row r="1595" spans="2:2">
      <c r="B1595" s="7"/>
    </row>
    <row r="1596" spans="2:2">
      <c r="B1596" s="7"/>
    </row>
    <row r="1597" spans="2:2">
      <c r="B1597" s="7"/>
    </row>
    <row r="1598" spans="2:2">
      <c r="B1598" s="7"/>
    </row>
    <row r="1599" spans="2:2">
      <c r="B1599" s="7"/>
    </row>
    <row r="1600" spans="2:2">
      <c r="B1600" s="6"/>
    </row>
    <row r="1601" spans="2:2">
      <c r="B1601" s="6"/>
    </row>
    <row r="1602" spans="2:2">
      <c r="B1602" s="6"/>
    </row>
    <row r="1603" spans="2:2">
      <c r="B1603" s="6"/>
    </row>
    <row r="1604" spans="2:2">
      <c r="B1604" s="6"/>
    </row>
    <row r="1605" spans="2:2">
      <c r="B1605" s="6"/>
    </row>
    <row r="1606" spans="2:2">
      <c r="B1606" s="6"/>
    </row>
    <row r="1607" spans="2:2">
      <c r="B1607" s="29"/>
    </row>
    <row r="1608" spans="2:2">
      <c r="B1608" s="30"/>
    </row>
    <row r="1609" spans="2:2">
      <c r="B1609" s="30"/>
    </row>
    <row r="1610" spans="2:2">
      <c r="B1610" s="30"/>
    </row>
    <row r="1611" spans="2:2">
      <c r="B1611" s="30"/>
    </row>
    <row r="1612" spans="2:2">
      <c r="B1612" s="30"/>
    </row>
    <row r="1613" spans="2:2">
      <c r="B1613" s="30"/>
    </row>
    <row r="1614" spans="2:2">
      <c r="B1614" s="30"/>
    </row>
    <row r="1615" spans="2:2">
      <c r="B1615" s="30"/>
    </row>
    <row r="1616" spans="2:2">
      <c r="B1616" s="30"/>
    </row>
    <row r="1617" spans="2:2">
      <c r="B1617" s="30"/>
    </row>
    <row r="1618" spans="2:2">
      <c r="B1618" s="30"/>
    </row>
    <row r="1619" spans="2:2">
      <c r="B1619" s="30"/>
    </row>
    <row r="1620" spans="2:2">
      <c r="B1620" s="30"/>
    </row>
    <row r="1621" spans="2:2">
      <c r="B1621" s="30"/>
    </row>
    <row r="1622" spans="2:2">
      <c r="B1622" s="30"/>
    </row>
    <row r="1623" spans="2:2">
      <c r="B1623" s="30"/>
    </row>
    <row r="1624" spans="2:2">
      <c r="B1624" s="29"/>
    </row>
    <row r="1625" spans="2:2">
      <c r="B1625" s="30"/>
    </row>
    <row r="1626" spans="2:2">
      <c r="B1626" s="30"/>
    </row>
    <row r="1627" spans="2:2">
      <c r="B1627" s="30"/>
    </row>
    <row r="1628" spans="2:2">
      <c r="B1628" s="30"/>
    </row>
    <row r="1629" spans="2:2">
      <c r="B1629" s="30"/>
    </row>
    <row r="1630" spans="2:2">
      <c r="B1630" s="30"/>
    </row>
    <row r="1631" spans="2:2">
      <c r="B1631" s="30"/>
    </row>
    <row r="1632" spans="2:2">
      <c r="B1632" s="30"/>
    </row>
    <row r="1633" spans="2:2">
      <c r="B1633" s="31"/>
    </row>
    <row r="1634" spans="2:2">
      <c r="B1634" s="31"/>
    </row>
    <row r="1635" spans="2:2">
      <c r="B1635" s="31"/>
    </row>
    <row r="1636" spans="2:2">
      <c r="B1636" s="31"/>
    </row>
    <row r="1637" spans="2:2">
      <c r="B1637" s="31"/>
    </row>
    <row r="1638" spans="2:2">
      <c r="B1638" s="31"/>
    </row>
    <row r="1639" spans="2:2">
      <c r="B1639" s="31"/>
    </row>
    <row r="1640" spans="2:2">
      <c r="B1640" s="31"/>
    </row>
    <row r="1641" spans="2:2">
      <c r="B1641" s="31"/>
    </row>
    <row r="1642" spans="2:2">
      <c r="B1642" s="32"/>
    </row>
    <row r="1643" spans="2:2">
      <c r="B1643" s="18"/>
    </row>
    <row r="1644" spans="2:2">
      <c r="B1644" s="33"/>
    </row>
    <row r="1645" spans="2:2">
      <c r="B1645" s="5"/>
    </row>
    <row r="1646" spans="2:2">
      <c r="B1646" s="5"/>
    </row>
    <row r="1647" spans="2:2">
      <c r="B1647" s="5"/>
    </row>
    <row r="1648" spans="2:2">
      <c r="B1648" s="5"/>
    </row>
    <row r="1649" spans="2:2">
      <c r="B1649" s="5"/>
    </row>
    <row r="1650" spans="2:2">
      <c r="B1650" s="5"/>
    </row>
    <row r="1651" spans="2:2">
      <c r="B1651" s="5"/>
    </row>
    <row r="1652" spans="2:2">
      <c r="B1652" s="5"/>
    </row>
    <row r="1653" spans="2:2">
      <c r="B1653" s="5"/>
    </row>
    <row r="1654" spans="2:2">
      <c r="B1654" s="5"/>
    </row>
    <row r="1655" spans="2:2">
      <c r="B1655" s="5"/>
    </row>
    <row r="1656" spans="2:2">
      <c r="B1656" s="5"/>
    </row>
    <row r="1657" spans="2:2">
      <c r="B1657" s="5"/>
    </row>
    <row r="1658" spans="2:2">
      <c r="B1658" s="5"/>
    </row>
    <row r="1659" spans="2:2">
      <c r="B1659" s="5"/>
    </row>
    <row r="1660" spans="2:2">
      <c r="B1660" s="5"/>
    </row>
    <row r="1661" spans="2:2">
      <c r="B1661" s="5"/>
    </row>
    <row r="1662" spans="2:2">
      <c r="B1662" s="5"/>
    </row>
    <row r="1663" spans="2:2">
      <c r="B1663" s="5"/>
    </row>
    <row r="1664" spans="2:2">
      <c r="B1664" s="5"/>
    </row>
    <row r="1665" spans="2:2">
      <c r="B1665" s="5"/>
    </row>
    <row r="1666" spans="2:2">
      <c r="B1666" s="5"/>
    </row>
    <row r="1667" spans="2:2">
      <c r="B1667" s="5"/>
    </row>
    <row r="1668" spans="2:2">
      <c r="B1668" s="5"/>
    </row>
    <row r="1669" spans="2:2">
      <c r="B1669" s="5"/>
    </row>
    <row r="1670" spans="2:2">
      <c r="B1670" s="5"/>
    </row>
    <row r="1671" spans="2:2">
      <c r="B1671" s="5"/>
    </row>
    <row r="1672" spans="2:2">
      <c r="B1672" s="5"/>
    </row>
    <row r="1673" spans="2:2">
      <c r="B1673" s="5"/>
    </row>
    <row r="1674" spans="2:2">
      <c r="B1674" s="5"/>
    </row>
    <row r="1675" spans="2:2">
      <c r="B1675" s="5"/>
    </row>
    <row r="1676" spans="2:2">
      <c r="B1676" s="5"/>
    </row>
    <row r="1677" spans="2:2">
      <c r="B1677" s="5"/>
    </row>
    <row r="1678" spans="2:2">
      <c r="B1678" s="5"/>
    </row>
    <row r="1679" spans="2:2">
      <c r="B1679" s="5"/>
    </row>
    <row r="1680" spans="2:2">
      <c r="B1680" s="5"/>
    </row>
    <row r="1681" spans="2:2">
      <c r="B1681" s="5"/>
    </row>
    <row r="1682" spans="2:2">
      <c r="B1682" s="5"/>
    </row>
    <row r="1683" spans="2:2">
      <c r="B1683" s="5"/>
    </row>
    <row r="1684" spans="2:2">
      <c r="B1684" s="5"/>
    </row>
    <row r="1685" spans="2:2">
      <c r="B1685" s="5"/>
    </row>
    <row r="1686" spans="2:2">
      <c r="B1686" s="5"/>
    </row>
    <row r="1687" spans="2:2">
      <c r="B1687" s="5"/>
    </row>
    <row r="1688" spans="2:2">
      <c r="B1688" s="5"/>
    </row>
    <row r="1689" spans="2:2">
      <c r="B1689" s="5"/>
    </row>
    <row r="1690" spans="2:2">
      <c r="B1690" s="6"/>
    </row>
    <row r="1691" spans="2:2">
      <c r="B1691" s="6"/>
    </row>
    <row r="1692" spans="2:2">
      <c r="B1692" s="6"/>
    </row>
    <row r="1693" spans="2:2">
      <c r="B1693" s="6"/>
    </row>
    <row r="1694" spans="2:2">
      <c r="B1694" s="6"/>
    </row>
    <row r="1695" spans="2:2">
      <c r="B1695" s="6"/>
    </row>
    <row r="1696" spans="2:2">
      <c r="B1696" s="6"/>
    </row>
    <row r="1697" spans="2:2">
      <c r="B1697" s="6"/>
    </row>
    <row r="1698" spans="2:2">
      <c r="B1698" s="6"/>
    </row>
    <row r="1699" spans="2:2">
      <c r="B1699" s="6"/>
    </row>
    <row r="1700" spans="2:2">
      <c r="B1700" s="6"/>
    </row>
    <row r="1701" spans="2:2">
      <c r="B1701" s="6"/>
    </row>
    <row r="1702" spans="2:2">
      <c r="B1702" s="6"/>
    </row>
    <row r="1703" spans="2:2">
      <c r="B1703" s="6"/>
    </row>
    <row r="1704" spans="2:2">
      <c r="B1704" s="6"/>
    </row>
    <row r="1705" spans="2:2">
      <c r="B1705" s="6"/>
    </row>
    <row r="1706" spans="2:2">
      <c r="B1706" s="6"/>
    </row>
    <row r="1707" spans="2:2">
      <c r="B1707" s="6"/>
    </row>
    <row r="1708" spans="2:2">
      <c r="B1708" s="6"/>
    </row>
    <row r="1709" spans="2:2">
      <c r="B1709" s="6"/>
    </row>
    <row r="1710" spans="2:2">
      <c r="B1710" s="6"/>
    </row>
    <row r="1711" spans="2:2">
      <c r="B1711" s="6"/>
    </row>
    <row r="1712" spans="2:2">
      <c r="B1712" s="6"/>
    </row>
    <row r="1713" spans="2:2">
      <c r="B1713" s="6"/>
    </row>
    <row r="1714" spans="2:2">
      <c r="B1714" s="6"/>
    </row>
    <row r="1715" spans="2:2">
      <c r="B1715" s="6"/>
    </row>
    <row r="1716" spans="2:2">
      <c r="B1716" s="6"/>
    </row>
    <row r="1717" spans="2:2">
      <c r="B1717" s="6"/>
    </row>
    <row r="1718" spans="2:2">
      <c r="B1718" s="6"/>
    </row>
    <row r="1719" spans="2:2">
      <c r="B1719" s="6"/>
    </row>
    <row r="1720" spans="2:2">
      <c r="B1720" s="6"/>
    </row>
    <row r="1721" spans="2:2">
      <c r="B1721" s="6"/>
    </row>
    <row r="1722" spans="2:2">
      <c r="B1722" s="6"/>
    </row>
    <row r="1723" spans="2:2">
      <c r="B1723" s="6"/>
    </row>
    <row r="1724" spans="2:2">
      <c r="B1724" s="6"/>
    </row>
    <row r="1725" spans="2:2">
      <c r="B1725" s="6"/>
    </row>
    <row r="1726" spans="2:2">
      <c r="B1726" s="6"/>
    </row>
    <row r="1727" spans="2:2">
      <c r="B1727" s="6"/>
    </row>
    <row r="1728" spans="2:2">
      <c r="B1728" s="6"/>
    </row>
    <row r="1729" spans="2:2">
      <c r="B1729" s="6"/>
    </row>
    <row r="1730" spans="2:2">
      <c r="B1730" s="6"/>
    </row>
    <row r="1731" spans="2:2">
      <c r="B1731" s="6"/>
    </row>
    <row r="1732" spans="2:2">
      <c r="B1732" s="6"/>
    </row>
    <row r="1733" spans="2:2">
      <c r="B1733" s="6"/>
    </row>
    <row r="1734" spans="2:2">
      <c r="B1734" s="6"/>
    </row>
    <row r="1735" spans="2:2">
      <c r="B1735" s="6"/>
    </row>
    <row r="1736" spans="2:2">
      <c r="B1736" s="6"/>
    </row>
    <row r="1737" spans="2:2">
      <c r="B1737" s="6"/>
    </row>
    <row r="1738" spans="2:2">
      <c r="B1738" s="6"/>
    </row>
    <row r="1739" spans="2:2">
      <c r="B1739" s="6"/>
    </row>
    <row r="1740" spans="2:2">
      <c r="B1740" s="6"/>
    </row>
    <row r="1741" spans="2:2">
      <c r="B1741" s="6"/>
    </row>
    <row r="1742" spans="2:2">
      <c r="B1742" s="6"/>
    </row>
    <row r="1743" spans="2:2">
      <c r="B1743" s="6"/>
    </row>
    <row r="1744" spans="2:2">
      <c r="B1744" s="6"/>
    </row>
    <row r="1745" spans="2:2">
      <c r="B1745" s="6"/>
    </row>
    <row r="1746" spans="2:2">
      <c r="B1746" s="6"/>
    </row>
    <row r="1747" spans="2:2">
      <c r="B1747" s="6"/>
    </row>
    <row r="1748" spans="2:2">
      <c r="B1748" s="6"/>
    </row>
    <row r="1749" spans="2:2">
      <c r="B1749" s="6"/>
    </row>
    <row r="1750" spans="2:2">
      <c r="B1750" s="6"/>
    </row>
    <row r="1751" spans="2:2">
      <c r="B1751" s="6"/>
    </row>
    <row r="1752" spans="2:2">
      <c r="B1752" s="6"/>
    </row>
    <row r="1753" spans="2:2">
      <c r="B1753" s="6"/>
    </row>
    <row r="1754" spans="2:2">
      <c r="B1754" s="6"/>
    </row>
    <row r="1755" spans="2:2">
      <c r="B1755" s="6"/>
    </row>
    <row r="1756" spans="2:2">
      <c r="B1756" s="6"/>
    </row>
    <row r="1757" spans="2:2">
      <c r="B1757" s="6"/>
    </row>
    <row r="1758" spans="2:2">
      <c r="B1758" s="6"/>
    </row>
    <row r="1759" spans="2:2">
      <c r="B1759" s="6"/>
    </row>
    <row r="1760" spans="2:2">
      <c r="B1760" s="6"/>
    </row>
    <row r="1761" spans="2:2">
      <c r="B1761" s="6"/>
    </row>
    <row r="1762" ht="16.5" spans="2:2">
      <c r="B1762" s="34"/>
    </row>
    <row r="1763" spans="2:2">
      <c r="B1763" s="35"/>
    </row>
    <row r="1764" spans="2:2">
      <c r="B1764" s="35"/>
    </row>
    <row r="1765" spans="2:2">
      <c r="B1765" s="35"/>
    </row>
    <row r="1766" spans="2:2">
      <c r="B1766" s="35"/>
    </row>
    <row r="1767" spans="2:2">
      <c r="B1767" s="35"/>
    </row>
    <row r="1768" spans="2:2">
      <c r="B1768" s="35"/>
    </row>
    <row r="1769" spans="2:2">
      <c r="B1769" s="35"/>
    </row>
    <row r="1770" spans="2:2">
      <c r="B1770" s="35"/>
    </row>
    <row r="1771" spans="2:2">
      <c r="B1771" s="35"/>
    </row>
    <row r="1772" spans="2:2">
      <c r="B1772" s="35"/>
    </row>
    <row r="1773" spans="2:2">
      <c r="B1773" s="35"/>
    </row>
    <row r="1774" spans="2:2">
      <c r="B1774" s="35"/>
    </row>
    <row r="1775" spans="2:2">
      <c r="B1775" s="35"/>
    </row>
    <row r="1776" spans="2:2">
      <c r="B1776" s="35"/>
    </row>
    <row r="1777" spans="2:2">
      <c r="B1777" s="3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dbcmap</vt:lpstr>
      <vt:lpstr>dbcsid</vt:lpstr>
      <vt:lpstr>dbcgen</vt:lpstr>
      <vt:lpstr>dbcval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2022-11-27T16:02:23Z</dcterms:created>
  <dcterms:modified xsi:type="dcterms:W3CDTF">2022-11-29T11:40:18Z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