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i/Downloads/"/>
    </mc:Choice>
  </mc:AlternateContent>
  <xr:revisionPtr revIDLastSave="0" documentId="8_{BEE2BD59-93DC-034B-8D7A-7D260E6A87CC}" xr6:coauthVersionLast="47" xr6:coauthVersionMax="47" xr10:uidLastSave="{00000000-0000-0000-0000-000000000000}"/>
  <bookViews>
    <workbookView xWindow="40" yWindow="500" windowWidth="28760" windowHeight="16340" activeTab="1" xr2:uid="{73692E1D-47BD-B74A-B457-6BE4147E888C}"/>
  </bookViews>
  <sheets>
    <sheet name="Running combo" sheetId="3" r:id="rId1"/>
    <sheet name="professors" sheetId="22" r:id="rId2"/>
    <sheet name="assistant associate profs" sheetId="21" r:id="rId3"/>
    <sheet name="other" sheetId="20" r:id="rId4"/>
    <sheet name="Mechanical Engineering" sheetId="16" r:id="rId5"/>
    <sheet name="Media arts" sheetId="17" r:id="rId6"/>
    <sheet name="Nuclear engineering" sheetId="18" r:id="rId7"/>
    <sheet name="physics" sheetId="19" r:id="rId8"/>
    <sheet name="Biological engineering" sheetId="4" r:id="rId9"/>
    <sheet name="Biology" sheetId="6" r:id="rId10"/>
    <sheet name="Brain and Cognitive Sciences" sheetId="7" r:id="rId11"/>
    <sheet name="Civil and Environmental Enginee" sheetId="10" r:id="rId12"/>
    <sheet name="Chemical Engineering" sheetId="8" r:id="rId13"/>
    <sheet name="aeronautics" sheetId="2" r:id="rId14"/>
    <sheet name="Electrical engineering" sheetId="1" r:id="rId15"/>
    <sheet name="Materials science" sheetId="14" r:id="rId16"/>
    <sheet name="Chemistry" sheetId="9" r:id="rId17"/>
  </sheets>
  <definedNames>
    <definedName name="_xlnm._FilterDatabase" localSheetId="0" hidden="1">'Running combo'!$A$1:$A$704</definedName>
    <definedName name="_xlnm.Extract" localSheetId="0">'Running combo'!#REF!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1" l="1"/>
  <c r="S14" i="1"/>
  <c r="Q14" i="1"/>
  <c r="N15" i="1"/>
  <c r="O15" i="1"/>
  <c r="O14" i="1"/>
  <c r="N14" i="1"/>
  <c r="M15" i="1"/>
  <c r="M14" i="1"/>
  <c r="P16" i="8"/>
  <c r="Q16" i="8"/>
  <c r="P17" i="8"/>
  <c r="Q17" i="8"/>
  <c r="O17" i="8"/>
  <c r="O16" i="8"/>
  <c r="Q14" i="8"/>
  <c r="P14" i="8"/>
  <c r="O14" i="8"/>
  <c r="K17" i="8"/>
  <c r="L17" i="8"/>
  <c r="M17" i="8"/>
  <c r="K18" i="8"/>
  <c r="L18" i="8"/>
  <c r="M18" i="8"/>
  <c r="K19" i="8"/>
  <c r="L19" i="8"/>
  <c r="M19" i="8"/>
  <c r="M16" i="8"/>
  <c r="L16" i="8"/>
  <c r="K16" i="8"/>
  <c r="K14" i="8"/>
  <c r="L14" i="8"/>
  <c r="M14" i="8"/>
  <c r="M13" i="8"/>
  <c r="L13" i="8"/>
  <c r="K13" i="8"/>
  <c r="L9" i="10"/>
  <c r="M9" i="10"/>
  <c r="L10" i="10"/>
  <c r="M10" i="10"/>
  <c r="K10" i="10"/>
  <c r="K9" i="10"/>
  <c r="L7" i="19"/>
  <c r="M7" i="19"/>
  <c r="L8" i="19"/>
  <c r="M8" i="19"/>
  <c r="K8" i="19"/>
  <c r="K7" i="19"/>
  <c r="O8" i="19"/>
  <c r="O7" i="19"/>
  <c r="L4" i="6"/>
  <c r="M4" i="6"/>
  <c r="K4" i="6"/>
  <c r="O4" i="6"/>
  <c r="O7" i="10"/>
  <c r="O6" i="10"/>
  <c r="O4" i="10"/>
  <c r="O10" i="10"/>
  <c r="O9" i="10"/>
  <c r="L3" i="10"/>
  <c r="M3" i="10"/>
  <c r="K3" i="10"/>
  <c r="M8" i="7"/>
  <c r="N8" i="7"/>
  <c r="L8" i="7"/>
  <c r="L6" i="7"/>
  <c r="M5" i="7"/>
  <c r="N5" i="7"/>
  <c r="L5" i="7"/>
  <c r="P8" i="7"/>
  <c r="P5" i="7"/>
  <c r="P6" i="7"/>
  <c r="P10" i="7"/>
  <c r="P11" i="7"/>
  <c r="M4" i="7"/>
  <c r="N4" i="7"/>
  <c r="L4" i="7"/>
  <c r="L7" i="6"/>
  <c r="O7" i="6"/>
  <c r="O6" i="6"/>
  <c r="O10" i="6"/>
  <c r="O9" i="6"/>
  <c r="L3" i="6"/>
  <c r="M3" i="6"/>
  <c r="K3" i="6"/>
  <c r="M8" i="4"/>
  <c r="N8" i="4"/>
  <c r="L8" i="4"/>
  <c r="M6" i="4"/>
  <c r="N6" i="4"/>
  <c r="L6" i="4"/>
  <c r="M5" i="4"/>
  <c r="N5" i="4"/>
  <c r="L5" i="4"/>
  <c r="P8" i="4"/>
  <c r="P7" i="4"/>
  <c r="P6" i="4"/>
  <c r="P5" i="4"/>
  <c r="P11" i="4"/>
  <c r="P10" i="4"/>
  <c r="M4" i="4"/>
  <c r="N4" i="4"/>
  <c r="L4" i="4"/>
  <c r="O6" i="19"/>
  <c r="O5" i="19"/>
  <c r="O11" i="19"/>
  <c r="O10" i="19"/>
  <c r="L4" i="19"/>
  <c r="M4" i="19"/>
  <c r="K4" i="19"/>
  <c r="M7" i="18"/>
  <c r="N7" i="18"/>
  <c r="L7" i="18"/>
  <c r="M4" i="18"/>
  <c r="N4" i="18"/>
  <c r="L4" i="18"/>
  <c r="P7" i="18"/>
  <c r="P4" i="18"/>
  <c r="P10" i="18"/>
  <c r="Q11" i="17"/>
  <c r="Q10" i="17"/>
  <c r="P9" i="18"/>
  <c r="M3" i="18"/>
  <c r="N3" i="18"/>
  <c r="L3" i="18"/>
  <c r="N11" i="17"/>
  <c r="O11" i="17"/>
  <c r="M11" i="17"/>
  <c r="N10" i="17"/>
  <c r="O10" i="17"/>
  <c r="M10" i="17"/>
  <c r="Q8" i="17"/>
  <c r="Q6" i="17"/>
  <c r="Q5" i="17"/>
  <c r="N4" i="17"/>
  <c r="O4" i="17"/>
  <c r="M4" i="17"/>
  <c r="P7" i="16"/>
  <c r="P6" i="16"/>
  <c r="P5" i="16"/>
  <c r="P4" i="16"/>
  <c r="P10" i="16"/>
  <c r="P9" i="16"/>
  <c r="O7" i="8"/>
  <c r="O5" i="8"/>
  <c r="O4" i="8"/>
  <c r="L7" i="8"/>
  <c r="M7" i="8"/>
  <c r="K7" i="8"/>
  <c r="L5" i="8"/>
  <c r="M5" i="8"/>
  <c r="K5" i="8"/>
  <c r="L4" i="8"/>
  <c r="M4" i="8"/>
  <c r="K4" i="8"/>
  <c r="O10" i="8"/>
  <c r="O9" i="8"/>
  <c r="L3" i="8"/>
  <c r="M3" i="8"/>
  <c r="K3" i="8"/>
  <c r="L9" i="2"/>
  <c r="M9" i="2"/>
  <c r="K9" i="2"/>
  <c r="L8" i="2"/>
  <c r="M8" i="2"/>
  <c r="K8" i="2"/>
  <c r="O9" i="2"/>
  <c r="O8" i="2"/>
  <c r="O6" i="2"/>
  <c r="O5" i="2"/>
  <c r="O4" i="2"/>
  <c r="O3" i="2"/>
  <c r="L2" i="2"/>
  <c r="M2" i="2"/>
  <c r="K2" i="2"/>
  <c r="Q7" i="1"/>
  <c r="R6" i="1" s="1"/>
  <c r="Q6" i="1"/>
  <c r="Q5" i="1"/>
  <c r="Q4" i="1"/>
  <c r="Q10" i="1"/>
  <c r="Q9" i="1"/>
  <c r="O9" i="9"/>
  <c r="O8" i="9"/>
  <c r="O6" i="9"/>
  <c r="O3" i="9"/>
  <c r="L2" i="9"/>
  <c r="M2" i="9"/>
  <c r="K2" i="9"/>
  <c r="K7" i="6" l="1"/>
  <c r="K6" i="6"/>
  <c r="M6" i="6"/>
  <c r="L6" i="6"/>
  <c r="M7" i="6"/>
</calcChain>
</file>

<file path=xl/sharedStrings.xml><?xml version="1.0" encoding="utf-8"?>
<sst xmlns="http://schemas.openxmlformats.org/spreadsheetml/2006/main" count="11223" uniqueCount="779">
  <si>
    <t>race</t>
  </si>
  <si>
    <t>gender</t>
  </si>
  <si>
    <t>Elfar Adalseinsson</t>
  </si>
  <si>
    <t>Anant Agarwal</t>
  </si>
  <si>
    <t>Akintunde I Akinwande</t>
  </si>
  <si>
    <t>Saman P Amarsinghe</t>
  </si>
  <si>
    <t>Hari Balakrishnan</t>
  </si>
  <si>
    <t>Marc A Baldo</t>
  </si>
  <si>
    <t>Regina Barzilay</t>
  </si>
  <si>
    <t>Karl Berggren</t>
  </si>
  <si>
    <t>Dimitri Bertzekas</t>
  </si>
  <si>
    <t>Robert Berwick</t>
  </si>
  <si>
    <t>Sangeeta Bhatia</t>
  </si>
  <si>
    <t>Duane Boning</t>
  </si>
  <si>
    <t>Audun Botterud</t>
  </si>
  <si>
    <t>Louis Braida</t>
  </si>
  <si>
    <t>Vladimir Bulovic</t>
  </si>
  <si>
    <t>Vincent Chan</t>
  </si>
  <si>
    <t>Anantha Chandrakasan</t>
  </si>
  <si>
    <t>Isaac Chuang</t>
  </si>
  <si>
    <t>Munther Daleh</t>
  </si>
  <si>
    <t>Luca Daniel</t>
  </si>
  <si>
    <t>Konstantinos Daskalakis</t>
  </si>
  <si>
    <t>Jesus del alamo</t>
  </si>
  <si>
    <t>erik demaine</t>
  </si>
  <si>
    <t>srinivas devadas</t>
  </si>
  <si>
    <t>frederic durand</t>
  </si>
  <si>
    <t>dirk englund</t>
  </si>
  <si>
    <t>john fisher</t>
  </si>
  <si>
    <t>dennis freeman</t>
  </si>
  <si>
    <t>william freeman</t>
  </si>
  <si>
    <t>james Fukimoto</t>
  </si>
  <si>
    <t>David Gifford</t>
  </si>
  <si>
    <t>James Glass</t>
  </si>
  <si>
    <t>Polina Golland</t>
  </si>
  <si>
    <t>Martha Gray</t>
  </si>
  <si>
    <t>Alan Grodzinsky</t>
  </si>
  <si>
    <t>John Guttag</t>
  </si>
  <si>
    <t>Jongyoon Han</t>
  </si>
  <si>
    <t>Ruonan Han</t>
  </si>
  <si>
    <t>Song Han</t>
  </si>
  <si>
    <t>Thomas Heldt</t>
  </si>
  <si>
    <t>Berthold Horn</t>
  </si>
  <si>
    <t>Qing Hu</t>
  </si>
  <si>
    <t>Stefanie Hufnagel</t>
  </si>
  <si>
    <t>Tommi Jaakola</t>
  </si>
  <si>
    <t>Patrick Jaillet</t>
  </si>
  <si>
    <t>David Karger</t>
  </si>
  <si>
    <t>Dina Katabi</t>
  </si>
  <si>
    <t>Manolis Kellis</t>
  </si>
  <si>
    <t>James Kirtley</t>
  </si>
  <si>
    <t>Jing Kong</t>
  </si>
  <si>
    <t>Tim Kraska</t>
  </si>
  <si>
    <t>Jeffrey Lang</t>
  </si>
  <si>
    <t>Hae-Seung Lee</t>
  </si>
  <si>
    <t>Steven Leeb</t>
  </si>
  <si>
    <t>Luquiao Liu</t>
  </si>
  <si>
    <t>Timothy K Lu</t>
  </si>
  <si>
    <t>Nancy Ann Lynch</t>
  </si>
  <si>
    <t>Samuel R Madden</t>
  </si>
  <si>
    <t>Wojciech Matusik</t>
  </si>
  <si>
    <t>Muriel Medard</t>
  </si>
  <si>
    <t>Robert c miller</t>
  </si>
  <si>
    <t>M</t>
  </si>
  <si>
    <t>type of professor</t>
  </si>
  <si>
    <t>Robert Tappan Morris</t>
  </si>
  <si>
    <t>Aude Oliva</t>
  </si>
  <si>
    <t>William Oliver</t>
  </si>
  <si>
    <t>Asuman Ozdaglar</t>
  </si>
  <si>
    <t>Tomas Palacious</t>
  </si>
  <si>
    <t>Pablo Parrilo</t>
  </si>
  <si>
    <t>David Perreault</t>
  </si>
  <si>
    <t>Yury Polyanskiy</t>
  </si>
  <si>
    <t>Rajeev Ram</t>
  </si>
  <si>
    <t>Charlotte Reed</t>
  </si>
  <si>
    <t>Rafael Reif</t>
  </si>
  <si>
    <t>Martin Rinard</t>
  </si>
  <si>
    <t>Ronitt Rubinfeld</t>
  </si>
  <si>
    <t>Jennifer Lilia Rupp</t>
  </si>
  <si>
    <t>Daniela Rus</t>
  </si>
  <si>
    <t>Daniel Sanchez Martin</t>
  </si>
  <si>
    <t>Martin Arnold Schmidt</t>
  </si>
  <si>
    <t>Stephanie Seneff</t>
  </si>
  <si>
    <t>Devarat Shah</t>
  </si>
  <si>
    <t>Nir Shavit</t>
  </si>
  <si>
    <t>Max Shulaker</t>
  </si>
  <si>
    <t>Armando Solar Lexama</t>
  </si>
  <si>
    <t xml:space="preserve">Justin Solomon </t>
  </si>
  <si>
    <t>Suvrit Sra</t>
  </si>
  <si>
    <t>Collin Stultz</t>
  </si>
  <si>
    <t>Peter Szolovits</t>
  </si>
  <si>
    <t>Russell Tedrake</t>
  </si>
  <si>
    <t xml:space="preserve">Bruce Tidor </t>
  </si>
  <si>
    <t>Antonio Torralba</t>
  </si>
  <si>
    <t>John Tsitsiklis</t>
  </si>
  <si>
    <t>Caroline Uhler</t>
  </si>
  <si>
    <t>Joel Voldman</t>
  </si>
  <si>
    <t>Michael Watts</t>
  </si>
  <si>
    <t>Jacob White</t>
  </si>
  <si>
    <t>Richard Williams</t>
  </si>
  <si>
    <t>Ngai Wong</t>
  </si>
  <si>
    <t>Gregory Wornell</t>
  </si>
  <si>
    <t>Lizhong Zheng</t>
  </si>
  <si>
    <t>articles</t>
  </si>
  <si>
    <t>conference proceedings</t>
  </si>
  <si>
    <t>patents</t>
  </si>
  <si>
    <t>professor</t>
  </si>
  <si>
    <t>other</t>
  </si>
  <si>
    <t>associate professor</t>
  </si>
  <si>
    <t>assistant professor</t>
  </si>
  <si>
    <t>A</t>
  </si>
  <si>
    <t>W</t>
  </si>
  <si>
    <t>F</t>
  </si>
  <si>
    <t>B</t>
  </si>
  <si>
    <t>H</t>
  </si>
  <si>
    <t>Charles Sodini</t>
  </si>
  <si>
    <t>asian</t>
  </si>
  <si>
    <t>black</t>
  </si>
  <si>
    <t>hispanic</t>
  </si>
  <si>
    <t>white</t>
  </si>
  <si>
    <t>male</t>
  </si>
  <si>
    <t>Hamsa Balakrishnan</t>
  </si>
  <si>
    <t>Steven Barrett</t>
  </si>
  <si>
    <t>Peter Belobaba</t>
  </si>
  <si>
    <t>Richard Binzel</t>
  </si>
  <si>
    <t>Kerri Cahoy</t>
  </si>
  <si>
    <t>Luca Caroline</t>
  </si>
  <si>
    <t>Zachary Cordero</t>
  </si>
  <si>
    <t>Edward Crawley</t>
  </si>
  <si>
    <t>David Darmofal</t>
  </si>
  <si>
    <t>Oliver De Weck</t>
  </si>
  <si>
    <t>Mark Drela</t>
  </si>
  <si>
    <t>Chuchu Fan</t>
  </si>
  <si>
    <t>Carmen Guerra Garcia</t>
  </si>
  <si>
    <t>Robert Haimes</t>
  </si>
  <si>
    <t>Robert Hansman</t>
  </si>
  <si>
    <t>Wesley Harris</t>
  </si>
  <si>
    <t>Daniel Hastings</t>
  </si>
  <si>
    <t>Jeffrey Hoffman</t>
  </si>
  <si>
    <t>Jonathan How</t>
  </si>
  <si>
    <t>Sertac karaman</t>
  </si>
  <si>
    <t>Nancy Leveson</t>
  </si>
  <si>
    <t>Robert Liebeck</t>
  </si>
  <si>
    <t>Richard Linares</t>
  </si>
  <si>
    <t>Paulo Lozano</t>
  </si>
  <si>
    <t>Adrian Lozano-Duran</t>
  </si>
  <si>
    <t>Youssef Marzouk</t>
  </si>
  <si>
    <t>Rebecca Masterson</t>
  </si>
  <si>
    <t>David Miller</t>
  </si>
  <si>
    <t>David Mindell</t>
  </si>
  <si>
    <t>Eytan Modiano</t>
  </si>
  <si>
    <t>Dava Newman</t>
  </si>
  <si>
    <t>Ngoc Nguyen</t>
  </si>
  <si>
    <t>Charles Oman</t>
  </si>
  <si>
    <t>Jaime Peraire</t>
  </si>
  <si>
    <t>Raul Radovitzky</t>
  </si>
  <si>
    <t>Nicholas Roy</t>
  </si>
  <si>
    <t>Alvar Zaenz-Otero</t>
  </si>
  <si>
    <t>Sara Seager</t>
  </si>
  <si>
    <t>Julie Shah</t>
  </si>
  <si>
    <t>Zoltan Spakovszky</t>
  </si>
  <si>
    <t>Raymond Speth</t>
  </si>
  <si>
    <t>Leia Stirling</t>
  </si>
  <si>
    <t>Choon Tan</t>
  </si>
  <si>
    <t>Ian Waitz</t>
  </si>
  <si>
    <t>Qiqi Wang</t>
  </si>
  <si>
    <t>Brian Wardle</t>
  </si>
  <si>
    <t>Brian Williams</t>
  </si>
  <si>
    <t>Moe Win</t>
  </si>
  <si>
    <t>Danielle Wood</t>
  </si>
  <si>
    <t xml:space="preserve">Laurence Young </t>
  </si>
  <si>
    <t>Edward Greitzer</t>
  </si>
  <si>
    <t>m</t>
  </si>
  <si>
    <t>Eric Alm</t>
  </si>
  <si>
    <t>Mark Bathe</t>
  </si>
  <si>
    <t>Angela Belcher</t>
  </si>
  <si>
    <t>Michael E Birnbaum</t>
  </si>
  <si>
    <t>Paul C Blainey</t>
  </si>
  <si>
    <t>Laurie Ann Boyer</t>
  </si>
  <si>
    <t>Bryan David Bryson</t>
  </si>
  <si>
    <t>Christopher Burge</t>
  </si>
  <si>
    <t>Arup Chakraborty</t>
  </si>
  <si>
    <t>James Collins</t>
  </si>
  <si>
    <t>Peter Dedon</t>
  </si>
  <si>
    <t>Bevin Engelward</t>
  </si>
  <si>
    <t>Susan Erdman</t>
  </si>
  <si>
    <t>John Essignmann</t>
  </si>
  <si>
    <t>James Fox</t>
  </si>
  <si>
    <t>Ernest Fraenkel</t>
  </si>
  <si>
    <t>Linda Griffith</t>
  </si>
  <si>
    <t>Anders Sejr Hansen</t>
  </si>
  <si>
    <t>Darrell Irvine</t>
  </si>
  <si>
    <t>Alan Pradip Janasoff</t>
  </si>
  <si>
    <t>Amy Keating</t>
  </si>
  <si>
    <t>Angela Koehler</t>
  </si>
  <si>
    <t>Robert Langer</t>
  </si>
  <si>
    <t>Douglas Lauffenburger</t>
  </si>
  <si>
    <t>Harvey Lodish</t>
  </si>
  <si>
    <t>Timothy Ku</t>
  </si>
  <si>
    <t>Scott Manalis</t>
  </si>
  <si>
    <t>Jacquin Niles</t>
  </si>
  <si>
    <t>Katharina Ribeck</t>
  </si>
  <si>
    <t>Leona Samson</t>
  </si>
  <si>
    <t>Ram Sasisekharan</t>
  </si>
  <si>
    <t>Peter So</t>
  </si>
  <si>
    <t>William Thilly</t>
  </si>
  <si>
    <t>Bruce Tidor</t>
  </si>
  <si>
    <t>Krystyn Van Vliet</t>
  </si>
  <si>
    <t>Christopher Voight</t>
  </si>
  <si>
    <t>Ron weiss</t>
  </si>
  <si>
    <t>Forest White</t>
  </si>
  <si>
    <t>Karl Wittrup</t>
  </si>
  <si>
    <t>Michael Yaffe</t>
  </si>
  <si>
    <t>Marshall Bautz</t>
  </si>
  <si>
    <t>William Bertozzi</t>
  </si>
  <si>
    <t>Paul Bonoli</t>
  </si>
  <si>
    <t>Leslie Bromberg</t>
  </si>
  <si>
    <t>Wit Busza</t>
  </si>
  <si>
    <t>Deepto Chakrabarty</t>
  </si>
  <si>
    <t>Joseph Checkelsky</t>
  </si>
  <si>
    <t>Min Chen</t>
  </si>
  <si>
    <t>Riccardo Comin</t>
  </si>
  <si>
    <t>Janet Marie Conrad</t>
  </si>
  <si>
    <t>Anthea Coster</t>
  </si>
  <si>
    <t>Ian Crossfield</t>
  </si>
  <si>
    <t>William Demold</t>
  </si>
  <si>
    <t>Philip Erikson</t>
  </si>
  <si>
    <t>Matthew Evans</t>
  </si>
  <si>
    <t>Peter Fisher</t>
  </si>
  <si>
    <t>Joseph Formaggio</t>
  </si>
  <si>
    <t>John Foster</t>
  </si>
  <si>
    <t>Anna Frebel</t>
  </si>
  <si>
    <t>Johan Frenje</t>
  </si>
  <si>
    <t>Peter Fritschel</t>
  </si>
  <si>
    <t>Fu Liang</t>
  </si>
  <si>
    <t>Ronald Garcia Ruiz</t>
  </si>
  <si>
    <t>Nuh Gedik</t>
  </si>
  <si>
    <t>Nuno Loureiro</t>
  </si>
  <si>
    <t>Jeff Gore</t>
  </si>
  <si>
    <t>Martin Greenwald</t>
  </si>
  <si>
    <t>Alan Guth</t>
  </si>
  <si>
    <t>Philip Harris</t>
  </si>
  <si>
    <t>Aram Harrow</t>
  </si>
  <si>
    <t>Or Hen</t>
  </si>
  <si>
    <t>Jacqueline Hewitt</t>
  </si>
  <si>
    <t>Amanda Hubbard</t>
  </si>
  <si>
    <t>Scott Hughes</t>
  </si>
  <si>
    <t>James Irby</t>
  </si>
  <si>
    <t>Pablo Jarillo-Herrero</t>
  </si>
  <si>
    <t>John Joannopoulos</t>
  </si>
  <si>
    <t>Steven Johnson</t>
  </si>
  <si>
    <t>Long Ju</t>
  </si>
  <si>
    <t>David Kaiser</t>
  </si>
  <si>
    <t>Erin Kara</t>
  </si>
  <si>
    <t>Mehran Kardar</t>
  </si>
  <si>
    <t>Eritokritos Katsavounidis</t>
  </si>
  <si>
    <t>Wolfgang Ketterle</t>
  </si>
  <si>
    <t>Markus Klute</t>
  </si>
  <si>
    <t>Stanley Kowalsky</t>
  </si>
  <si>
    <t>Patrick Lee</t>
  </si>
  <si>
    <t>Yen-Jie Lee</t>
  </si>
  <si>
    <t>Leonid Levitov</t>
  </si>
  <si>
    <t>Hong Liu</t>
  </si>
  <si>
    <t>Seth Lloyd</t>
  </si>
  <si>
    <t>Colin Lonsdale</t>
  </si>
  <si>
    <t>Earl Marmar</t>
  </si>
  <si>
    <t>Herman marshall</t>
  </si>
  <si>
    <t>nergis mavalava</t>
  </si>
  <si>
    <t>michael mcdonald</t>
  </si>
  <si>
    <t>richard milner</t>
  </si>
  <si>
    <t>leonid mirny</t>
  </si>
  <si>
    <t>jagadeesh moodera</t>
  </si>
  <si>
    <t>john negele</t>
  </si>
  <si>
    <t>william d oliver</t>
  </si>
  <si>
    <t>christoph paus</t>
  </si>
  <si>
    <t>Kerstin Perez</t>
  </si>
  <si>
    <t>Richard Petrasso</t>
  </si>
  <si>
    <t>Milkos Porkolab</t>
  </si>
  <si>
    <t>David E pritchard</t>
  </si>
  <si>
    <t>Krishna Rajagopal</t>
  </si>
  <si>
    <t>saul rappaport</t>
  </si>
  <si>
    <t>robert redwine</t>
  </si>
  <si>
    <t>ronald remillard</t>
  </si>
  <si>
    <t>john rice</t>
  </si>
  <si>
    <t>john richardson</t>
  </si>
  <si>
    <t>george ricker</t>
  </si>
  <si>
    <t>gunther roland</t>
  </si>
  <si>
    <t>sara seager</t>
  </si>
  <si>
    <t>david shoemaker</t>
  </si>
  <si>
    <t>robert simcoe</t>
  </si>
  <si>
    <t>tracy robyn slayter</t>
  </si>
  <si>
    <t>marin soljacic</t>
  </si>
  <si>
    <t>iain stewart</t>
  </si>
  <si>
    <t>washington taylor</t>
  </si>
  <si>
    <t>max tegmark</t>
  </si>
  <si>
    <t>richard temkin</t>
  </si>
  <si>
    <t>James Terry</t>
  </si>
  <si>
    <t>Jesse Thaler</t>
  </si>
  <si>
    <t>Samuel Ting</t>
  </si>
  <si>
    <t>Senthil Todadri</t>
  </si>
  <si>
    <t>Salvatore Vitale</t>
  </si>
  <si>
    <t>Mark Vogelsberger</t>
  </si>
  <si>
    <t>Vladan Vuletic</t>
  </si>
  <si>
    <t>Rainer Weiss</t>
  </si>
  <si>
    <t>xiao-gang wen</t>
  </si>
  <si>
    <t>frank wilczek</t>
  </si>
  <si>
    <t>michael williams</t>
  </si>
  <si>
    <t>lindley winslow</t>
  </si>
  <si>
    <t>Stephen Wukitch</t>
  </si>
  <si>
    <t>Boleslaw Wyslouch</t>
  </si>
  <si>
    <t>Martin Zwierlein</t>
  </si>
  <si>
    <t>Moungi Bawendi</t>
  </si>
  <si>
    <t>michael yaffe</t>
  </si>
  <si>
    <t>feng zhang</t>
  </si>
  <si>
    <t>anuradha agarwal</t>
  </si>
  <si>
    <t>alfredo alexander-katz</t>
  </si>
  <si>
    <t>antoine allanore</t>
  </si>
  <si>
    <t>polina anikeeva</t>
  </si>
  <si>
    <t>geoffrey beach</t>
  </si>
  <si>
    <t>angela belcher</t>
  </si>
  <si>
    <t>craig carter</t>
  </si>
  <si>
    <t>yet-ming chiang</t>
  </si>
  <si>
    <t>michael cima</t>
  </si>
  <si>
    <t>joel clark</t>
  </si>
  <si>
    <t>ming dao</t>
  </si>
  <si>
    <t>thomas eagar</t>
  </si>
  <si>
    <t>yoel fink</t>
  </si>
  <si>
    <t>eugen fitzgerald</t>
  </si>
  <si>
    <t>lorna gibson</t>
  </si>
  <si>
    <t>silvija gradecak</t>
  </si>
  <si>
    <t>Jeffrey grossman</t>
  </si>
  <si>
    <t>niels holten-andersen</t>
  </si>
  <si>
    <t>dorothy hosler</t>
  </si>
  <si>
    <t>juejun hu</t>
  </si>
  <si>
    <t>rafael jaramillo</t>
  </si>
  <si>
    <t>klavs jensen</t>
  </si>
  <si>
    <t>jeehwan kim</t>
  </si>
  <si>
    <t>lionel kimerling</t>
  </si>
  <si>
    <t>randolph kirchain</t>
  </si>
  <si>
    <t>james lebeau</t>
  </si>
  <si>
    <t>heather lechtman</t>
  </si>
  <si>
    <t>ju li</t>
  </si>
  <si>
    <t>robert macfarlane</t>
  </si>
  <si>
    <t>jurgen michel</t>
  </si>
  <si>
    <t xml:space="preserve">elsa olivetti </t>
  </si>
  <si>
    <t>christina ortiz</t>
  </si>
  <si>
    <t>julia ortony</t>
  </si>
  <si>
    <t>caroline ross</t>
  </si>
  <si>
    <t>frances ross</t>
  </si>
  <si>
    <t>michael rubner</t>
  </si>
  <si>
    <t>jennifer lilia marguerite rupp</t>
  </si>
  <si>
    <t>donald sadoway</t>
  </si>
  <si>
    <t>christopher schuh</t>
  </si>
  <si>
    <t>yang shao-horn</t>
  </si>
  <si>
    <t>cemal tasan</t>
  </si>
  <si>
    <t>carl vernette thompson</t>
  </si>
  <si>
    <t>harry l tuller</t>
  </si>
  <si>
    <t>krystyn van vliet</t>
  </si>
  <si>
    <t>luis fernando velasquez-heller</t>
  </si>
  <si>
    <t>bilge yildiz</t>
  </si>
  <si>
    <t>rohan abeyaratne</t>
  </si>
  <si>
    <t>faez ahmed</t>
  </si>
  <si>
    <t>triantaphyllos akylas</t>
  </si>
  <si>
    <t>lallit anand</t>
  </si>
  <si>
    <t>anuradha annaswamy</t>
  </si>
  <si>
    <t>brian anthony</t>
  </si>
  <si>
    <t>haruhiko asada</t>
  </si>
  <si>
    <t>george barbastathis</t>
  </si>
  <si>
    <t>mark bathe</t>
  </si>
  <si>
    <t>michael benjamin</t>
  </si>
  <si>
    <t>irmgard bischofberger</t>
  </si>
  <si>
    <t>lydia bourbouiba</t>
  </si>
  <si>
    <t>john brisson</t>
  </si>
  <si>
    <t>cullen buie</t>
  </si>
  <si>
    <t>anthony buonassisi</t>
  </si>
  <si>
    <t>ivan valanovic</t>
  </si>
  <si>
    <t>gang chen</t>
  </si>
  <si>
    <t>wai cheng</t>
  </si>
  <si>
    <t>jung-hoon chun</t>
  </si>
  <si>
    <t>tal cohen</t>
  </si>
  <si>
    <t>martin culpepper</t>
  </si>
  <si>
    <t>domitilla del vecchio</t>
  </si>
  <si>
    <t>sili deng</t>
  </si>
  <si>
    <t>daniel frey</t>
  </si>
  <si>
    <t>betar gallant</t>
  </si>
  <si>
    <t>ahmed ghoniem</t>
  </si>
  <si>
    <t>ashwin gopinath</t>
  </si>
  <si>
    <t>stephen graves</t>
  </si>
  <si>
    <t>linda griffith</t>
  </si>
  <si>
    <t>alan grodzinsky</t>
  </si>
  <si>
    <t>ming guo</t>
  </si>
  <si>
    <t>timothy gutowski</t>
  </si>
  <si>
    <t>nicolas hadjiconstantinou</t>
  </si>
  <si>
    <t>david hardt</t>
  </si>
  <si>
    <t>anastasios hart</t>
  </si>
  <si>
    <t>douglas hart</t>
  </si>
  <si>
    <t>asegun henry</t>
  </si>
  <si>
    <t>neville hogan</t>
  </si>
  <si>
    <t>anette hosoi</t>
  </si>
  <si>
    <t>ian hunter</t>
  </si>
  <si>
    <t>yukikazu iwasa</t>
  </si>
  <si>
    <t>joseph jacobson</t>
  </si>
  <si>
    <t>lunette jones</t>
  </si>
  <si>
    <t>roger kamm</t>
  </si>
  <si>
    <t>kenneth kamrin</t>
  </si>
  <si>
    <t>rohit karnik</t>
  </si>
  <si>
    <t>sangbae kim</t>
  </si>
  <si>
    <t>sang-gook kim</t>
  </si>
  <si>
    <t>mathias kolle</t>
  </si>
  <si>
    <t>hermano krebs</t>
  </si>
  <si>
    <t>robert langer</t>
  </si>
  <si>
    <t>steven leeb</t>
  </si>
  <si>
    <t>johnleonard</t>
  </si>
  <si>
    <t>pierre lermusiaux</t>
  </si>
  <si>
    <t>john lienhard</t>
  </si>
  <si>
    <t>yuming liu</t>
  </si>
  <si>
    <t>seth lloyd</t>
  </si>
  <si>
    <t>nicholas makris</t>
  </si>
  <si>
    <t>scott manalis</t>
  </si>
  <si>
    <t>gareth mckinley</t>
  </si>
  <si>
    <t>david parks</t>
  </si>
  <si>
    <t>anthony patera</t>
  </si>
  <si>
    <t>nicholas mpatrikalakis</t>
  </si>
  <si>
    <t>thomas peacock</t>
  </si>
  <si>
    <t>carlos portela galindo</t>
  </si>
  <si>
    <t>ellen roche</t>
  </si>
  <si>
    <t>alberto rodriguez garcia</t>
  </si>
  <si>
    <t>themistoklis sapsis</t>
  </si>
  <si>
    <t>sanjay sarma</t>
  </si>
  <si>
    <t>henrik schmidt</t>
  </si>
  <si>
    <t>paul sclavounos</t>
  </si>
  <si>
    <t>warren seering</t>
  </si>
  <si>
    <t>alexander slocum</t>
  </si>
  <si>
    <t>jean-jacques slotine</t>
  </si>
  <si>
    <t>peter so</t>
  </si>
  <si>
    <t>vivishek sudhir</t>
  </si>
  <si>
    <t>alexander techet</t>
  </si>
  <si>
    <t>tian tian</t>
  </si>
  <si>
    <t>carlo giovanni traverso</t>
  </si>
  <si>
    <t>michael triantafyllou</t>
  </si>
  <si>
    <t>david trumper</t>
  </si>
  <si>
    <t>konstantin turitsyn</t>
  </si>
  <si>
    <t>willem van rees</t>
  </si>
  <si>
    <t>john vandiver</t>
  </si>
  <si>
    <t>kripa varanasi</t>
  </si>
  <si>
    <t>david wallace</t>
  </si>
  <si>
    <t>evelyn wang</t>
  </si>
  <si>
    <t>amos winter</t>
  </si>
  <si>
    <t>victor wing</t>
  </si>
  <si>
    <t>maria yang</t>
  </si>
  <si>
    <t>ioannis yannas</t>
  </si>
  <si>
    <t>kamal youcef-toumi</t>
  </si>
  <si>
    <t>dick yue</t>
  </si>
  <si>
    <t>xuanhe zhao</t>
  </si>
  <si>
    <t>Fadel Adib</t>
  </si>
  <si>
    <t>michael bove</t>
  </si>
  <si>
    <t>edward boyden</t>
  </si>
  <si>
    <t>cynthia breazeal</t>
  </si>
  <si>
    <t>canan dagdeviren</t>
  </si>
  <si>
    <t>kevin esvelt</t>
  </si>
  <si>
    <t>neil hershenfeld</t>
  </si>
  <si>
    <t>caleb harper</t>
  </si>
  <si>
    <t>hugh herr</t>
  </si>
  <si>
    <t>hiroshi ishii</t>
  </si>
  <si>
    <t>kent larson</t>
  </si>
  <si>
    <t>andrew lippman</t>
  </si>
  <si>
    <t>tod machover</t>
  </si>
  <si>
    <t>patricia maes</t>
  </si>
  <si>
    <t>neri oxman</t>
  </si>
  <si>
    <t>joseph paradiso</t>
  </si>
  <si>
    <t>alex pentland</t>
  </si>
  <si>
    <t>rosalind picard</t>
  </si>
  <si>
    <t>iyad rahwan</t>
  </si>
  <si>
    <t>ramesh raskar</t>
  </si>
  <si>
    <t>mitchel resnick</t>
  </si>
  <si>
    <t>deb roy</t>
  </si>
  <si>
    <t>deblina sarkar</t>
  </si>
  <si>
    <t>pratik shah</t>
  </si>
  <si>
    <t>danielle wood</t>
  </si>
  <si>
    <t>shuguang zhang</t>
  </si>
  <si>
    <t>Emilio Baglietto</t>
  </si>
  <si>
    <t>Ronald ballinger</t>
  </si>
  <si>
    <t>matteo bucci</t>
  </si>
  <si>
    <t>jacopo buongiorno</t>
  </si>
  <si>
    <t>paola cappellaro</t>
  </si>
  <si>
    <t>areg danagoulian</t>
  </si>
  <si>
    <t>gregorios dimitrakopoulos</t>
  </si>
  <si>
    <t>michael driscoll</t>
  </si>
  <si>
    <t>jinyong feng</t>
  </si>
  <si>
    <t>benoit robert forget</t>
  </si>
  <si>
    <t>charles forsberg</t>
  </si>
  <si>
    <t>michael golay</t>
  </si>
  <si>
    <t>nuno loureiro</t>
  </si>
  <si>
    <t>fei han</t>
  </si>
  <si>
    <t>zachary hartwig</t>
  </si>
  <si>
    <t>lin-wen hu</t>
  </si>
  <si>
    <t>ian horner hutchinson</t>
  </si>
  <si>
    <t>alan pradip jasanoff</t>
  </si>
  <si>
    <t>ronald kemp</t>
  </si>
  <si>
    <t>brian labombard</t>
  </si>
  <si>
    <t>richard lanza</t>
  </si>
  <si>
    <t>richard lester</t>
  </si>
  <si>
    <t>mingda li</t>
  </si>
  <si>
    <t>bren phillips</t>
  </si>
  <si>
    <t>abhay ram</t>
  </si>
  <si>
    <t>elisabeth reynolds</t>
  </si>
  <si>
    <t>korush shirvan</t>
  </si>
  <si>
    <t>michael short</t>
  </si>
  <si>
    <t>kord smith</t>
  </si>
  <si>
    <t>kangpyo so</t>
  </si>
  <si>
    <t>neil todreas</t>
  </si>
  <si>
    <t>anne white</t>
  </si>
  <si>
    <t>dennis whyte</t>
  </si>
  <si>
    <t>Angelika Amon</t>
  </si>
  <si>
    <t>Tania Baker</t>
  </si>
  <si>
    <t>David Bartel</t>
  </si>
  <si>
    <t>Stephen Bell</t>
  </si>
  <si>
    <t>Eliezer Calo Velazquez</t>
  </si>
  <si>
    <t>Iain Cheeseman</t>
  </si>
  <si>
    <t>Jianzhu Chen</t>
  </si>
  <si>
    <t>Sallie Chisholm</t>
  </si>
  <si>
    <t>Joseph davis</t>
  </si>
  <si>
    <t>catherine drennan</t>
  </si>
  <si>
    <t>gerald fink</t>
  </si>
  <si>
    <t>mary gehring</t>
  </si>
  <si>
    <t>frank gertler</t>
  </si>
  <si>
    <t>alan grossman</t>
  </si>
  <si>
    <t>leonard guarente</t>
  </si>
  <si>
    <t>piyush gupta</t>
  </si>
  <si>
    <t>michael hemann</t>
  </si>
  <si>
    <t>howard horvitz</t>
  </si>
  <si>
    <t>david housman</t>
  </si>
  <si>
    <t>richard hynes</t>
  </si>
  <si>
    <t>barbara imperiali</t>
  </si>
  <si>
    <t>tyler jacks</t>
  </si>
  <si>
    <t>rudolf jaenisch</t>
  </si>
  <si>
    <t>ankur jain</t>
  </si>
  <si>
    <t>chris kaiser</t>
  </si>
  <si>
    <t>amy keating</t>
  </si>
  <si>
    <t>dennis kim</t>
  </si>
  <si>
    <t>jonathan king</t>
  </si>
  <si>
    <t>monty krieger</t>
  </si>
  <si>
    <t>rebecca lamason</t>
  </si>
  <si>
    <t>eric lander</t>
  </si>
  <si>
    <t>michael laub</t>
  </si>
  <si>
    <t>douglas lauffenburger</t>
  </si>
  <si>
    <t>jacqueline lees</t>
  </si>
  <si>
    <t>ruth lehmann</t>
  </si>
  <si>
    <t>gene-wei li</t>
  </si>
  <si>
    <t>pulin li</t>
  </si>
  <si>
    <t>j troy littleton</t>
  </si>
  <si>
    <t>harvey lodish</t>
  </si>
  <si>
    <t>sebastian lourido</t>
  </si>
  <si>
    <t>adam martin</t>
  </si>
  <si>
    <t>elly nedivi</t>
  </si>
  <si>
    <t>terry orr-weaver</t>
  </si>
  <si>
    <t>david page</t>
  </si>
  <si>
    <t>uttam rajbhamdary</t>
  </si>
  <si>
    <t>peter reddien</t>
  </si>
  <si>
    <t>aviv regev</t>
  </si>
  <si>
    <t>david savatini</t>
  </si>
  <si>
    <t>robert sauer</t>
  </si>
  <si>
    <t>thomas schwartz</t>
  </si>
  <si>
    <t>phillip sharp</t>
  </si>
  <si>
    <t>anthony sinskey</t>
  </si>
  <si>
    <t>hazel sive</t>
  </si>
  <si>
    <t>frank solomon</t>
  </si>
  <si>
    <t>stefani spranger-zimmerman</t>
  </si>
  <si>
    <t>lisa steiner</t>
  </si>
  <si>
    <t>sosumu tonegawa</t>
  </si>
  <si>
    <t>matthew vander heiden</t>
  </si>
  <si>
    <t>seychelle vos</t>
  </si>
  <si>
    <t>bruce walker</t>
  </si>
  <si>
    <t xml:space="preserve">grapham walker </t>
  </si>
  <si>
    <t>robert weinberg</t>
  </si>
  <si>
    <t>jonathan weissman</t>
  </si>
  <si>
    <t>jing-ke weng</t>
  </si>
  <si>
    <t>matthew wilson</t>
  </si>
  <si>
    <t>yukiko yamashita</t>
  </si>
  <si>
    <t>omer yilmaz</t>
  </si>
  <si>
    <t>richard young</t>
  </si>
  <si>
    <t>Edward adelson</t>
  </si>
  <si>
    <t>mark bear</t>
  </si>
  <si>
    <t>emergy brown</t>
  </si>
  <si>
    <t>bohyun choi</t>
  </si>
  <si>
    <t>kwanghun chung</t>
  </si>
  <si>
    <t>robert desimone</t>
  </si>
  <si>
    <t>james dicarlo</t>
  </si>
  <si>
    <t>evelina fedorenko</t>
  </si>
  <si>
    <t>michale fee</t>
  </si>
  <si>
    <t>guoping feng</t>
  </si>
  <si>
    <t>ila fiete</t>
  </si>
  <si>
    <t>Steven flavell</t>
  </si>
  <si>
    <t>john gabrieli</t>
  </si>
  <si>
    <t>satrajit ghosh</t>
  </si>
  <si>
    <t>edward gibson</t>
  </si>
  <si>
    <t>ann graybiel</t>
  </si>
  <si>
    <t>michael halassa</t>
  </si>
  <si>
    <t>mark harnett</t>
  </si>
  <si>
    <t>myriam heiman</t>
  </si>
  <si>
    <t>susan hockfield</t>
  </si>
  <si>
    <t>neville hogan mehrdad jazayeri</t>
  </si>
  <si>
    <t>nancy kanwisher</t>
  </si>
  <si>
    <t>roger levy</t>
  </si>
  <si>
    <t>vikash mansinghka</t>
  </si>
  <si>
    <t>joshua mcdermott</t>
  </si>
  <si>
    <t>dimitros pantazis</t>
  </si>
  <si>
    <t>tomaso poggio</t>
  </si>
  <si>
    <t>drazen prelec</t>
  </si>
  <si>
    <t>alexander rakhlin</t>
  </si>
  <si>
    <t>david rand</t>
  </si>
  <si>
    <t>ruth rosenholtz</t>
  </si>
  <si>
    <t>rebecca saxe</t>
  </si>
  <si>
    <t>laura schultz</t>
  </si>
  <si>
    <t>morgan sheng</t>
  </si>
  <si>
    <t>pawan sinha</t>
  </si>
  <si>
    <t>mriganka sur</t>
  </si>
  <si>
    <t>joshua tenenbaum</t>
  </si>
  <si>
    <t>susumu tonegawa</t>
  </si>
  <si>
    <t>Li-huei tsai</t>
  </si>
  <si>
    <t>kay tye</t>
  </si>
  <si>
    <t>shimon ullman</t>
  </si>
  <si>
    <t>fang wang</t>
  </si>
  <si>
    <t>ian wickersham</t>
  </si>
  <si>
    <t>weifeng xo</t>
  </si>
  <si>
    <t>Daniel anderson</t>
  </si>
  <si>
    <t>robert armstrong</t>
  </si>
  <si>
    <t>paul barton</t>
  </si>
  <si>
    <t>martin bazant</t>
  </si>
  <si>
    <t>edmundo blankshtein</t>
  </si>
  <si>
    <t>richard baatz</t>
  </si>
  <si>
    <t>fikele brushett</t>
  </si>
  <si>
    <t>arup chakraborty</t>
  </si>
  <si>
    <t>robert e cohen</t>
  </si>
  <si>
    <t>connor wilson coley</t>
  </si>
  <si>
    <t>clark colton</t>
  </si>
  <si>
    <t>patrick doyle</t>
  </si>
  <si>
    <t>ariel furst</t>
  </si>
  <si>
    <t>kate galloway</t>
  </si>
  <si>
    <t>karen gleason</t>
  </si>
  <si>
    <t>william green</t>
  </si>
  <si>
    <t>paula hammond</t>
  </si>
  <si>
    <t>trevor hatton</t>
  </si>
  <si>
    <t>howard herzog</t>
  </si>
  <si>
    <t>heather kulik</t>
  </si>
  <si>
    <t>john love</t>
  </si>
  <si>
    <t>karthish manthiram</t>
  </si>
  <si>
    <t>bradley olsen</t>
  </si>
  <si>
    <t>kristala pratha</t>
  </si>
  <si>
    <t>yuriy roman</t>
  </si>
  <si>
    <t>gregory rutledge</t>
  </si>
  <si>
    <t>hadley sikes hohnson</t>
  </si>
  <si>
    <t>zachary smith</t>
  </si>
  <si>
    <t>george stephanopoulos</t>
  </si>
  <si>
    <t>gregory stephanopolous</t>
  </si>
  <si>
    <t>michael strano</t>
  </si>
  <si>
    <t>james swan</t>
  </si>
  <si>
    <t>william tisdale</t>
  </si>
  <si>
    <t>bernhardt trout</t>
  </si>
  <si>
    <t>preetinder virk</t>
  </si>
  <si>
    <t>daniel wang</t>
  </si>
  <si>
    <t>karl wittrup</t>
  </si>
  <si>
    <t>Stephen buchwald</t>
  </si>
  <si>
    <t>jianshu cao</t>
  </si>
  <si>
    <t>sylvia ceyer</t>
  </si>
  <si>
    <t>christopher cummins</t>
  </si>
  <si>
    <t>rick danheiser</t>
  </si>
  <si>
    <t>ramachandra dasari</t>
  </si>
  <si>
    <t>john essigmann</t>
  </si>
  <si>
    <t>robert field</t>
  </si>
  <si>
    <t>robert griffin</t>
  </si>
  <si>
    <t>mei hong</t>
  </si>
  <si>
    <t>timothy jamison</t>
  </si>
  <si>
    <t>jeremiah johnson</t>
  </si>
  <si>
    <t>laura kiessling</t>
  </si>
  <si>
    <t>alexander klibanov</t>
  </si>
  <si>
    <t>steven kooi</t>
  </si>
  <si>
    <t>stephen lippard</t>
  </si>
  <si>
    <t>brett mcguire</t>
  </si>
  <si>
    <t>mohammad movassaghi</t>
  </si>
  <si>
    <t>keith nelson</t>
  </si>
  <si>
    <t>elizabeth nolan</t>
  </si>
  <si>
    <t>bradley pentelute</t>
  </si>
  <si>
    <t>alexander radosevich</t>
  </si>
  <si>
    <t>ronald raines</t>
  </si>
  <si>
    <t>Gabriela schlau-cohen</t>
  </si>
  <si>
    <t>richard schrock</t>
  </si>
  <si>
    <t>alexander shalek</t>
  </si>
  <si>
    <t>matthew shoulders</t>
  </si>
  <si>
    <t>susan solomon</t>
  </si>
  <si>
    <t>joanne stubbe</t>
  </si>
  <si>
    <t>daniel suess</t>
  </si>
  <si>
    <t>yogesh surendranath</t>
  </si>
  <si>
    <t>timothy swager</t>
  </si>
  <si>
    <t xml:space="preserve">troy van voorhis </t>
  </si>
  <si>
    <t>xiao wang</t>
  </si>
  <si>
    <t>alison wendlandt</t>
  </si>
  <si>
    <t>adam willard</t>
  </si>
  <si>
    <t>bin zhang</t>
  </si>
  <si>
    <t>Amin Saurabh</t>
  </si>
  <si>
    <t>cynthia barnhart</t>
  </si>
  <si>
    <t>moshe ben-akiva</t>
  </si>
  <si>
    <t>lydia bourouiba</t>
  </si>
  <si>
    <t>markus buehler</t>
  </si>
  <si>
    <t>oral buyokuzturk</t>
  </si>
  <si>
    <t>josephine carstensen</t>
  </si>
  <si>
    <t>sallie chisholm</t>
  </si>
  <si>
    <t>otto cordero sanchez</t>
  </si>
  <si>
    <t>herbert einstein</t>
  </si>
  <si>
    <t>elfatih eltahir</t>
  </si>
  <si>
    <t>dara entekhabi</t>
  </si>
  <si>
    <t>philip gschwend</t>
  </si>
  <si>
    <t>charles harvey</t>
  </si>
  <si>
    <t>colette heald</t>
  </si>
  <si>
    <t>ali jadbabaie-moghadam</t>
  </si>
  <si>
    <t>patrick jaillet</t>
  </si>
  <si>
    <t>ruben juannes</t>
  </si>
  <si>
    <t>jesse kroll</t>
  </si>
  <si>
    <t>tami lieberman</t>
  </si>
  <si>
    <t>benedetto marelli</t>
  </si>
  <si>
    <t>admir masic</t>
  </si>
  <si>
    <t>dennis mclaughlin</t>
  </si>
  <si>
    <t>heidi nepf</t>
  </si>
  <si>
    <t>john ochsendorf</t>
  </si>
  <si>
    <t>carolina osorio pizano</t>
  </si>
  <si>
    <t>roland pellenq</t>
  </si>
  <si>
    <t>desiree louise plata</t>
  </si>
  <si>
    <t>martin polz</t>
  </si>
  <si>
    <t>serguei saavedra sanchez</t>
  </si>
  <si>
    <t>yosef sheffi</t>
  </si>
  <si>
    <t>david simchi-levi</t>
  </si>
  <si>
    <t>franz-josef ulm</t>
  </si>
  <si>
    <t>andrew whittle</t>
  </si>
  <si>
    <t>earle williams</t>
  </si>
  <si>
    <t xml:space="preserve">john williams </t>
  </si>
  <si>
    <t>cathy wu</t>
  </si>
  <si>
    <t>david des marais</t>
  </si>
  <si>
    <t>mircea dinca</t>
  </si>
  <si>
    <t>U</t>
  </si>
  <si>
    <t>rafael gomez-bombarelli</t>
  </si>
  <si>
    <t>total articles</t>
  </si>
  <si>
    <t>total conference</t>
  </si>
  <si>
    <t>total patents</t>
  </si>
  <si>
    <t>population percent</t>
  </si>
  <si>
    <t>female</t>
  </si>
  <si>
    <t xml:space="preserve"> </t>
  </si>
  <si>
    <t>xuanlai fang</t>
  </si>
  <si>
    <t>w</t>
  </si>
  <si>
    <t>f</t>
  </si>
  <si>
    <t>a</t>
  </si>
  <si>
    <t>Mehrdad Jazayeri</t>
  </si>
  <si>
    <t>earl miller</t>
  </si>
  <si>
    <t>school</t>
  </si>
  <si>
    <t>mechanical engineering</t>
  </si>
  <si>
    <t>media arts</t>
  </si>
  <si>
    <t>nuclear engineering</t>
  </si>
  <si>
    <t>physics</t>
  </si>
  <si>
    <t>biological engineering</t>
  </si>
  <si>
    <t>biology</t>
  </si>
  <si>
    <t>brain and cognitive sciences</t>
  </si>
  <si>
    <t>chemical engineering</t>
  </si>
  <si>
    <t>aeronautics</t>
  </si>
  <si>
    <t>electrical engineering</t>
  </si>
  <si>
    <t>materials science</t>
  </si>
  <si>
    <t>chemistry</t>
  </si>
  <si>
    <t>civil engineering</t>
  </si>
  <si>
    <t xml:space="preserve">neville hogan </t>
  </si>
  <si>
    <t>names</t>
  </si>
  <si>
    <t>asian female</t>
  </si>
  <si>
    <t>asian male</t>
  </si>
  <si>
    <t>black female</t>
  </si>
  <si>
    <t>black male</t>
  </si>
  <si>
    <t>hispanic female</t>
  </si>
  <si>
    <t>hispanic male</t>
  </si>
  <si>
    <t>white female</t>
  </si>
  <si>
    <t>white male</t>
  </si>
  <si>
    <t>male to female compare</t>
  </si>
  <si>
    <t>white male compare</t>
  </si>
  <si>
    <t>white 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</si>
</sst>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6ECD-A8EC-CC41-BF6A-D66EDE9BFB86}">
  <dimension ref="A1:S693"/>
  <sheetViews>
    <sheetView topLeftCell="A138" zoomScale="114" workbookViewId="0">
      <selection activeCell="F146" sqref="F146"/>
    </sheetView>
  </sheetViews>
  <sheetFormatPr baseColWidth="10" defaultRowHeight="16" x14ac:dyDescent="0.2"/>
  <cols>
    <col min="1" max="1" width="41.6640625" customWidth="1"/>
    <col min="5" max="5" width="12.1640625" customWidth="1"/>
    <col min="6" max="17" width="10.83203125" customWidth="1"/>
  </cols>
  <sheetData>
    <row r="1" spans="1:16" x14ac:dyDescent="0.2">
      <c r="A1" s="1" t="s">
        <v>767</v>
      </c>
      <c r="B1" s="1" t="s">
        <v>0</v>
      </c>
      <c r="C1" s="1" t="s">
        <v>1</v>
      </c>
      <c r="D1" s="1" t="s">
        <v>103</v>
      </c>
      <c r="E1" s="1" t="s">
        <v>104</v>
      </c>
      <c r="F1" s="1" t="s">
        <v>105</v>
      </c>
      <c r="G1" s="1" t="s">
        <v>64</v>
      </c>
      <c r="H1" s="1" t="s">
        <v>752</v>
      </c>
    </row>
    <row r="2" spans="1:16" x14ac:dyDescent="0.2">
      <c r="A2" t="s">
        <v>398</v>
      </c>
      <c r="B2" t="s">
        <v>110</v>
      </c>
      <c r="C2" t="s">
        <v>112</v>
      </c>
      <c r="D2">
        <v>61</v>
      </c>
      <c r="E2">
        <v>12</v>
      </c>
      <c r="F2">
        <v>11</v>
      </c>
      <c r="G2" t="s">
        <v>106</v>
      </c>
      <c r="H2" t="s">
        <v>753</v>
      </c>
      <c r="P2">
        <v>692</v>
      </c>
    </row>
    <row r="3" spans="1:16" x14ac:dyDescent="0.2">
      <c r="A3" t="s">
        <v>314</v>
      </c>
      <c r="B3" t="s">
        <v>110</v>
      </c>
      <c r="C3" t="s">
        <v>112</v>
      </c>
      <c r="D3">
        <v>120</v>
      </c>
      <c r="E3">
        <v>116</v>
      </c>
      <c r="F3">
        <v>22</v>
      </c>
      <c r="G3" t="s">
        <v>107</v>
      </c>
      <c r="H3" t="s">
        <v>763</v>
      </c>
      <c r="K3" s="1"/>
      <c r="L3" s="1" t="s">
        <v>740</v>
      </c>
      <c r="M3" s="1" t="s">
        <v>741</v>
      </c>
      <c r="N3" s="1" t="s">
        <v>742</v>
      </c>
      <c r="O3" s="1"/>
      <c r="P3" s="1"/>
    </row>
    <row r="4" spans="1:16" x14ac:dyDescent="0.2">
      <c r="A4" t="s">
        <v>364</v>
      </c>
      <c r="B4" t="s">
        <v>110</v>
      </c>
      <c r="C4" t="s">
        <v>112</v>
      </c>
      <c r="D4">
        <v>86</v>
      </c>
      <c r="E4">
        <v>153</v>
      </c>
      <c r="F4">
        <v>11</v>
      </c>
      <c r="G4" t="s">
        <v>107</v>
      </c>
      <c r="H4" t="s">
        <v>753</v>
      </c>
      <c r="K4" s="1"/>
      <c r="L4" s="1">
        <v>82703</v>
      </c>
      <c r="M4" s="1">
        <v>18952</v>
      </c>
      <c r="N4" s="1">
        <v>6905</v>
      </c>
      <c r="O4" s="1"/>
      <c r="P4" s="1" t="s">
        <v>743</v>
      </c>
    </row>
    <row r="5" spans="1:16" x14ac:dyDescent="0.2">
      <c r="A5" t="s">
        <v>584</v>
      </c>
      <c r="B5" t="s">
        <v>110</v>
      </c>
      <c r="C5" t="s">
        <v>112</v>
      </c>
      <c r="D5">
        <v>13</v>
      </c>
      <c r="E5">
        <v>0</v>
      </c>
      <c r="F5">
        <v>2</v>
      </c>
      <c r="G5" t="s">
        <v>109</v>
      </c>
      <c r="H5" t="s">
        <v>759</v>
      </c>
      <c r="K5" s="1" t="s">
        <v>116</v>
      </c>
      <c r="L5" s="1">
        <v>0.21745281307812292</v>
      </c>
      <c r="M5" s="1">
        <v>0.27685732376530181</v>
      </c>
      <c r="N5" s="1">
        <v>0.22302679217958002</v>
      </c>
      <c r="O5" s="1"/>
      <c r="P5" s="1">
        <v>0.20520231213872833</v>
      </c>
    </row>
    <row r="6" spans="1:16" x14ac:dyDescent="0.2">
      <c r="A6" t="s">
        <v>735</v>
      </c>
      <c r="B6" t="s">
        <v>110</v>
      </c>
      <c r="C6" t="s">
        <v>112</v>
      </c>
      <c r="D6">
        <v>5</v>
      </c>
      <c r="E6">
        <v>9</v>
      </c>
      <c r="F6">
        <v>0</v>
      </c>
      <c r="G6" t="s">
        <v>109</v>
      </c>
      <c r="H6" t="s">
        <v>765</v>
      </c>
      <c r="K6" s="1" t="s">
        <v>117</v>
      </c>
      <c r="L6" s="1">
        <v>1.5150599131833186E-2</v>
      </c>
      <c r="M6" s="1">
        <v>1.4774166314900802E-2</v>
      </c>
      <c r="N6" s="1">
        <v>1.5930485155684286E-2</v>
      </c>
      <c r="O6" s="1"/>
      <c r="P6" s="1">
        <v>2.1676300578034682E-2</v>
      </c>
    </row>
    <row r="7" spans="1:16" x14ac:dyDescent="0.2">
      <c r="A7" t="s">
        <v>132</v>
      </c>
      <c r="B7" t="s">
        <v>110</v>
      </c>
      <c r="C7" t="s">
        <v>112</v>
      </c>
      <c r="D7">
        <v>6</v>
      </c>
      <c r="E7">
        <v>19</v>
      </c>
      <c r="F7">
        <v>2</v>
      </c>
      <c r="G7" t="s">
        <v>109</v>
      </c>
      <c r="H7" t="s">
        <v>761</v>
      </c>
      <c r="K7" s="1" t="s">
        <v>118</v>
      </c>
      <c r="L7" s="1">
        <v>1.6432293870839026E-2</v>
      </c>
      <c r="M7" s="1">
        <v>3.6671591388771636E-2</v>
      </c>
      <c r="N7" s="1">
        <v>1.5785662563359885E-2</v>
      </c>
      <c r="O7" s="1"/>
      <c r="P7" s="1">
        <v>3.9017341040462429E-2</v>
      </c>
    </row>
    <row r="8" spans="1:16" x14ac:dyDescent="0.2">
      <c r="A8" t="s">
        <v>476</v>
      </c>
      <c r="B8" t="s">
        <v>110</v>
      </c>
      <c r="C8" t="s">
        <v>112</v>
      </c>
      <c r="D8">
        <v>24</v>
      </c>
      <c r="E8">
        <v>12</v>
      </c>
      <c r="F8">
        <v>1</v>
      </c>
      <c r="G8" t="s">
        <v>109</v>
      </c>
      <c r="H8" t="s">
        <v>754</v>
      </c>
      <c r="K8" s="1" t="s">
        <v>119</v>
      </c>
      <c r="L8" s="1">
        <v>0.74368523511843587</v>
      </c>
      <c r="M8" s="1">
        <v>0.65380962431405654</v>
      </c>
      <c r="N8" s="1">
        <v>0.73540912382331647</v>
      </c>
      <c r="O8" s="1"/>
      <c r="P8" s="1">
        <v>0.73410404624277459</v>
      </c>
    </row>
    <row r="9" spans="1:16" x14ac:dyDescent="0.2">
      <c r="A9" t="s">
        <v>446</v>
      </c>
      <c r="B9" t="s">
        <v>110</v>
      </c>
      <c r="C9" t="s">
        <v>112</v>
      </c>
      <c r="D9">
        <v>211</v>
      </c>
      <c r="E9">
        <v>108</v>
      </c>
      <c r="F9">
        <v>26</v>
      </c>
      <c r="G9" t="s">
        <v>106</v>
      </c>
      <c r="H9" t="s">
        <v>753</v>
      </c>
      <c r="K9" s="1" t="s">
        <v>745</v>
      </c>
      <c r="L9" s="1"/>
      <c r="M9" s="1" t="s">
        <v>745</v>
      </c>
      <c r="N9" s="1" t="s">
        <v>745</v>
      </c>
      <c r="O9" s="1"/>
      <c r="P9" s="1"/>
    </row>
    <row r="10" spans="1:16" x14ac:dyDescent="0.2">
      <c r="A10" t="s">
        <v>622</v>
      </c>
      <c r="B10" t="s">
        <v>110</v>
      </c>
      <c r="C10" t="s">
        <v>112</v>
      </c>
      <c r="D10">
        <v>228</v>
      </c>
      <c r="E10">
        <v>1</v>
      </c>
      <c r="F10">
        <v>0</v>
      </c>
      <c r="G10" t="s">
        <v>106</v>
      </c>
      <c r="H10" t="s">
        <v>759</v>
      </c>
      <c r="O10" s="1"/>
    </row>
    <row r="11" spans="1:16" x14ac:dyDescent="0.2">
      <c r="A11" t="s">
        <v>121</v>
      </c>
      <c r="B11" t="s">
        <v>110</v>
      </c>
      <c r="C11" t="s">
        <v>112</v>
      </c>
      <c r="D11">
        <v>46</v>
      </c>
      <c r="E11">
        <v>63</v>
      </c>
      <c r="F11">
        <v>1</v>
      </c>
      <c r="G11" t="s">
        <v>106</v>
      </c>
      <c r="H11" t="s">
        <v>761</v>
      </c>
      <c r="K11" s="1" t="s">
        <v>744</v>
      </c>
      <c r="L11" s="1">
        <v>0.15995792171988923</v>
      </c>
      <c r="M11" s="1">
        <v>0.16167159138877163</v>
      </c>
      <c r="N11" s="1">
        <v>0.11238233164373643</v>
      </c>
      <c r="O11" s="1"/>
      <c r="P11" s="1">
        <v>0.20231213872832371</v>
      </c>
    </row>
    <row r="12" spans="1:16" x14ac:dyDescent="0.2">
      <c r="A12" t="s">
        <v>591</v>
      </c>
      <c r="B12" t="s">
        <v>110</v>
      </c>
      <c r="C12" t="s">
        <v>112</v>
      </c>
      <c r="D12">
        <v>32</v>
      </c>
      <c r="E12">
        <v>1</v>
      </c>
      <c r="F12">
        <v>0</v>
      </c>
      <c r="G12" t="s">
        <v>108</v>
      </c>
      <c r="H12" t="s">
        <v>759</v>
      </c>
      <c r="K12" s="1" t="s">
        <v>120</v>
      </c>
      <c r="L12" s="1">
        <v>0.84004207828011079</v>
      </c>
      <c r="M12" s="1">
        <v>0.83832840861122837</v>
      </c>
      <c r="N12" s="1">
        <v>0.88761766835626354</v>
      </c>
      <c r="O12" s="1"/>
      <c r="P12" s="1">
        <v>0.79768786127167635</v>
      </c>
    </row>
    <row r="13" spans="1:16" x14ac:dyDescent="0.2">
      <c r="A13" t="s">
        <v>51</v>
      </c>
      <c r="B13" t="s">
        <v>110</v>
      </c>
      <c r="C13" t="s">
        <v>112</v>
      </c>
      <c r="D13">
        <v>425</v>
      </c>
      <c r="E13">
        <v>48</v>
      </c>
      <c r="F13">
        <v>32</v>
      </c>
      <c r="G13" t="s">
        <v>106</v>
      </c>
      <c r="H13" t="s">
        <v>762</v>
      </c>
    </row>
    <row r="14" spans="1:16" x14ac:dyDescent="0.2">
      <c r="A14" t="s">
        <v>620</v>
      </c>
      <c r="B14" t="s">
        <v>110</v>
      </c>
      <c r="C14" t="s">
        <v>112</v>
      </c>
      <c r="D14">
        <v>66</v>
      </c>
      <c r="E14">
        <v>1</v>
      </c>
      <c r="F14">
        <v>0</v>
      </c>
      <c r="G14" t="s">
        <v>108</v>
      </c>
      <c r="H14" t="s">
        <v>759</v>
      </c>
    </row>
    <row r="15" spans="1:16" x14ac:dyDescent="0.2">
      <c r="A15" t="s">
        <v>619</v>
      </c>
      <c r="B15" t="s">
        <v>110</v>
      </c>
      <c r="C15" t="s">
        <v>112</v>
      </c>
      <c r="D15">
        <v>202</v>
      </c>
      <c r="E15">
        <v>1</v>
      </c>
      <c r="F15">
        <v>19</v>
      </c>
      <c r="G15" t="s">
        <v>106</v>
      </c>
      <c r="H15" t="s">
        <v>759</v>
      </c>
    </row>
    <row r="16" spans="1:16" x14ac:dyDescent="0.2">
      <c r="A16" t="s">
        <v>495</v>
      </c>
      <c r="B16" t="s">
        <v>110</v>
      </c>
      <c r="C16" t="s">
        <v>112</v>
      </c>
      <c r="D16">
        <v>76</v>
      </c>
      <c r="E16">
        <v>22</v>
      </c>
      <c r="F16">
        <v>1</v>
      </c>
      <c r="G16" t="s">
        <v>107</v>
      </c>
      <c r="H16" t="s">
        <v>755</v>
      </c>
      <c r="P16" t="s">
        <v>743</v>
      </c>
    </row>
    <row r="17" spans="1:19" x14ac:dyDescent="0.2">
      <c r="A17" t="s">
        <v>449</v>
      </c>
      <c r="B17" t="s">
        <v>110</v>
      </c>
      <c r="C17" t="s">
        <v>112</v>
      </c>
      <c r="D17">
        <v>50</v>
      </c>
      <c r="E17">
        <v>50</v>
      </c>
      <c r="F17">
        <v>0</v>
      </c>
      <c r="G17" t="s">
        <v>106</v>
      </c>
      <c r="H17" t="s">
        <v>753</v>
      </c>
      <c r="K17" t="s">
        <v>768</v>
      </c>
      <c r="L17">
        <v>3.2429295188808147E-2</v>
      </c>
      <c r="M17">
        <v>3.3875052764879697E-2</v>
      </c>
      <c r="N17">
        <v>2.7371469949312093E-2</v>
      </c>
      <c r="P17">
        <v>3.4682080924855488E-2</v>
      </c>
      <c r="R17">
        <v>0.93504467794396828</v>
      </c>
      <c r="S17">
        <v>0.9767306880540314</v>
      </c>
    </row>
    <row r="18" spans="1:19" x14ac:dyDescent="0.2">
      <c r="A18" t="s">
        <v>671</v>
      </c>
      <c r="B18" t="s">
        <v>110</v>
      </c>
      <c r="C18" t="s">
        <v>112</v>
      </c>
      <c r="D18">
        <v>182</v>
      </c>
      <c r="E18">
        <v>0</v>
      </c>
      <c r="F18">
        <v>0</v>
      </c>
      <c r="G18" t="s">
        <v>106</v>
      </c>
      <c r="H18" t="s">
        <v>764</v>
      </c>
      <c r="K18" t="s">
        <v>769</v>
      </c>
      <c r="L18">
        <v>0.18502351788931479</v>
      </c>
      <c r="M18">
        <v>0.24298227100042211</v>
      </c>
      <c r="N18">
        <v>0.19565532223026791</v>
      </c>
      <c r="P18">
        <v>0.17052023121387283</v>
      </c>
      <c r="R18">
        <v>1.0850531727068291</v>
      </c>
      <c r="S18">
        <v>1.424946877392306</v>
      </c>
    </row>
    <row r="19" spans="1:19" x14ac:dyDescent="0.2">
      <c r="A19" t="s">
        <v>549</v>
      </c>
      <c r="B19" t="s">
        <v>110</v>
      </c>
      <c r="C19" t="s">
        <v>112</v>
      </c>
      <c r="D19">
        <v>36</v>
      </c>
      <c r="E19">
        <v>1</v>
      </c>
      <c r="F19">
        <v>0</v>
      </c>
      <c r="G19" t="s">
        <v>109</v>
      </c>
      <c r="H19" t="s">
        <v>758</v>
      </c>
      <c r="K19" t="s">
        <v>770</v>
      </c>
      <c r="L19">
        <v>5.985272601961235E-3</v>
      </c>
      <c r="M19">
        <v>7.9147319544111436E-4</v>
      </c>
      <c r="N19">
        <v>5.9377262853005071E-3</v>
      </c>
      <c r="P19">
        <v>4.335260115606936E-3</v>
      </c>
      <c r="R19">
        <v>1.3806028801857251</v>
      </c>
      <c r="S19">
        <v>0.18256648374841705</v>
      </c>
    </row>
    <row r="20" spans="1:19" x14ac:dyDescent="0.2">
      <c r="A20" t="s">
        <v>12</v>
      </c>
      <c r="B20" t="s">
        <v>110</v>
      </c>
      <c r="C20" t="s">
        <v>112</v>
      </c>
      <c r="D20">
        <v>240</v>
      </c>
      <c r="E20">
        <v>3</v>
      </c>
      <c r="F20">
        <v>39</v>
      </c>
      <c r="G20" t="s">
        <v>106</v>
      </c>
      <c r="H20" t="s">
        <v>762</v>
      </c>
      <c r="K20" t="s">
        <v>771</v>
      </c>
      <c r="L20">
        <v>9.1653265298719516E-3</v>
      </c>
      <c r="M20">
        <v>1.3982693119459688E-2</v>
      </c>
      <c r="N20">
        <v>9.9927588703837798E-3</v>
      </c>
      <c r="P20">
        <v>1.7341040462427744E-2</v>
      </c>
      <c r="R20">
        <v>0.52853382988928255</v>
      </c>
      <c r="S20">
        <v>0.80633530322217539</v>
      </c>
    </row>
    <row r="21" spans="1:19" x14ac:dyDescent="0.2">
      <c r="A21" t="s">
        <v>382</v>
      </c>
      <c r="B21" t="s">
        <v>110</v>
      </c>
      <c r="C21" t="s">
        <v>112</v>
      </c>
      <c r="D21">
        <v>23</v>
      </c>
      <c r="E21">
        <v>2</v>
      </c>
      <c r="F21">
        <v>0</v>
      </c>
      <c r="G21" t="s">
        <v>109</v>
      </c>
      <c r="H21" t="s">
        <v>753</v>
      </c>
      <c r="K21" t="s">
        <v>772</v>
      </c>
      <c r="L21">
        <v>7.2790588007690168E-3</v>
      </c>
      <c r="M21">
        <v>1.7887294216969184E-2</v>
      </c>
      <c r="N21">
        <v>9.8479362780593774E-3</v>
      </c>
      <c r="P21">
        <v>8.670520231213872E-3</v>
      </c>
      <c r="R21">
        <v>0.83951811502202667</v>
      </c>
      <c r="S21">
        <v>2.0630012663571127</v>
      </c>
    </row>
    <row r="22" spans="1:19" x14ac:dyDescent="0.2">
      <c r="A22" t="s">
        <v>624</v>
      </c>
      <c r="B22" t="s">
        <v>110</v>
      </c>
      <c r="C22" t="s">
        <v>112</v>
      </c>
      <c r="D22">
        <v>43</v>
      </c>
      <c r="E22">
        <v>0</v>
      </c>
      <c r="F22">
        <v>0</v>
      </c>
      <c r="G22" t="s">
        <v>109</v>
      </c>
      <c r="H22" t="s">
        <v>759</v>
      </c>
      <c r="K22" t="s">
        <v>773</v>
      </c>
      <c r="L22">
        <v>1.6432293870839026E-2</v>
      </c>
      <c r="M22">
        <v>3.6671591388771636E-2</v>
      </c>
      <c r="N22">
        <v>1.5785662563359885E-2</v>
      </c>
      <c r="P22">
        <v>3.0346820809248554E-2</v>
      </c>
      <c r="R22">
        <v>0.54148320755336221</v>
      </c>
      <c r="S22">
        <v>1.2084162495728559</v>
      </c>
    </row>
    <row r="23" spans="1:19" x14ac:dyDescent="0.2">
      <c r="A23" t="s">
        <v>695</v>
      </c>
      <c r="B23" t="s">
        <v>110</v>
      </c>
      <c r="C23" t="s">
        <v>112</v>
      </c>
      <c r="D23">
        <v>49</v>
      </c>
      <c r="E23">
        <v>4</v>
      </c>
      <c r="F23">
        <v>0</v>
      </c>
      <c r="G23" t="s">
        <v>109</v>
      </c>
      <c r="H23" t="s">
        <v>764</v>
      </c>
      <c r="K23" t="s">
        <v>774</v>
      </c>
      <c r="L23">
        <v>0.11426429512835085</v>
      </c>
      <c r="M23">
        <v>0.10911777121148164</v>
      </c>
      <c r="N23">
        <v>6.9225199131064452E-2</v>
      </c>
      <c r="P23">
        <v>0.15462427745664739</v>
      </c>
      <c r="R23">
        <v>0.73898030120391389</v>
      </c>
      <c r="S23">
        <v>0.70569623998453546</v>
      </c>
    </row>
    <row r="24" spans="1:19" x14ac:dyDescent="0.2">
      <c r="A24" t="s">
        <v>353</v>
      </c>
      <c r="B24" t="s">
        <v>110</v>
      </c>
      <c r="C24" t="s">
        <v>112</v>
      </c>
      <c r="D24">
        <v>344</v>
      </c>
      <c r="E24">
        <v>16</v>
      </c>
      <c r="F24">
        <v>22</v>
      </c>
      <c r="G24" t="s">
        <v>106</v>
      </c>
      <c r="H24" t="s">
        <v>753</v>
      </c>
      <c r="K24" t="s">
        <v>775</v>
      </c>
      <c r="L24">
        <v>0.62942093999008497</v>
      </c>
      <c r="M24">
        <v>0.54469185310257495</v>
      </c>
      <c r="N24">
        <v>0.66618392469225196</v>
      </c>
      <c r="P24">
        <v>0.57947976878612717</v>
      </c>
      <c r="R24">
        <v>1.0861827692596977</v>
      </c>
      <c r="S24">
        <v>0.93996698839646353</v>
      </c>
    </row>
    <row r="25" spans="1:19" x14ac:dyDescent="0.2">
      <c r="A25" t="s">
        <v>578</v>
      </c>
      <c r="B25" t="s">
        <v>110</v>
      </c>
      <c r="C25" t="s">
        <v>112</v>
      </c>
      <c r="D25">
        <v>114</v>
      </c>
      <c r="E25">
        <v>0</v>
      </c>
      <c r="F25">
        <v>0</v>
      </c>
      <c r="G25" t="s">
        <v>106</v>
      </c>
      <c r="H25" t="s">
        <v>758</v>
      </c>
    </row>
    <row r="26" spans="1:19" x14ac:dyDescent="0.2">
      <c r="A26" t="s">
        <v>504</v>
      </c>
      <c r="B26" t="s">
        <v>110</v>
      </c>
      <c r="C26" t="s">
        <v>63</v>
      </c>
      <c r="D26">
        <v>40</v>
      </c>
      <c r="E26">
        <v>14</v>
      </c>
      <c r="F26">
        <v>0</v>
      </c>
      <c r="G26" t="s">
        <v>107</v>
      </c>
      <c r="H26" t="s">
        <v>755</v>
      </c>
      <c r="P26" t="s">
        <v>777</v>
      </c>
    </row>
    <row r="27" spans="1:19" x14ac:dyDescent="0.2">
      <c r="A27" t="s">
        <v>385</v>
      </c>
      <c r="B27" t="s">
        <v>110</v>
      </c>
      <c r="C27" t="s">
        <v>63</v>
      </c>
      <c r="D27">
        <v>189</v>
      </c>
      <c r="E27">
        <v>63</v>
      </c>
      <c r="F27">
        <v>8</v>
      </c>
      <c r="G27" t="s">
        <v>106</v>
      </c>
      <c r="H27" t="s">
        <v>753</v>
      </c>
      <c r="K27" t="s">
        <v>768</v>
      </c>
      <c r="L27">
        <v>0.93504467794396828</v>
      </c>
      <c r="M27">
        <v>0.9767306880540314</v>
      </c>
      <c r="N27">
        <v>0.78921071687183209</v>
      </c>
      <c r="P27">
        <v>1.1616372937901329</v>
      </c>
      <c r="Q27">
        <v>0.96236045400517389</v>
      </c>
      <c r="R27">
        <v>1.4566757708902345</v>
      </c>
    </row>
    <row r="28" spans="1:19" x14ac:dyDescent="0.2">
      <c r="A28" t="s">
        <v>497</v>
      </c>
      <c r="B28" t="s">
        <v>110</v>
      </c>
      <c r="C28" t="s">
        <v>63</v>
      </c>
      <c r="D28">
        <v>59</v>
      </c>
      <c r="E28">
        <v>0</v>
      </c>
      <c r="F28">
        <v>4</v>
      </c>
      <c r="G28" t="s">
        <v>106</v>
      </c>
      <c r="H28" t="s">
        <v>755</v>
      </c>
      <c r="K28" t="s">
        <v>769</v>
      </c>
      <c r="L28">
        <v>1.0850531727068291</v>
      </c>
      <c r="M28">
        <v>1.424946877392306</v>
      </c>
      <c r="N28">
        <v>1.1474023981639441</v>
      </c>
      <c r="P28">
        <v>1.0010410517947712</v>
      </c>
      <c r="Q28">
        <v>0.65965054789735766</v>
      </c>
      <c r="R28">
        <v>1.0019363139154334</v>
      </c>
    </row>
    <row r="29" spans="1:19" x14ac:dyDescent="0.2">
      <c r="A29" t="s">
        <v>714</v>
      </c>
      <c r="B29" t="s">
        <v>110</v>
      </c>
      <c r="C29" t="s">
        <v>63</v>
      </c>
      <c r="D29">
        <v>44</v>
      </c>
      <c r="E29">
        <v>130</v>
      </c>
      <c r="F29">
        <v>0</v>
      </c>
      <c r="G29" t="s">
        <v>106</v>
      </c>
      <c r="H29" t="s">
        <v>765</v>
      </c>
      <c r="K29" t="s">
        <v>770</v>
      </c>
      <c r="L29">
        <v>1.3806028801857251</v>
      </c>
      <c r="M29">
        <v>0.18256648374841705</v>
      </c>
      <c r="N29">
        <v>1.369635529809317</v>
      </c>
      <c r="P29">
        <v>0.78674525806695361</v>
      </c>
      <c r="Q29">
        <v>5.1486284289276814</v>
      </c>
      <c r="R29">
        <v>0.83936500212882414</v>
      </c>
    </row>
    <row r="30" spans="1:19" x14ac:dyDescent="0.2">
      <c r="A30" t="s">
        <v>699</v>
      </c>
      <c r="B30" t="s">
        <v>110</v>
      </c>
      <c r="C30" t="s">
        <v>63</v>
      </c>
      <c r="D30">
        <v>28</v>
      </c>
      <c r="E30">
        <v>45</v>
      </c>
      <c r="F30">
        <v>0</v>
      </c>
      <c r="G30" t="s">
        <v>108</v>
      </c>
      <c r="H30" t="s">
        <v>765</v>
      </c>
      <c r="K30" t="s">
        <v>771</v>
      </c>
      <c r="L30">
        <v>0.52853382988928255</v>
      </c>
      <c r="M30">
        <v>0.80633530322217539</v>
      </c>
      <c r="N30">
        <v>0.57624909485879805</v>
      </c>
      <c r="P30">
        <v>2.055086558011304</v>
      </c>
      <c r="Q30">
        <v>1.165727191455324</v>
      </c>
      <c r="R30">
        <v>1.9950124688279296</v>
      </c>
    </row>
    <row r="31" spans="1:19" x14ac:dyDescent="0.2">
      <c r="A31" t="s">
        <v>3</v>
      </c>
      <c r="B31" t="s">
        <v>110</v>
      </c>
      <c r="C31" t="s">
        <v>63</v>
      </c>
      <c r="D31">
        <v>25</v>
      </c>
      <c r="E31">
        <v>41</v>
      </c>
      <c r="F31">
        <v>20</v>
      </c>
      <c r="G31" t="s">
        <v>106</v>
      </c>
      <c r="H31" t="s">
        <v>762</v>
      </c>
      <c r="K31" t="s">
        <v>772</v>
      </c>
      <c r="L31">
        <v>0.83951811502202667</v>
      </c>
      <c r="M31">
        <v>2.0630012663571127</v>
      </c>
      <c r="N31">
        <v>1.1357953174028483</v>
      </c>
      <c r="P31">
        <v>1.2938169526350236</v>
      </c>
      <c r="Q31">
        <v>0.45563083441837887</v>
      </c>
      <c r="R31">
        <v>1.0121754437435819</v>
      </c>
    </row>
    <row r="32" spans="1:19" x14ac:dyDescent="0.2">
      <c r="A32" t="s">
        <v>18</v>
      </c>
      <c r="B32" t="s">
        <v>110</v>
      </c>
      <c r="C32" t="s">
        <v>63</v>
      </c>
      <c r="D32">
        <v>134</v>
      </c>
      <c r="E32">
        <v>203</v>
      </c>
      <c r="F32">
        <v>24</v>
      </c>
      <c r="G32" t="s">
        <v>106</v>
      </c>
      <c r="H32" t="s">
        <v>762</v>
      </c>
      <c r="K32" t="s">
        <v>773</v>
      </c>
      <c r="L32">
        <v>0.54148320755336221</v>
      </c>
      <c r="M32">
        <v>1.2084162495728559</v>
      </c>
      <c r="N32">
        <v>0.52017516637357342</v>
      </c>
      <c r="P32">
        <v>2.0059398963958754</v>
      </c>
      <c r="Q32">
        <v>0.77785033818331861</v>
      </c>
      <c r="R32">
        <v>2.2100711523942431</v>
      </c>
    </row>
    <row r="33" spans="1:18" x14ac:dyDescent="0.2">
      <c r="A33" t="s">
        <v>536</v>
      </c>
      <c r="B33" t="s">
        <v>110</v>
      </c>
      <c r="C33" t="s">
        <v>63</v>
      </c>
      <c r="D33">
        <v>28</v>
      </c>
      <c r="E33">
        <v>1</v>
      </c>
      <c r="F33">
        <v>0</v>
      </c>
      <c r="G33" t="s">
        <v>109</v>
      </c>
      <c r="H33" t="s">
        <v>758</v>
      </c>
      <c r="K33" t="s">
        <v>774</v>
      </c>
      <c r="L33">
        <v>0.73898030120391389</v>
      </c>
      <c r="M33">
        <v>0.70569623998453546</v>
      </c>
      <c r="N33">
        <v>0.44769941867940749</v>
      </c>
      <c r="P33">
        <v>1.4698399503885786</v>
      </c>
      <c r="Q33">
        <v>1.3319710877545017</v>
      </c>
      <c r="R33">
        <v>2.5678481620217233</v>
      </c>
    </row>
    <row r="34" spans="1:18" x14ac:dyDescent="0.2">
      <c r="A34" t="s">
        <v>632</v>
      </c>
      <c r="B34" t="s">
        <v>110</v>
      </c>
      <c r="C34" t="s">
        <v>63</v>
      </c>
      <c r="D34">
        <v>182</v>
      </c>
      <c r="E34">
        <v>2</v>
      </c>
      <c r="F34">
        <v>1</v>
      </c>
      <c r="G34" t="s">
        <v>106</v>
      </c>
      <c r="H34" t="s">
        <v>764</v>
      </c>
      <c r="K34" t="s">
        <v>775</v>
      </c>
      <c r="L34">
        <v>1.0861827692596977</v>
      </c>
      <c r="M34">
        <v>0.93996698839646353</v>
      </c>
      <c r="N34">
        <v>1.1496241293941105</v>
      </c>
      <c r="P34">
        <v>1</v>
      </c>
      <c r="Q34">
        <v>1</v>
      </c>
      <c r="R34">
        <v>1</v>
      </c>
    </row>
    <row r="35" spans="1:18" x14ac:dyDescent="0.2">
      <c r="A35" t="s">
        <v>386</v>
      </c>
      <c r="B35" t="s">
        <v>110</v>
      </c>
      <c r="C35" t="s">
        <v>63</v>
      </c>
      <c r="D35">
        <v>21</v>
      </c>
      <c r="E35">
        <v>9</v>
      </c>
      <c r="F35">
        <v>0</v>
      </c>
      <c r="G35" t="s">
        <v>109</v>
      </c>
      <c r="H35" t="s">
        <v>753</v>
      </c>
      <c r="P35" t="s">
        <v>778</v>
      </c>
    </row>
    <row r="36" spans="1:18" x14ac:dyDescent="0.2">
      <c r="A36" t="s">
        <v>698</v>
      </c>
      <c r="B36" t="s">
        <v>110</v>
      </c>
      <c r="C36" t="s">
        <v>63</v>
      </c>
      <c r="D36">
        <v>139</v>
      </c>
      <c r="E36">
        <v>10</v>
      </c>
      <c r="F36">
        <v>0</v>
      </c>
      <c r="G36" t="s">
        <v>109</v>
      </c>
      <c r="H36" t="s">
        <v>764</v>
      </c>
      <c r="K36" s="1" t="s">
        <v>116</v>
      </c>
      <c r="L36">
        <v>1.0596996242962047</v>
      </c>
      <c r="M36">
        <v>1.3491920284900623</v>
      </c>
      <c r="N36">
        <v>1.0868629590723196</v>
      </c>
      <c r="P36">
        <v>0.9559798998935185</v>
      </c>
      <c r="Q36">
        <v>0.66011549156698468</v>
      </c>
      <c r="R36">
        <v>0.92171489927395445</v>
      </c>
    </row>
    <row r="37" spans="1:18" x14ac:dyDescent="0.2">
      <c r="A37" t="s">
        <v>354</v>
      </c>
      <c r="B37" t="s">
        <v>110</v>
      </c>
      <c r="C37" t="s">
        <v>63</v>
      </c>
      <c r="D37">
        <v>98</v>
      </c>
      <c r="E37">
        <v>4</v>
      </c>
      <c r="F37">
        <v>1</v>
      </c>
      <c r="G37" t="s">
        <v>108</v>
      </c>
      <c r="H37" t="s">
        <v>763</v>
      </c>
      <c r="K37" s="1" t="s">
        <v>117</v>
      </c>
      <c r="L37">
        <v>0.69894763994857101</v>
      </c>
      <c r="M37">
        <v>0.68158153932742371</v>
      </c>
      <c r="N37">
        <v>0.7349263818489018</v>
      </c>
      <c r="P37">
        <v>1.4493954666281239</v>
      </c>
      <c r="Q37">
        <v>1.3066999437570304</v>
      </c>
      <c r="R37">
        <v>1.3630994989262706</v>
      </c>
    </row>
    <row r="38" spans="1:18" x14ac:dyDescent="0.2">
      <c r="A38" t="s">
        <v>163</v>
      </c>
      <c r="B38" t="s">
        <v>110</v>
      </c>
      <c r="C38" t="s">
        <v>63</v>
      </c>
      <c r="D38">
        <v>53</v>
      </c>
      <c r="E38">
        <v>37</v>
      </c>
      <c r="F38">
        <v>0</v>
      </c>
      <c r="G38" t="s">
        <v>107</v>
      </c>
      <c r="H38" t="s">
        <v>761</v>
      </c>
      <c r="K38" s="1" t="s">
        <v>118</v>
      </c>
      <c r="L38">
        <v>0.42115360587483724</v>
      </c>
      <c r="M38">
        <v>0.9398793052233323</v>
      </c>
      <c r="N38">
        <v>0.40458068495722371</v>
      </c>
      <c r="P38">
        <v>2.4054205558742243</v>
      </c>
      <c r="Q38">
        <v>0.94759247719934281</v>
      </c>
      <c r="R38">
        <v>2.4760889980495557</v>
      </c>
    </row>
    <row r="39" spans="1:18" x14ac:dyDescent="0.2">
      <c r="A39" t="s">
        <v>660</v>
      </c>
      <c r="B39" t="s">
        <v>110</v>
      </c>
      <c r="C39" t="s">
        <v>63</v>
      </c>
      <c r="D39">
        <v>82</v>
      </c>
      <c r="E39">
        <v>1</v>
      </c>
      <c r="F39">
        <v>12</v>
      </c>
      <c r="G39" t="s">
        <v>106</v>
      </c>
      <c r="H39" t="s">
        <v>760</v>
      </c>
      <c r="K39" s="1" t="s">
        <v>119</v>
      </c>
      <c r="L39">
        <v>1.013051540751885</v>
      </c>
      <c r="M39">
        <v>0.89062255910497468</v>
      </c>
      <c r="N39">
        <v>1.0017777828459351</v>
      </c>
    </row>
    <row r="40" spans="1:18" x14ac:dyDescent="0.2">
      <c r="A40" t="s">
        <v>475</v>
      </c>
      <c r="B40" t="s">
        <v>110</v>
      </c>
      <c r="C40" t="s">
        <v>63</v>
      </c>
      <c r="D40">
        <v>19</v>
      </c>
      <c r="E40">
        <v>51</v>
      </c>
      <c r="F40">
        <v>1</v>
      </c>
      <c r="G40" t="s">
        <v>106</v>
      </c>
      <c r="H40" t="s">
        <v>754</v>
      </c>
      <c r="K40" s="1" t="s">
        <v>745</v>
      </c>
      <c r="M40" t="s">
        <v>745</v>
      </c>
      <c r="N40" t="s">
        <v>745</v>
      </c>
    </row>
    <row r="41" spans="1:18" x14ac:dyDescent="0.2">
      <c r="A41" s="1" t="s">
        <v>218</v>
      </c>
      <c r="B41" s="1" t="s">
        <v>110</v>
      </c>
      <c r="C41" s="1" t="s">
        <v>63</v>
      </c>
      <c r="D41" s="1">
        <v>120</v>
      </c>
      <c r="E41" s="1">
        <v>15</v>
      </c>
      <c r="F41" s="1">
        <v>0</v>
      </c>
      <c r="G41" s="1" t="s">
        <v>106</v>
      </c>
      <c r="H41" s="1" t="s">
        <v>756</v>
      </c>
      <c r="L41" t="s">
        <v>745</v>
      </c>
      <c r="M41" t="s">
        <v>745</v>
      </c>
      <c r="N41" t="s">
        <v>745</v>
      </c>
      <c r="P41" t="s">
        <v>776</v>
      </c>
    </row>
    <row r="42" spans="1:18" x14ac:dyDescent="0.2">
      <c r="A42" t="s">
        <v>539</v>
      </c>
      <c r="B42" t="s">
        <v>110</v>
      </c>
      <c r="C42" t="s">
        <v>63</v>
      </c>
      <c r="D42">
        <v>260</v>
      </c>
      <c r="E42">
        <v>0</v>
      </c>
      <c r="F42">
        <v>0</v>
      </c>
      <c r="G42" t="s">
        <v>106</v>
      </c>
      <c r="H42" t="s">
        <v>758</v>
      </c>
      <c r="K42" s="1" t="s">
        <v>744</v>
      </c>
      <c r="L42">
        <v>0.79064915592973817</v>
      </c>
      <c r="M42">
        <v>0.79911958029307117</v>
      </c>
      <c r="N42">
        <v>0.55548981069618286</v>
      </c>
      <c r="P42">
        <v>1.3319387248699333</v>
      </c>
      <c r="Q42">
        <v>1.3151322511068226</v>
      </c>
      <c r="R42">
        <v>2.0031656207978483</v>
      </c>
    </row>
    <row r="43" spans="1:18" x14ac:dyDescent="0.2">
      <c r="A43" t="s">
        <v>83</v>
      </c>
      <c r="B43" t="s">
        <v>110</v>
      </c>
      <c r="C43" t="s">
        <v>63</v>
      </c>
      <c r="D43">
        <v>95</v>
      </c>
      <c r="E43">
        <v>102</v>
      </c>
      <c r="F43">
        <v>12</v>
      </c>
      <c r="G43" t="s">
        <v>106</v>
      </c>
      <c r="H43" t="s">
        <v>762</v>
      </c>
      <c r="K43" s="1" t="s">
        <v>120</v>
      </c>
      <c r="L43">
        <v>1.0530962285685446</v>
      </c>
      <c r="M43">
        <v>1.050947932534366</v>
      </c>
      <c r="N43">
        <v>1.1127380914900984</v>
      </c>
    </row>
    <row r="44" spans="1:18" x14ac:dyDescent="0.2">
      <c r="A44" t="s">
        <v>452</v>
      </c>
      <c r="B44" t="s">
        <v>110</v>
      </c>
      <c r="C44" t="s">
        <v>63</v>
      </c>
      <c r="D44">
        <v>72</v>
      </c>
      <c r="E44">
        <v>16</v>
      </c>
      <c r="F44">
        <v>1</v>
      </c>
      <c r="G44" t="s">
        <v>106</v>
      </c>
      <c r="H44" t="s">
        <v>753</v>
      </c>
    </row>
    <row r="45" spans="1:18" x14ac:dyDescent="0.2">
      <c r="A45" t="s">
        <v>709</v>
      </c>
      <c r="B45" t="s">
        <v>110</v>
      </c>
      <c r="C45" t="s">
        <v>63</v>
      </c>
      <c r="D45">
        <v>99</v>
      </c>
      <c r="E45">
        <v>1</v>
      </c>
      <c r="F45">
        <v>0</v>
      </c>
      <c r="G45" t="s">
        <v>106</v>
      </c>
      <c r="H45" t="s">
        <v>765</v>
      </c>
    </row>
    <row r="46" spans="1:18" x14ac:dyDescent="0.2">
      <c r="A46" t="s">
        <v>361</v>
      </c>
      <c r="B46" t="s">
        <v>110</v>
      </c>
      <c r="C46" t="s">
        <v>63</v>
      </c>
      <c r="D46">
        <v>13</v>
      </c>
      <c r="E46">
        <v>15</v>
      </c>
      <c r="F46">
        <v>0</v>
      </c>
      <c r="G46" t="s">
        <v>109</v>
      </c>
      <c r="H46" t="s">
        <v>753</v>
      </c>
    </row>
    <row r="47" spans="1:18" x14ac:dyDescent="0.2">
      <c r="A47" t="s">
        <v>493</v>
      </c>
      <c r="B47" t="s">
        <v>110</v>
      </c>
      <c r="C47" t="s">
        <v>63</v>
      </c>
      <c r="D47">
        <v>140</v>
      </c>
      <c r="E47">
        <v>4</v>
      </c>
      <c r="F47">
        <v>0</v>
      </c>
      <c r="G47" t="s">
        <v>107</v>
      </c>
      <c r="H47" t="s">
        <v>755</v>
      </c>
    </row>
    <row r="48" spans="1:18" x14ac:dyDescent="0.2">
      <c r="A48" t="s">
        <v>313</v>
      </c>
      <c r="B48" t="s">
        <v>110</v>
      </c>
      <c r="C48" t="s">
        <v>63</v>
      </c>
      <c r="D48">
        <v>609</v>
      </c>
      <c r="E48">
        <v>21</v>
      </c>
      <c r="F48">
        <v>153</v>
      </c>
      <c r="G48" t="s">
        <v>106</v>
      </c>
      <c r="H48" t="s">
        <v>759</v>
      </c>
    </row>
    <row r="49" spans="1:8" x14ac:dyDescent="0.2">
      <c r="A49" s="1" t="s">
        <v>234</v>
      </c>
      <c r="B49" s="1" t="s">
        <v>110</v>
      </c>
      <c r="C49" s="1" t="s">
        <v>63</v>
      </c>
      <c r="D49" s="1">
        <v>190</v>
      </c>
      <c r="E49" s="1">
        <v>7</v>
      </c>
      <c r="F49" s="1">
        <v>4</v>
      </c>
      <c r="G49" s="1" t="s">
        <v>108</v>
      </c>
      <c r="H49" s="1" t="s">
        <v>756</v>
      </c>
    </row>
    <row r="50" spans="1:8" x14ac:dyDescent="0.2">
      <c r="A50" t="s">
        <v>376</v>
      </c>
      <c r="B50" t="s">
        <v>110</v>
      </c>
      <c r="C50" t="s">
        <v>63</v>
      </c>
      <c r="D50">
        <v>1385</v>
      </c>
      <c r="E50">
        <v>160</v>
      </c>
      <c r="F50">
        <v>40</v>
      </c>
      <c r="G50" t="s">
        <v>106</v>
      </c>
      <c r="H50" t="s">
        <v>753</v>
      </c>
    </row>
    <row r="51" spans="1:8" x14ac:dyDescent="0.2">
      <c r="A51" t="s">
        <v>548</v>
      </c>
      <c r="B51" t="s">
        <v>110</v>
      </c>
      <c r="C51" t="s">
        <v>63</v>
      </c>
      <c r="D51">
        <v>37</v>
      </c>
      <c r="E51">
        <v>1</v>
      </c>
      <c r="F51">
        <v>0</v>
      </c>
      <c r="G51" t="s">
        <v>109</v>
      </c>
      <c r="H51" t="s">
        <v>758</v>
      </c>
    </row>
    <row r="52" spans="1:8" x14ac:dyDescent="0.2">
      <c r="A52" t="s">
        <v>367</v>
      </c>
      <c r="B52" t="s">
        <v>110</v>
      </c>
      <c r="C52" t="s">
        <v>63</v>
      </c>
      <c r="D52">
        <v>153</v>
      </c>
      <c r="E52">
        <v>203</v>
      </c>
      <c r="F52">
        <v>32</v>
      </c>
      <c r="G52" t="s">
        <v>106</v>
      </c>
      <c r="H52" t="s">
        <v>753</v>
      </c>
    </row>
    <row r="53" spans="1:8" x14ac:dyDescent="0.2">
      <c r="A53" t="s">
        <v>590</v>
      </c>
      <c r="B53" t="s">
        <v>110</v>
      </c>
      <c r="C53" t="s">
        <v>63</v>
      </c>
      <c r="D53">
        <v>155</v>
      </c>
      <c r="E53">
        <v>2</v>
      </c>
      <c r="F53">
        <v>2</v>
      </c>
      <c r="G53" t="s">
        <v>106</v>
      </c>
      <c r="H53" t="s">
        <v>759</v>
      </c>
    </row>
    <row r="54" spans="1:8" x14ac:dyDescent="0.2">
      <c r="A54" t="s">
        <v>54</v>
      </c>
      <c r="B54" t="s">
        <v>110</v>
      </c>
      <c r="C54" t="s">
        <v>63</v>
      </c>
      <c r="D54">
        <v>184</v>
      </c>
      <c r="E54">
        <v>44</v>
      </c>
      <c r="F54">
        <v>8</v>
      </c>
      <c r="G54" t="s">
        <v>106</v>
      </c>
      <c r="H54" t="s">
        <v>762</v>
      </c>
    </row>
    <row r="55" spans="1:8" x14ac:dyDescent="0.2">
      <c r="A55" t="s">
        <v>6</v>
      </c>
      <c r="B55" t="s">
        <v>110</v>
      </c>
      <c r="C55" t="s">
        <v>63</v>
      </c>
      <c r="D55">
        <v>38</v>
      </c>
      <c r="E55">
        <v>96</v>
      </c>
      <c r="F55">
        <v>7</v>
      </c>
      <c r="G55" t="s">
        <v>106</v>
      </c>
      <c r="H55" t="s">
        <v>762</v>
      </c>
    </row>
    <row r="56" spans="1:8" x14ac:dyDescent="0.2">
      <c r="A56" t="s">
        <v>366</v>
      </c>
      <c r="B56" t="s">
        <v>110</v>
      </c>
      <c r="C56" t="s">
        <v>63</v>
      </c>
      <c r="D56">
        <v>96</v>
      </c>
      <c r="E56">
        <v>195</v>
      </c>
      <c r="F56">
        <v>58</v>
      </c>
      <c r="G56" t="s">
        <v>106</v>
      </c>
      <c r="H56" t="s">
        <v>753</v>
      </c>
    </row>
    <row r="57" spans="1:8" x14ac:dyDescent="0.2">
      <c r="A57" t="s">
        <v>463</v>
      </c>
      <c r="B57" t="s">
        <v>749</v>
      </c>
      <c r="C57" t="s">
        <v>172</v>
      </c>
      <c r="D57">
        <v>31</v>
      </c>
      <c r="E57">
        <v>166</v>
      </c>
      <c r="F57">
        <v>12</v>
      </c>
      <c r="G57" t="s">
        <v>106</v>
      </c>
      <c r="H57" t="s">
        <v>754</v>
      </c>
    </row>
    <row r="58" spans="1:8" x14ac:dyDescent="0.2">
      <c r="A58" s="1" t="s">
        <v>262</v>
      </c>
      <c r="B58" s="1" t="s">
        <v>110</v>
      </c>
      <c r="C58" s="1" t="s">
        <v>63</v>
      </c>
      <c r="D58" s="1">
        <v>413</v>
      </c>
      <c r="E58" s="1">
        <v>13</v>
      </c>
      <c r="F58" s="1">
        <v>0</v>
      </c>
      <c r="G58" s="1" t="s">
        <v>106</v>
      </c>
      <c r="H58" s="1" t="s">
        <v>756</v>
      </c>
    </row>
    <row r="59" spans="1:8" x14ac:dyDescent="0.2">
      <c r="A59" t="s">
        <v>623</v>
      </c>
      <c r="B59" t="s">
        <v>110</v>
      </c>
      <c r="C59" t="s">
        <v>63</v>
      </c>
      <c r="D59">
        <v>37</v>
      </c>
      <c r="E59">
        <v>0</v>
      </c>
      <c r="F59">
        <v>0</v>
      </c>
      <c r="G59" t="s">
        <v>107</v>
      </c>
      <c r="H59" t="s">
        <v>759</v>
      </c>
    </row>
    <row r="60" spans="1:8" x14ac:dyDescent="0.2">
      <c r="A60" t="s">
        <v>19</v>
      </c>
      <c r="B60" t="s">
        <v>110</v>
      </c>
      <c r="C60" t="s">
        <v>63</v>
      </c>
      <c r="D60">
        <v>103</v>
      </c>
      <c r="E60">
        <v>17</v>
      </c>
      <c r="F60">
        <v>9</v>
      </c>
      <c r="G60" t="s">
        <v>106</v>
      </c>
      <c r="H60" t="s">
        <v>762</v>
      </c>
    </row>
    <row r="61" spans="1:8" x14ac:dyDescent="0.2">
      <c r="A61" s="1" t="s">
        <v>271</v>
      </c>
      <c r="B61" s="1" t="s">
        <v>110</v>
      </c>
      <c r="C61" s="1" t="s">
        <v>63</v>
      </c>
      <c r="D61" s="1">
        <v>159</v>
      </c>
      <c r="E61" s="1">
        <v>2</v>
      </c>
      <c r="F61" s="1">
        <v>6</v>
      </c>
      <c r="G61" s="1" t="s">
        <v>107</v>
      </c>
      <c r="H61" s="1" t="s">
        <v>756</v>
      </c>
    </row>
    <row r="62" spans="1:8" x14ac:dyDescent="0.2">
      <c r="A62" t="s">
        <v>31</v>
      </c>
      <c r="B62" t="s">
        <v>110</v>
      </c>
      <c r="C62" t="s">
        <v>63</v>
      </c>
      <c r="D62">
        <v>367</v>
      </c>
      <c r="E62">
        <v>134</v>
      </c>
      <c r="F62">
        <v>24</v>
      </c>
      <c r="G62" t="s">
        <v>106</v>
      </c>
      <c r="H62" t="s">
        <v>762</v>
      </c>
    </row>
    <row r="63" spans="1:8" x14ac:dyDescent="0.2">
      <c r="A63" t="s">
        <v>336</v>
      </c>
      <c r="B63" t="s">
        <v>110</v>
      </c>
      <c r="C63" t="s">
        <v>63</v>
      </c>
      <c r="D63">
        <v>131</v>
      </c>
      <c r="E63">
        <v>12</v>
      </c>
      <c r="F63">
        <v>18</v>
      </c>
      <c r="G63" t="s">
        <v>108</v>
      </c>
      <c r="H63" t="s">
        <v>763</v>
      </c>
    </row>
    <row r="64" spans="1:8" x14ac:dyDescent="0.2">
      <c r="A64" t="s">
        <v>663</v>
      </c>
      <c r="B64" t="s">
        <v>110</v>
      </c>
      <c r="C64" t="s">
        <v>63</v>
      </c>
      <c r="D64">
        <v>168</v>
      </c>
      <c r="E64">
        <v>5</v>
      </c>
      <c r="F64">
        <v>0</v>
      </c>
      <c r="G64" t="s">
        <v>106</v>
      </c>
      <c r="H64" t="s">
        <v>764</v>
      </c>
    </row>
    <row r="65" spans="1:8" x14ac:dyDescent="0.2">
      <c r="A65" t="s">
        <v>519</v>
      </c>
      <c r="B65" t="s">
        <v>110</v>
      </c>
      <c r="C65" t="s">
        <v>63</v>
      </c>
      <c r="D65">
        <v>227</v>
      </c>
      <c r="E65">
        <v>2</v>
      </c>
      <c r="F65">
        <v>0</v>
      </c>
      <c r="G65" t="s">
        <v>106</v>
      </c>
      <c r="H65" t="s">
        <v>758</v>
      </c>
    </row>
    <row r="66" spans="1:8" x14ac:dyDescent="0.2">
      <c r="A66" t="s">
        <v>576</v>
      </c>
      <c r="B66" t="s">
        <v>110</v>
      </c>
      <c r="C66" t="s">
        <v>63</v>
      </c>
      <c r="D66">
        <v>73</v>
      </c>
      <c r="E66">
        <v>1</v>
      </c>
      <c r="F66">
        <v>0</v>
      </c>
      <c r="G66" t="s">
        <v>108</v>
      </c>
      <c r="H66" t="s">
        <v>758</v>
      </c>
    </row>
    <row r="67" spans="1:8" x14ac:dyDescent="0.2">
      <c r="A67" t="s">
        <v>488</v>
      </c>
      <c r="B67" t="s">
        <v>110</v>
      </c>
      <c r="C67" t="s">
        <v>63</v>
      </c>
      <c r="D67">
        <v>12</v>
      </c>
      <c r="E67">
        <v>4</v>
      </c>
      <c r="F67">
        <v>0</v>
      </c>
      <c r="G67" t="s">
        <v>107</v>
      </c>
      <c r="H67" t="s">
        <v>755</v>
      </c>
    </row>
    <row r="68" spans="1:8" x14ac:dyDescent="0.2">
      <c r="A68" t="s">
        <v>734</v>
      </c>
      <c r="B68" t="s">
        <v>110</v>
      </c>
      <c r="C68" t="s">
        <v>63</v>
      </c>
      <c r="D68">
        <v>68</v>
      </c>
      <c r="E68">
        <v>22</v>
      </c>
      <c r="F68">
        <v>3</v>
      </c>
      <c r="G68" t="s">
        <v>106</v>
      </c>
      <c r="H68" t="s">
        <v>765</v>
      </c>
    </row>
    <row r="69" spans="1:8" x14ac:dyDescent="0.2">
      <c r="A69" t="s">
        <v>38</v>
      </c>
      <c r="B69" t="s">
        <v>110</v>
      </c>
      <c r="C69" t="s">
        <v>63</v>
      </c>
      <c r="D69">
        <v>269</v>
      </c>
      <c r="E69">
        <v>10</v>
      </c>
      <c r="F69">
        <v>50</v>
      </c>
      <c r="G69" t="s">
        <v>106</v>
      </c>
      <c r="H69" t="s">
        <v>762</v>
      </c>
    </row>
    <row r="70" spans="1:8" x14ac:dyDescent="0.2">
      <c r="A70" t="s">
        <v>341</v>
      </c>
      <c r="B70" t="s">
        <v>110</v>
      </c>
      <c r="C70" t="s">
        <v>63</v>
      </c>
      <c r="D70">
        <v>772</v>
      </c>
      <c r="E70">
        <v>51</v>
      </c>
      <c r="F70">
        <v>11</v>
      </c>
      <c r="G70" t="s">
        <v>106</v>
      </c>
      <c r="H70" t="s">
        <v>763</v>
      </c>
    </row>
    <row r="71" spans="1:8" x14ac:dyDescent="0.2">
      <c r="A71" t="s">
        <v>333</v>
      </c>
      <c r="B71" t="s">
        <v>110</v>
      </c>
      <c r="C71" t="s">
        <v>63</v>
      </c>
      <c r="D71">
        <v>174</v>
      </c>
      <c r="E71">
        <v>151</v>
      </c>
      <c r="F71">
        <v>26</v>
      </c>
      <c r="G71" t="s">
        <v>108</v>
      </c>
      <c r="H71" t="s">
        <v>763</v>
      </c>
    </row>
    <row r="72" spans="1:8" x14ac:dyDescent="0.2">
      <c r="A72" t="s">
        <v>378</v>
      </c>
      <c r="B72" t="s">
        <v>110</v>
      </c>
      <c r="C72" t="s">
        <v>63</v>
      </c>
      <c r="D72">
        <v>56</v>
      </c>
      <c r="E72">
        <v>20</v>
      </c>
      <c r="F72">
        <v>10</v>
      </c>
      <c r="G72" t="s">
        <v>106</v>
      </c>
      <c r="H72" t="s">
        <v>753</v>
      </c>
    </row>
    <row r="73" spans="1:8" x14ac:dyDescent="0.2">
      <c r="A73" t="s">
        <v>451</v>
      </c>
      <c r="B73" t="s">
        <v>110</v>
      </c>
      <c r="C73" t="s">
        <v>63</v>
      </c>
      <c r="D73">
        <v>86</v>
      </c>
      <c r="E73">
        <v>81</v>
      </c>
      <c r="F73">
        <v>58</v>
      </c>
      <c r="G73" t="s">
        <v>106</v>
      </c>
      <c r="H73" t="s">
        <v>753</v>
      </c>
    </row>
    <row r="74" spans="1:8" x14ac:dyDescent="0.2">
      <c r="A74" t="s">
        <v>509</v>
      </c>
      <c r="B74" t="s">
        <v>110</v>
      </c>
      <c r="C74" t="s">
        <v>63</v>
      </c>
      <c r="D74">
        <v>32</v>
      </c>
      <c r="E74">
        <v>1</v>
      </c>
      <c r="F74">
        <v>0</v>
      </c>
      <c r="G74" t="s">
        <v>107</v>
      </c>
      <c r="H74" t="s">
        <v>755</v>
      </c>
    </row>
    <row r="75" spans="1:8" x14ac:dyDescent="0.2">
      <c r="A75" t="s">
        <v>646</v>
      </c>
      <c r="B75" t="s">
        <v>110</v>
      </c>
      <c r="C75" t="s">
        <v>63</v>
      </c>
      <c r="D75">
        <v>33</v>
      </c>
      <c r="E75">
        <v>1</v>
      </c>
      <c r="F75">
        <v>3</v>
      </c>
      <c r="G75" t="s">
        <v>109</v>
      </c>
      <c r="H75" t="s">
        <v>760</v>
      </c>
    </row>
    <row r="76" spans="1:8" x14ac:dyDescent="0.2">
      <c r="A76" t="s">
        <v>444</v>
      </c>
      <c r="B76" t="s">
        <v>110</v>
      </c>
      <c r="C76" t="s">
        <v>63</v>
      </c>
      <c r="D76">
        <v>101</v>
      </c>
      <c r="E76">
        <v>25</v>
      </c>
      <c r="F76">
        <v>93</v>
      </c>
      <c r="G76" t="s">
        <v>108</v>
      </c>
      <c r="H76" t="s">
        <v>753</v>
      </c>
    </row>
    <row r="77" spans="1:8" x14ac:dyDescent="0.2">
      <c r="A77" s="1" t="s">
        <v>279</v>
      </c>
      <c r="B77" s="1" t="s">
        <v>110</v>
      </c>
      <c r="C77" s="1" t="s">
        <v>63</v>
      </c>
      <c r="D77" s="1">
        <v>70</v>
      </c>
      <c r="E77" s="1">
        <v>11</v>
      </c>
      <c r="F77" s="1">
        <v>0</v>
      </c>
      <c r="G77" s="1" t="s">
        <v>106</v>
      </c>
      <c r="H77" s="1" t="s">
        <v>756</v>
      </c>
    </row>
    <row r="78" spans="1:8" x14ac:dyDescent="0.2">
      <c r="A78" t="s">
        <v>585</v>
      </c>
      <c r="B78" t="s">
        <v>110</v>
      </c>
      <c r="C78" t="s">
        <v>63</v>
      </c>
      <c r="D78">
        <v>43</v>
      </c>
      <c r="E78">
        <v>12</v>
      </c>
      <c r="F78">
        <v>8</v>
      </c>
      <c r="G78" t="s">
        <v>108</v>
      </c>
      <c r="H78" t="s">
        <v>759</v>
      </c>
    </row>
    <row r="79" spans="1:8" x14ac:dyDescent="0.2">
      <c r="A79" t="s">
        <v>363</v>
      </c>
      <c r="B79" t="s">
        <v>110</v>
      </c>
      <c r="C79" t="s">
        <v>63</v>
      </c>
      <c r="D79">
        <v>64</v>
      </c>
      <c r="E79">
        <v>7</v>
      </c>
      <c r="F79">
        <v>0</v>
      </c>
      <c r="G79" t="s">
        <v>106</v>
      </c>
      <c r="H79" t="s">
        <v>753</v>
      </c>
    </row>
    <row r="80" spans="1:8" x14ac:dyDescent="0.2">
      <c r="A80" t="s">
        <v>102</v>
      </c>
      <c r="B80" t="s">
        <v>110</v>
      </c>
      <c r="C80" t="s">
        <v>63</v>
      </c>
      <c r="D80">
        <v>39</v>
      </c>
      <c r="E80">
        <v>65</v>
      </c>
      <c r="F80">
        <v>0</v>
      </c>
      <c r="G80" t="s">
        <v>106</v>
      </c>
      <c r="H80" t="s">
        <v>762</v>
      </c>
    </row>
    <row r="81" spans="1:8" x14ac:dyDescent="0.2">
      <c r="A81" t="s">
        <v>56</v>
      </c>
      <c r="B81" t="s">
        <v>110</v>
      </c>
      <c r="C81" t="s">
        <v>63</v>
      </c>
      <c r="D81">
        <v>61</v>
      </c>
      <c r="E81">
        <v>3</v>
      </c>
      <c r="F81">
        <v>9</v>
      </c>
      <c r="G81" t="s">
        <v>106</v>
      </c>
      <c r="H81" t="s">
        <v>762</v>
      </c>
    </row>
    <row r="82" spans="1:8" x14ac:dyDescent="0.2">
      <c r="A82" t="s">
        <v>577</v>
      </c>
      <c r="B82" t="s">
        <v>110</v>
      </c>
      <c r="C82" t="s">
        <v>63</v>
      </c>
      <c r="D82">
        <v>88</v>
      </c>
      <c r="E82">
        <v>9</v>
      </c>
      <c r="F82">
        <v>1</v>
      </c>
      <c r="G82" t="s">
        <v>106</v>
      </c>
      <c r="H82" t="s">
        <v>759</v>
      </c>
    </row>
    <row r="83" spans="1:8" x14ac:dyDescent="0.2">
      <c r="A83" s="1" t="s">
        <v>254</v>
      </c>
      <c r="B83" s="1" t="s">
        <v>110</v>
      </c>
      <c r="C83" s="1" t="s">
        <v>63</v>
      </c>
      <c r="D83" s="1">
        <v>122</v>
      </c>
      <c r="E83" s="1">
        <v>0</v>
      </c>
      <c r="F83" s="1">
        <v>0</v>
      </c>
      <c r="G83" s="1" t="s">
        <v>106</v>
      </c>
      <c r="H83" s="1" t="s">
        <v>756</v>
      </c>
    </row>
    <row r="84" spans="1:8" x14ac:dyDescent="0.2">
      <c r="A84" t="s">
        <v>750</v>
      </c>
      <c r="B84" t="s">
        <v>110</v>
      </c>
      <c r="C84" t="s">
        <v>63</v>
      </c>
      <c r="D84">
        <v>45</v>
      </c>
      <c r="E84">
        <v>0</v>
      </c>
      <c r="F84">
        <v>0</v>
      </c>
      <c r="G84" t="s">
        <v>108</v>
      </c>
      <c r="H84" t="s">
        <v>759</v>
      </c>
    </row>
    <row r="85" spans="1:8" x14ac:dyDescent="0.2">
      <c r="A85" s="1" t="s">
        <v>220</v>
      </c>
      <c r="B85" s="1" t="s">
        <v>110</v>
      </c>
      <c r="C85" s="1" t="s">
        <v>63</v>
      </c>
      <c r="D85" s="1">
        <v>100</v>
      </c>
      <c r="E85" s="1">
        <v>13</v>
      </c>
      <c r="F85" s="1">
        <v>7</v>
      </c>
      <c r="G85" s="1" t="s">
        <v>106</v>
      </c>
      <c r="H85" s="1" t="s">
        <v>756</v>
      </c>
    </row>
    <row r="86" spans="1:8" x14ac:dyDescent="0.2">
      <c r="A86" t="s">
        <v>324</v>
      </c>
      <c r="B86" t="s">
        <v>110</v>
      </c>
      <c r="C86" t="s">
        <v>63</v>
      </c>
      <c r="D86">
        <v>137</v>
      </c>
      <c r="E86">
        <v>6</v>
      </c>
      <c r="F86">
        <v>1</v>
      </c>
      <c r="G86" t="s">
        <v>107</v>
      </c>
      <c r="H86" t="s">
        <v>763</v>
      </c>
    </row>
    <row r="87" spans="1:8" x14ac:dyDescent="0.2">
      <c r="A87" t="s">
        <v>390</v>
      </c>
      <c r="B87" t="s">
        <v>110</v>
      </c>
      <c r="C87" t="s">
        <v>63</v>
      </c>
      <c r="D87">
        <v>37</v>
      </c>
      <c r="E87">
        <v>0</v>
      </c>
      <c r="F87">
        <v>0</v>
      </c>
      <c r="G87" t="s">
        <v>109</v>
      </c>
      <c r="H87" t="s">
        <v>753</v>
      </c>
    </row>
    <row r="88" spans="1:8" x14ac:dyDescent="0.2">
      <c r="A88" t="s">
        <v>502</v>
      </c>
      <c r="B88" t="s">
        <v>110</v>
      </c>
      <c r="C88" t="s">
        <v>63</v>
      </c>
      <c r="D88">
        <v>59</v>
      </c>
      <c r="E88">
        <v>2</v>
      </c>
      <c r="F88">
        <v>0</v>
      </c>
      <c r="G88" t="s">
        <v>109</v>
      </c>
      <c r="H88" t="s">
        <v>755</v>
      </c>
    </row>
    <row r="89" spans="1:8" x14ac:dyDescent="0.2">
      <c r="A89" t="s">
        <v>168</v>
      </c>
      <c r="B89" t="s">
        <v>110</v>
      </c>
      <c r="C89" t="s">
        <v>63</v>
      </c>
      <c r="D89">
        <v>170</v>
      </c>
      <c r="E89">
        <v>218</v>
      </c>
      <c r="F89">
        <v>6</v>
      </c>
      <c r="G89" t="s">
        <v>106</v>
      </c>
      <c r="H89" t="s">
        <v>761</v>
      </c>
    </row>
    <row r="90" spans="1:8" x14ac:dyDescent="0.2">
      <c r="A90" t="s">
        <v>679</v>
      </c>
      <c r="B90" t="s">
        <v>110</v>
      </c>
      <c r="C90" t="s">
        <v>63</v>
      </c>
      <c r="D90">
        <v>86</v>
      </c>
      <c r="E90">
        <v>0</v>
      </c>
      <c r="F90">
        <v>10</v>
      </c>
      <c r="G90" t="s">
        <v>106</v>
      </c>
      <c r="H90" t="s">
        <v>764</v>
      </c>
    </row>
    <row r="91" spans="1:8" x14ac:dyDescent="0.2">
      <c r="A91" t="s">
        <v>614</v>
      </c>
      <c r="B91" t="s">
        <v>110</v>
      </c>
      <c r="C91" t="s">
        <v>63</v>
      </c>
      <c r="D91">
        <v>133</v>
      </c>
      <c r="E91">
        <v>0</v>
      </c>
      <c r="F91">
        <v>0</v>
      </c>
      <c r="G91" t="s">
        <v>106</v>
      </c>
      <c r="H91" t="s">
        <v>759</v>
      </c>
    </row>
    <row r="92" spans="1:8" x14ac:dyDescent="0.2">
      <c r="A92" t="s">
        <v>616</v>
      </c>
      <c r="B92" t="s">
        <v>110</v>
      </c>
      <c r="C92" t="s">
        <v>63</v>
      </c>
      <c r="D92">
        <v>125</v>
      </c>
      <c r="E92">
        <v>12</v>
      </c>
      <c r="F92">
        <v>5</v>
      </c>
      <c r="G92" t="s">
        <v>106</v>
      </c>
      <c r="H92" t="s">
        <v>759</v>
      </c>
    </row>
    <row r="93" spans="1:8" x14ac:dyDescent="0.2">
      <c r="A93" t="s">
        <v>20</v>
      </c>
      <c r="B93" t="s">
        <v>110</v>
      </c>
      <c r="C93" t="s">
        <v>63</v>
      </c>
      <c r="D93">
        <v>62</v>
      </c>
      <c r="E93">
        <v>101</v>
      </c>
      <c r="F93">
        <v>4</v>
      </c>
      <c r="G93" t="s">
        <v>106</v>
      </c>
      <c r="H93" t="s">
        <v>762</v>
      </c>
    </row>
    <row r="94" spans="1:8" x14ac:dyDescent="0.2">
      <c r="A94" t="s">
        <v>100</v>
      </c>
      <c r="B94" t="s">
        <v>110</v>
      </c>
      <c r="C94" t="s">
        <v>63</v>
      </c>
      <c r="D94">
        <v>118</v>
      </c>
      <c r="E94">
        <v>139</v>
      </c>
      <c r="F94">
        <v>4</v>
      </c>
      <c r="G94" t="s">
        <v>107</v>
      </c>
      <c r="H94" t="s">
        <v>762</v>
      </c>
    </row>
    <row r="95" spans="1:8" x14ac:dyDescent="0.2">
      <c r="A95" t="s">
        <v>152</v>
      </c>
      <c r="B95" t="s">
        <v>110</v>
      </c>
      <c r="C95" t="s">
        <v>63</v>
      </c>
      <c r="D95">
        <v>64</v>
      </c>
      <c r="E95">
        <v>24</v>
      </c>
      <c r="F95">
        <v>2</v>
      </c>
      <c r="G95" t="s">
        <v>107</v>
      </c>
      <c r="H95" t="s">
        <v>761</v>
      </c>
    </row>
    <row r="96" spans="1:8" x14ac:dyDescent="0.2">
      <c r="A96" s="2" t="s">
        <v>156</v>
      </c>
      <c r="B96" t="s">
        <v>110</v>
      </c>
      <c r="C96" t="s">
        <v>63</v>
      </c>
      <c r="D96">
        <v>52</v>
      </c>
      <c r="E96">
        <v>101</v>
      </c>
      <c r="F96">
        <v>2</v>
      </c>
      <c r="G96" t="s">
        <v>106</v>
      </c>
      <c r="H96" t="s">
        <v>761</v>
      </c>
    </row>
    <row r="97" spans="1:8" x14ac:dyDescent="0.2">
      <c r="A97" t="s">
        <v>392</v>
      </c>
      <c r="B97" t="s">
        <v>110</v>
      </c>
      <c r="C97" t="s">
        <v>63</v>
      </c>
      <c r="D97">
        <v>62</v>
      </c>
      <c r="E97">
        <v>16</v>
      </c>
      <c r="F97">
        <v>5</v>
      </c>
      <c r="G97" t="s">
        <v>106</v>
      </c>
      <c r="H97" t="s">
        <v>753</v>
      </c>
    </row>
    <row r="98" spans="1:8" x14ac:dyDescent="0.2">
      <c r="A98" s="1" t="s">
        <v>259</v>
      </c>
      <c r="B98" s="1" t="s">
        <v>110</v>
      </c>
      <c r="C98" s="1" t="s">
        <v>63</v>
      </c>
      <c r="D98" s="1">
        <v>132</v>
      </c>
      <c r="E98" s="1">
        <v>3</v>
      </c>
      <c r="F98" s="1">
        <v>2</v>
      </c>
      <c r="G98" s="1" t="s">
        <v>107</v>
      </c>
      <c r="H98" s="1" t="s">
        <v>756</v>
      </c>
    </row>
    <row r="99" spans="1:8" x14ac:dyDescent="0.2">
      <c r="A99" t="s">
        <v>615</v>
      </c>
      <c r="B99" t="s">
        <v>110</v>
      </c>
      <c r="C99" t="s">
        <v>63</v>
      </c>
      <c r="D99">
        <v>135</v>
      </c>
      <c r="E99">
        <v>8</v>
      </c>
      <c r="F99">
        <v>4</v>
      </c>
      <c r="G99" t="s">
        <v>106</v>
      </c>
      <c r="H99" t="s">
        <v>759</v>
      </c>
    </row>
    <row r="100" spans="1:8" x14ac:dyDescent="0.2">
      <c r="A100" t="s">
        <v>204</v>
      </c>
      <c r="B100" t="s">
        <v>110</v>
      </c>
      <c r="C100" t="s">
        <v>63</v>
      </c>
      <c r="D100">
        <v>194</v>
      </c>
      <c r="E100">
        <v>82</v>
      </c>
      <c r="F100">
        <v>14</v>
      </c>
      <c r="G100" t="s">
        <v>106</v>
      </c>
      <c r="H100" t="s">
        <v>757</v>
      </c>
    </row>
    <row r="101" spans="1:8" x14ac:dyDescent="0.2">
      <c r="A101" t="s">
        <v>528</v>
      </c>
      <c r="B101" t="s">
        <v>110</v>
      </c>
      <c r="C101" t="s">
        <v>63</v>
      </c>
      <c r="D101">
        <v>72</v>
      </c>
      <c r="E101">
        <v>1</v>
      </c>
      <c r="F101">
        <v>0</v>
      </c>
      <c r="G101" t="s">
        <v>108</v>
      </c>
      <c r="H101" t="s">
        <v>758</v>
      </c>
    </row>
    <row r="102" spans="1:8" x14ac:dyDescent="0.2">
      <c r="A102" t="s">
        <v>477</v>
      </c>
      <c r="B102" t="s">
        <v>110</v>
      </c>
      <c r="C102" t="s">
        <v>63</v>
      </c>
      <c r="D102">
        <v>9</v>
      </c>
      <c r="E102">
        <v>14</v>
      </c>
      <c r="F102">
        <v>2</v>
      </c>
      <c r="G102" t="s">
        <v>107</v>
      </c>
      <c r="H102" t="s">
        <v>754</v>
      </c>
    </row>
    <row r="103" spans="1:8" x14ac:dyDescent="0.2">
      <c r="A103" t="s">
        <v>659</v>
      </c>
      <c r="B103" t="s">
        <v>110</v>
      </c>
      <c r="C103" t="s">
        <v>63</v>
      </c>
      <c r="D103">
        <v>8</v>
      </c>
      <c r="E103">
        <v>0</v>
      </c>
      <c r="F103">
        <v>0</v>
      </c>
      <c r="G103" t="s">
        <v>107</v>
      </c>
      <c r="H103" t="s">
        <v>760</v>
      </c>
    </row>
    <row r="104" spans="1:8" x14ac:dyDescent="0.2">
      <c r="A104" t="s">
        <v>43</v>
      </c>
      <c r="B104" t="s">
        <v>110</v>
      </c>
      <c r="C104" t="s">
        <v>63</v>
      </c>
      <c r="D104">
        <v>149</v>
      </c>
      <c r="E104">
        <v>76</v>
      </c>
      <c r="F104">
        <v>7</v>
      </c>
      <c r="G104" t="s">
        <v>106</v>
      </c>
      <c r="H104" t="s">
        <v>762</v>
      </c>
    </row>
    <row r="105" spans="1:8" x14ac:dyDescent="0.2">
      <c r="A105" t="s">
        <v>165</v>
      </c>
      <c r="B105" t="s">
        <v>110</v>
      </c>
      <c r="C105" t="s">
        <v>63</v>
      </c>
      <c r="D105">
        <v>109</v>
      </c>
      <c r="E105">
        <v>52</v>
      </c>
      <c r="F105">
        <v>1</v>
      </c>
      <c r="G105" t="s">
        <v>108</v>
      </c>
      <c r="H105" t="s">
        <v>761</v>
      </c>
    </row>
    <row r="106" spans="1:8" x14ac:dyDescent="0.2">
      <c r="A106" t="s">
        <v>73</v>
      </c>
      <c r="B106" t="s">
        <v>110</v>
      </c>
      <c r="C106" t="s">
        <v>63</v>
      </c>
      <c r="D106">
        <v>99</v>
      </c>
      <c r="E106">
        <v>107</v>
      </c>
      <c r="F106">
        <v>31</v>
      </c>
      <c r="G106" t="s">
        <v>106</v>
      </c>
      <c r="H106" t="s">
        <v>762</v>
      </c>
    </row>
    <row r="107" spans="1:8" x14ac:dyDescent="0.2">
      <c r="A107" t="s">
        <v>203</v>
      </c>
      <c r="B107" t="s">
        <v>110</v>
      </c>
      <c r="C107" t="s">
        <v>63</v>
      </c>
      <c r="D107">
        <v>114</v>
      </c>
      <c r="E107">
        <v>0</v>
      </c>
      <c r="F107">
        <v>71</v>
      </c>
      <c r="G107" t="s">
        <v>106</v>
      </c>
      <c r="H107" t="s">
        <v>757</v>
      </c>
    </row>
    <row r="108" spans="1:8" x14ac:dyDescent="0.2">
      <c r="A108" t="s">
        <v>667</v>
      </c>
      <c r="B108" t="s">
        <v>110</v>
      </c>
      <c r="C108" t="s">
        <v>63</v>
      </c>
      <c r="D108">
        <v>146</v>
      </c>
      <c r="E108">
        <v>44</v>
      </c>
      <c r="F108">
        <v>19</v>
      </c>
      <c r="G108" t="s">
        <v>107</v>
      </c>
      <c r="H108" t="s">
        <v>764</v>
      </c>
    </row>
    <row r="109" spans="1:8" x14ac:dyDescent="0.2">
      <c r="A109" t="s">
        <v>473</v>
      </c>
      <c r="B109" t="s">
        <v>110</v>
      </c>
      <c r="C109" t="s">
        <v>63</v>
      </c>
      <c r="D109">
        <v>132</v>
      </c>
      <c r="E109">
        <v>254</v>
      </c>
      <c r="F109">
        <v>52</v>
      </c>
      <c r="G109" t="s">
        <v>108</v>
      </c>
      <c r="H109" t="s">
        <v>754</v>
      </c>
    </row>
    <row r="110" spans="1:8" x14ac:dyDescent="0.2">
      <c r="A110" t="s">
        <v>360</v>
      </c>
      <c r="B110" t="s">
        <v>110</v>
      </c>
      <c r="C110" t="s">
        <v>63</v>
      </c>
      <c r="D110">
        <v>19</v>
      </c>
      <c r="E110">
        <v>2</v>
      </c>
      <c r="F110">
        <v>0</v>
      </c>
      <c r="G110" t="s">
        <v>106</v>
      </c>
      <c r="H110" t="s">
        <v>753</v>
      </c>
    </row>
    <row r="111" spans="1:8" x14ac:dyDescent="0.2">
      <c r="A111" t="s">
        <v>405</v>
      </c>
      <c r="B111" t="s">
        <v>110</v>
      </c>
      <c r="C111" t="s">
        <v>63</v>
      </c>
      <c r="D111">
        <v>102</v>
      </c>
      <c r="E111">
        <v>14</v>
      </c>
      <c r="F111">
        <v>36</v>
      </c>
      <c r="G111" t="s">
        <v>106</v>
      </c>
      <c r="H111" t="s">
        <v>753</v>
      </c>
    </row>
    <row r="112" spans="1:8" x14ac:dyDescent="0.2">
      <c r="A112" t="s">
        <v>39</v>
      </c>
      <c r="B112" t="s">
        <v>110</v>
      </c>
      <c r="C112" t="s">
        <v>63</v>
      </c>
      <c r="D112">
        <v>33</v>
      </c>
      <c r="E112">
        <v>34</v>
      </c>
      <c r="F112">
        <v>10</v>
      </c>
      <c r="G112" t="s">
        <v>108</v>
      </c>
      <c r="H112" t="s">
        <v>762</v>
      </c>
    </row>
    <row r="113" spans="1:8" x14ac:dyDescent="0.2">
      <c r="A113" t="s">
        <v>5</v>
      </c>
      <c r="B113" t="s">
        <v>110</v>
      </c>
      <c r="C113" t="s">
        <v>63</v>
      </c>
      <c r="D113">
        <v>31</v>
      </c>
      <c r="E113">
        <v>65</v>
      </c>
      <c r="F113">
        <v>8</v>
      </c>
      <c r="G113" t="s">
        <v>106</v>
      </c>
      <c r="H113" t="s">
        <v>762</v>
      </c>
    </row>
    <row r="114" spans="1:8" x14ac:dyDescent="0.2">
      <c r="A114" s="1" t="s">
        <v>298</v>
      </c>
      <c r="B114" s="1" t="s">
        <v>110</v>
      </c>
      <c r="C114" s="1" t="s">
        <v>63</v>
      </c>
      <c r="D114" s="1">
        <v>66</v>
      </c>
      <c r="E114" s="1">
        <v>5</v>
      </c>
      <c r="F114" s="1">
        <v>0</v>
      </c>
      <c r="G114" s="1" t="s">
        <v>106</v>
      </c>
      <c r="H114" s="1" t="s">
        <v>756</v>
      </c>
    </row>
    <row r="115" spans="1:8" x14ac:dyDescent="0.2">
      <c r="A115" t="s">
        <v>407</v>
      </c>
      <c r="B115" t="s">
        <v>110</v>
      </c>
      <c r="C115" t="s">
        <v>63</v>
      </c>
      <c r="D115">
        <v>100</v>
      </c>
      <c r="E115">
        <v>41</v>
      </c>
      <c r="F115">
        <v>29</v>
      </c>
      <c r="G115" t="s">
        <v>106</v>
      </c>
      <c r="H115" t="s">
        <v>753</v>
      </c>
    </row>
    <row r="116" spans="1:8" x14ac:dyDescent="0.2">
      <c r="A116" t="s">
        <v>406</v>
      </c>
      <c r="B116" t="s">
        <v>110</v>
      </c>
      <c r="C116" t="s">
        <v>63</v>
      </c>
      <c r="D116">
        <v>52</v>
      </c>
      <c r="E116">
        <v>58</v>
      </c>
      <c r="F116">
        <v>8</v>
      </c>
      <c r="G116" t="s">
        <v>108</v>
      </c>
      <c r="H116" t="s">
        <v>753</v>
      </c>
    </row>
    <row r="117" spans="1:8" x14ac:dyDescent="0.2">
      <c r="A117" t="s">
        <v>428</v>
      </c>
      <c r="B117" t="s">
        <v>110</v>
      </c>
      <c r="C117" t="s">
        <v>63</v>
      </c>
      <c r="D117">
        <v>42</v>
      </c>
      <c r="E117">
        <v>72</v>
      </c>
      <c r="F117">
        <v>17</v>
      </c>
      <c r="G117" t="s">
        <v>106</v>
      </c>
      <c r="H117" t="s">
        <v>753</v>
      </c>
    </row>
    <row r="118" spans="1:8" x14ac:dyDescent="0.2">
      <c r="A118" t="s">
        <v>594</v>
      </c>
      <c r="B118" t="s">
        <v>110</v>
      </c>
      <c r="C118" t="s">
        <v>63</v>
      </c>
      <c r="D118">
        <v>90</v>
      </c>
      <c r="E118">
        <v>8</v>
      </c>
      <c r="F118">
        <v>2</v>
      </c>
      <c r="G118" t="s">
        <v>107</v>
      </c>
      <c r="H118" t="s">
        <v>759</v>
      </c>
    </row>
    <row r="119" spans="1:8" x14ac:dyDescent="0.2">
      <c r="A119" s="1" t="s">
        <v>299</v>
      </c>
      <c r="B119" s="1" t="s">
        <v>110</v>
      </c>
      <c r="C119" s="1" t="s">
        <v>63</v>
      </c>
      <c r="D119" s="1">
        <v>122</v>
      </c>
      <c r="E119" s="1">
        <v>1</v>
      </c>
      <c r="F119" s="1">
        <v>0</v>
      </c>
      <c r="G119" s="1" t="s">
        <v>106</v>
      </c>
      <c r="H119" s="1" t="s">
        <v>756</v>
      </c>
    </row>
    <row r="120" spans="1:8" x14ac:dyDescent="0.2">
      <c r="A120" t="s">
        <v>140</v>
      </c>
      <c r="B120" t="s">
        <v>110</v>
      </c>
      <c r="C120" t="s">
        <v>63</v>
      </c>
      <c r="D120">
        <v>39</v>
      </c>
      <c r="E120">
        <v>119</v>
      </c>
      <c r="F120">
        <v>11</v>
      </c>
      <c r="G120" t="s">
        <v>108</v>
      </c>
      <c r="H120" t="s">
        <v>761</v>
      </c>
    </row>
    <row r="121" spans="1:8" x14ac:dyDescent="0.2">
      <c r="A121" t="s">
        <v>479</v>
      </c>
      <c r="B121" t="s">
        <v>110</v>
      </c>
      <c r="C121" t="s">
        <v>63</v>
      </c>
      <c r="D121">
        <v>63</v>
      </c>
      <c r="E121">
        <v>21</v>
      </c>
      <c r="F121">
        <v>30</v>
      </c>
      <c r="G121" t="s">
        <v>107</v>
      </c>
      <c r="H121" t="s">
        <v>754</v>
      </c>
    </row>
    <row r="122" spans="1:8" x14ac:dyDescent="0.2">
      <c r="A122" t="s">
        <v>40</v>
      </c>
      <c r="B122" t="s">
        <v>110</v>
      </c>
      <c r="C122" t="s">
        <v>63</v>
      </c>
      <c r="D122">
        <v>28</v>
      </c>
      <c r="E122">
        <v>36</v>
      </c>
      <c r="F122">
        <v>0</v>
      </c>
      <c r="G122" t="s">
        <v>109</v>
      </c>
      <c r="H122" t="s">
        <v>762</v>
      </c>
    </row>
    <row r="123" spans="1:8" x14ac:dyDescent="0.2">
      <c r="A123" t="s">
        <v>569</v>
      </c>
      <c r="B123" t="s">
        <v>110</v>
      </c>
      <c r="C123" t="s">
        <v>63</v>
      </c>
      <c r="D123">
        <v>108</v>
      </c>
      <c r="E123">
        <v>2</v>
      </c>
      <c r="F123">
        <v>8</v>
      </c>
      <c r="G123" t="s">
        <v>106</v>
      </c>
      <c r="H123" t="s">
        <v>758</v>
      </c>
    </row>
    <row r="124" spans="1:8" x14ac:dyDescent="0.2">
      <c r="A124" t="s">
        <v>25</v>
      </c>
      <c r="B124" t="s">
        <v>110</v>
      </c>
      <c r="C124" t="s">
        <v>63</v>
      </c>
      <c r="D124">
        <v>62</v>
      </c>
      <c r="E124">
        <v>105</v>
      </c>
      <c r="F124">
        <v>9</v>
      </c>
      <c r="G124" t="s">
        <v>106</v>
      </c>
      <c r="H124" t="s">
        <v>762</v>
      </c>
    </row>
    <row r="125" spans="1:8" x14ac:dyDescent="0.2">
      <c r="A125" t="s">
        <v>618</v>
      </c>
      <c r="B125" t="s">
        <v>110</v>
      </c>
      <c r="C125" t="s">
        <v>63</v>
      </c>
      <c r="D125">
        <v>108</v>
      </c>
      <c r="E125">
        <v>2</v>
      </c>
      <c r="F125">
        <v>8</v>
      </c>
      <c r="G125" t="s">
        <v>106</v>
      </c>
      <c r="H125" t="s">
        <v>759</v>
      </c>
    </row>
    <row r="126" spans="1:8" x14ac:dyDescent="0.2">
      <c r="A126" t="s">
        <v>88</v>
      </c>
      <c r="B126" t="s">
        <v>110</v>
      </c>
      <c r="C126" t="s">
        <v>63</v>
      </c>
      <c r="D126">
        <v>28</v>
      </c>
      <c r="E126">
        <v>22</v>
      </c>
      <c r="F126">
        <v>3</v>
      </c>
      <c r="G126" t="s">
        <v>108</v>
      </c>
      <c r="H126" t="s">
        <v>762</v>
      </c>
    </row>
    <row r="127" spans="1:8" x14ac:dyDescent="0.2">
      <c r="A127" t="s">
        <v>437</v>
      </c>
      <c r="B127" t="s">
        <v>110</v>
      </c>
      <c r="C127" t="s">
        <v>63</v>
      </c>
      <c r="D127">
        <v>179</v>
      </c>
      <c r="E127">
        <v>71</v>
      </c>
      <c r="F127">
        <v>0</v>
      </c>
      <c r="G127" t="s">
        <v>107</v>
      </c>
      <c r="H127" t="s">
        <v>753</v>
      </c>
    </row>
    <row r="128" spans="1:8" x14ac:dyDescent="0.2">
      <c r="A128" t="s">
        <v>57</v>
      </c>
      <c r="B128" t="s">
        <v>110</v>
      </c>
      <c r="C128" t="s">
        <v>63</v>
      </c>
      <c r="D128">
        <v>131</v>
      </c>
      <c r="E128">
        <v>9</v>
      </c>
      <c r="F128">
        <v>44</v>
      </c>
      <c r="G128" t="s">
        <v>108</v>
      </c>
      <c r="H128" t="s">
        <v>762</v>
      </c>
    </row>
    <row r="129" spans="1:8" x14ac:dyDescent="0.2">
      <c r="A129" t="s">
        <v>557</v>
      </c>
      <c r="B129" t="s">
        <v>110</v>
      </c>
      <c r="C129" t="s">
        <v>63</v>
      </c>
      <c r="D129">
        <v>35</v>
      </c>
      <c r="E129">
        <v>0</v>
      </c>
      <c r="F129">
        <v>1</v>
      </c>
      <c r="G129" t="s">
        <v>106</v>
      </c>
      <c r="H129" t="s">
        <v>758</v>
      </c>
    </row>
    <row r="130" spans="1:8" x14ac:dyDescent="0.2">
      <c r="A130" t="s">
        <v>448</v>
      </c>
      <c r="B130" t="s">
        <v>110</v>
      </c>
      <c r="C130" t="s">
        <v>63</v>
      </c>
      <c r="D130">
        <v>288</v>
      </c>
      <c r="E130">
        <v>47</v>
      </c>
      <c r="F130">
        <v>3</v>
      </c>
      <c r="G130" t="s">
        <v>107</v>
      </c>
      <c r="H130" t="s">
        <v>753</v>
      </c>
    </row>
    <row r="131" spans="1:8" x14ac:dyDescent="0.2">
      <c r="A131" t="s">
        <v>604</v>
      </c>
      <c r="B131" t="s">
        <v>110</v>
      </c>
      <c r="C131" t="s">
        <v>63</v>
      </c>
      <c r="D131">
        <v>8</v>
      </c>
      <c r="E131">
        <v>6</v>
      </c>
      <c r="F131">
        <v>2</v>
      </c>
      <c r="G131" t="s">
        <v>107</v>
      </c>
      <c r="H131" t="s">
        <v>759</v>
      </c>
    </row>
    <row r="132" spans="1:8" x14ac:dyDescent="0.2">
      <c r="A132" t="s">
        <v>17</v>
      </c>
      <c r="B132" t="s">
        <v>110</v>
      </c>
      <c r="C132" t="s">
        <v>63</v>
      </c>
      <c r="D132">
        <v>114</v>
      </c>
      <c r="E132">
        <v>102</v>
      </c>
      <c r="F132">
        <v>5</v>
      </c>
      <c r="G132" t="s">
        <v>106</v>
      </c>
      <c r="H132" t="s">
        <v>762</v>
      </c>
    </row>
    <row r="133" spans="1:8" x14ac:dyDescent="0.2">
      <c r="A133" t="s">
        <v>435</v>
      </c>
      <c r="B133" t="s">
        <v>110</v>
      </c>
      <c r="C133" t="s">
        <v>63</v>
      </c>
      <c r="D133">
        <v>52</v>
      </c>
      <c r="E133">
        <v>9</v>
      </c>
      <c r="F133">
        <v>0</v>
      </c>
      <c r="G133" t="s">
        <v>109</v>
      </c>
      <c r="H133" t="s">
        <v>753</v>
      </c>
    </row>
    <row r="134" spans="1:8" x14ac:dyDescent="0.2">
      <c r="A134" t="s">
        <v>377</v>
      </c>
      <c r="B134" t="s">
        <v>110</v>
      </c>
      <c r="C134" t="s">
        <v>63</v>
      </c>
      <c r="D134">
        <v>38</v>
      </c>
      <c r="E134">
        <v>32</v>
      </c>
      <c r="F134">
        <v>0</v>
      </c>
      <c r="G134" t="s">
        <v>106</v>
      </c>
      <c r="H134" t="s">
        <v>753</v>
      </c>
    </row>
    <row r="135" spans="1:8" x14ac:dyDescent="0.2">
      <c r="A135" s="1" t="s">
        <v>304</v>
      </c>
      <c r="B135" s="1" t="s">
        <v>110</v>
      </c>
      <c r="C135" s="1" t="s">
        <v>63</v>
      </c>
      <c r="D135" s="1">
        <v>158</v>
      </c>
      <c r="E135" s="1">
        <v>2</v>
      </c>
      <c r="F135" s="1">
        <v>0</v>
      </c>
      <c r="G135" s="1" t="s">
        <v>106</v>
      </c>
      <c r="H135" s="1" t="s">
        <v>756</v>
      </c>
    </row>
    <row r="136" spans="1:8" x14ac:dyDescent="0.2">
      <c r="A136" t="s">
        <v>453</v>
      </c>
      <c r="B136" t="s">
        <v>110</v>
      </c>
      <c r="C136" t="s">
        <v>63</v>
      </c>
      <c r="D136">
        <v>177</v>
      </c>
      <c r="E136">
        <v>6</v>
      </c>
      <c r="F136">
        <v>17</v>
      </c>
      <c r="G136" t="s">
        <v>108</v>
      </c>
      <c r="H136" t="s">
        <v>753</v>
      </c>
    </row>
    <row r="137" spans="1:8" x14ac:dyDescent="0.2">
      <c r="A137" t="s">
        <v>746</v>
      </c>
      <c r="B137" t="s">
        <v>110</v>
      </c>
      <c r="C137" t="s">
        <v>63</v>
      </c>
      <c r="D137">
        <v>174</v>
      </c>
      <c r="E137">
        <v>56</v>
      </c>
      <c r="F137">
        <v>15</v>
      </c>
      <c r="G137" t="s">
        <v>106</v>
      </c>
      <c r="H137" t="s">
        <v>753</v>
      </c>
    </row>
    <row r="138" spans="1:8" x14ac:dyDescent="0.2">
      <c r="A138" s="1" t="s">
        <v>260</v>
      </c>
      <c r="B138" s="1" t="s">
        <v>110</v>
      </c>
      <c r="C138" s="1" t="s">
        <v>63</v>
      </c>
      <c r="D138" s="1">
        <v>1117</v>
      </c>
      <c r="E138" s="1">
        <v>7</v>
      </c>
      <c r="F138" s="1">
        <v>0</v>
      </c>
      <c r="G138" s="1" t="s">
        <v>108</v>
      </c>
      <c r="H138" s="1" t="s">
        <v>756</v>
      </c>
    </row>
    <row r="139" spans="1:8" x14ac:dyDescent="0.2">
      <c r="A139" t="s">
        <v>321</v>
      </c>
      <c r="B139" t="s">
        <v>110</v>
      </c>
      <c r="C139" t="s">
        <v>63</v>
      </c>
      <c r="D139">
        <v>171</v>
      </c>
      <c r="E139">
        <v>0</v>
      </c>
      <c r="F139">
        <v>87</v>
      </c>
      <c r="G139" t="s">
        <v>106</v>
      </c>
      <c r="H139" t="s">
        <v>763</v>
      </c>
    </row>
    <row r="140" spans="1:8" x14ac:dyDescent="0.2">
      <c r="A140" t="s">
        <v>692</v>
      </c>
      <c r="B140" t="s">
        <v>110</v>
      </c>
      <c r="C140" t="s">
        <v>63</v>
      </c>
      <c r="D140">
        <v>73</v>
      </c>
      <c r="E140">
        <v>4</v>
      </c>
      <c r="F140">
        <v>8</v>
      </c>
      <c r="G140" t="s">
        <v>108</v>
      </c>
      <c r="H140" t="s">
        <v>764</v>
      </c>
    </row>
    <row r="141" spans="1:8" x14ac:dyDescent="0.2">
      <c r="A141" t="s">
        <v>146</v>
      </c>
      <c r="B141" t="s">
        <v>110</v>
      </c>
      <c r="C141" t="s">
        <v>63</v>
      </c>
      <c r="D141">
        <v>72</v>
      </c>
      <c r="E141">
        <v>28</v>
      </c>
      <c r="F141">
        <v>1</v>
      </c>
      <c r="G141" t="s">
        <v>108</v>
      </c>
      <c r="H141" t="s">
        <v>761</v>
      </c>
    </row>
    <row r="142" spans="1:8" x14ac:dyDescent="0.2">
      <c r="A142" t="s">
        <v>400</v>
      </c>
      <c r="B142" t="s">
        <v>110</v>
      </c>
      <c r="C142" t="s">
        <v>63</v>
      </c>
      <c r="D142">
        <v>133</v>
      </c>
      <c r="E142">
        <v>2</v>
      </c>
      <c r="F142">
        <v>11</v>
      </c>
      <c r="G142" t="s">
        <v>107</v>
      </c>
      <c r="H142" t="s">
        <v>753</v>
      </c>
    </row>
    <row r="143" spans="1:8" x14ac:dyDescent="0.2">
      <c r="A143" t="s">
        <v>415</v>
      </c>
      <c r="B143" t="s">
        <v>110</v>
      </c>
      <c r="C143" t="s">
        <v>63</v>
      </c>
      <c r="D143">
        <v>154</v>
      </c>
      <c r="E143">
        <v>26</v>
      </c>
      <c r="F143">
        <v>0</v>
      </c>
      <c r="G143" t="s">
        <v>107</v>
      </c>
      <c r="H143" t="s">
        <v>753</v>
      </c>
    </row>
    <row r="144" spans="1:8" x14ac:dyDescent="0.2">
      <c r="A144" t="s">
        <v>169</v>
      </c>
      <c r="B144" t="s">
        <v>113</v>
      </c>
      <c r="C144" t="s">
        <v>112</v>
      </c>
      <c r="D144">
        <v>9</v>
      </c>
      <c r="E144">
        <v>10</v>
      </c>
      <c r="F144">
        <v>0</v>
      </c>
      <c r="G144" t="s">
        <v>109</v>
      </c>
      <c r="H144" t="s">
        <v>761</v>
      </c>
    </row>
    <row r="145" spans="1:8" x14ac:dyDescent="0.2">
      <c r="A145" t="s">
        <v>648</v>
      </c>
      <c r="B145" t="s">
        <v>113</v>
      </c>
      <c r="C145" t="s">
        <v>112</v>
      </c>
      <c r="D145">
        <v>113</v>
      </c>
      <c r="E145">
        <v>0</v>
      </c>
      <c r="F145">
        <v>11</v>
      </c>
      <c r="G145" t="s">
        <v>106</v>
      </c>
      <c r="H145" t="s">
        <v>760</v>
      </c>
    </row>
    <row r="146" spans="1:8" x14ac:dyDescent="0.2">
      <c r="A146" t="s">
        <v>641</v>
      </c>
      <c r="B146" t="s">
        <v>113</v>
      </c>
      <c r="C146" t="s">
        <v>112</v>
      </c>
      <c r="D146">
        <v>373</v>
      </c>
      <c r="E146">
        <v>5</v>
      </c>
      <c r="F146">
        <v>30</v>
      </c>
      <c r="G146" t="s">
        <v>106</v>
      </c>
      <c r="H146" t="s">
        <v>760</v>
      </c>
    </row>
    <row r="147" spans="1:8" x14ac:dyDescent="0.2">
      <c r="A147" t="s">
        <v>4</v>
      </c>
      <c r="B147" t="s">
        <v>113</v>
      </c>
      <c r="C147" t="s">
        <v>63</v>
      </c>
      <c r="D147">
        <v>58</v>
      </c>
      <c r="E147">
        <v>53</v>
      </c>
      <c r="F147">
        <v>16</v>
      </c>
      <c r="G147" t="s">
        <v>106</v>
      </c>
      <c r="H147" t="s">
        <v>762</v>
      </c>
    </row>
    <row r="148" spans="1:8" x14ac:dyDescent="0.2">
      <c r="A148" t="s">
        <v>396</v>
      </c>
      <c r="B148" t="s">
        <v>113</v>
      </c>
      <c r="C148" t="s">
        <v>63</v>
      </c>
      <c r="D148">
        <v>65</v>
      </c>
      <c r="E148">
        <v>8</v>
      </c>
      <c r="F148">
        <v>3</v>
      </c>
      <c r="G148" t="s">
        <v>108</v>
      </c>
      <c r="H148" t="s">
        <v>753</v>
      </c>
    </row>
    <row r="149" spans="1:8" x14ac:dyDescent="0.2">
      <c r="A149" t="s">
        <v>179</v>
      </c>
      <c r="B149" t="s">
        <v>113</v>
      </c>
      <c r="C149" t="s">
        <v>63</v>
      </c>
      <c r="D149">
        <v>25</v>
      </c>
      <c r="E149">
        <v>0</v>
      </c>
      <c r="F149">
        <v>0</v>
      </c>
      <c r="G149" t="s">
        <v>109</v>
      </c>
      <c r="H149" t="s">
        <v>757</v>
      </c>
    </row>
    <row r="150" spans="1:8" x14ac:dyDescent="0.2">
      <c r="A150" t="s">
        <v>89</v>
      </c>
      <c r="B150" t="s">
        <v>113</v>
      </c>
      <c r="C150" t="s">
        <v>63</v>
      </c>
      <c r="D150">
        <v>71</v>
      </c>
      <c r="E150">
        <v>4</v>
      </c>
      <c r="F150">
        <v>5</v>
      </c>
      <c r="G150" t="s">
        <v>106</v>
      </c>
      <c r="H150" t="s">
        <v>762</v>
      </c>
    </row>
    <row r="151" spans="1:8" x14ac:dyDescent="0.2">
      <c r="A151" t="s">
        <v>373</v>
      </c>
      <c r="B151" t="s">
        <v>113</v>
      </c>
      <c r="C151" t="s">
        <v>63</v>
      </c>
      <c r="D151">
        <v>38</v>
      </c>
      <c r="E151">
        <v>17</v>
      </c>
      <c r="F151">
        <v>7</v>
      </c>
      <c r="G151" t="s">
        <v>108</v>
      </c>
      <c r="H151" t="s">
        <v>753</v>
      </c>
    </row>
    <row r="152" spans="1:8" x14ac:dyDescent="0.2">
      <c r="A152" t="s">
        <v>137</v>
      </c>
      <c r="B152" t="s">
        <v>113</v>
      </c>
      <c r="C152" t="s">
        <v>63</v>
      </c>
      <c r="D152">
        <v>35</v>
      </c>
      <c r="E152">
        <v>34</v>
      </c>
      <c r="F152">
        <v>0</v>
      </c>
      <c r="G152" t="s">
        <v>106</v>
      </c>
      <c r="H152" t="s">
        <v>761</v>
      </c>
    </row>
    <row r="153" spans="1:8" x14ac:dyDescent="0.2">
      <c r="A153" t="s">
        <v>583</v>
      </c>
      <c r="B153" t="s">
        <v>113</v>
      </c>
      <c r="C153" t="s">
        <v>63</v>
      </c>
      <c r="D153">
        <v>246</v>
      </c>
      <c r="E153">
        <v>92</v>
      </c>
      <c r="F153">
        <v>11</v>
      </c>
      <c r="G153" t="s">
        <v>106</v>
      </c>
      <c r="H153" t="s">
        <v>759</v>
      </c>
    </row>
    <row r="154" spans="1:8" x14ac:dyDescent="0.2">
      <c r="A154" t="s">
        <v>631</v>
      </c>
      <c r="B154" t="s">
        <v>113</v>
      </c>
      <c r="C154" t="s">
        <v>63</v>
      </c>
      <c r="D154">
        <v>98</v>
      </c>
      <c r="E154">
        <v>3</v>
      </c>
      <c r="F154">
        <v>9</v>
      </c>
      <c r="G154" t="s">
        <v>108</v>
      </c>
      <c r="H154" t="s">
        <v>760</v>
      </c>
    </row>
    <row r="155" spans="1:8" x14ac:dyDescent="0.2">
      <c r="A155" t="s">
        <v>200</v>
      </c>
      <c r="B155" t="s">
        <v>113</v>
      </c>
      <c r="C155" t="s">
        <v>63</v>
      </c>
      <c r="D155">
        <v>39</v>
      </c>
      <c r="E155">
        <v>1</v>
      </c>
      <c r="F155">
        <v>3</v>
      </c>
      <c r="G155" t="s">
        <v>106</v>
      </c>
      <c r="H155" t="s">
        <v>757</v>
      </c>
    </row>
    <row r="156" spans="1:8" x14ac:dyDescent="0.2">
      <c r="A156" t="s">
        <v>380</v>
      </c>
      <c r="B156" t="s">
        <v>113</v>
      </c>
      <c r="C156" t="s">
        <v>63</v>
      </c>
      <c r="D156">
        <v>52</v>
      </c>
      <c r="E156">
        <v>21</v>
      </c>
      <c r="F156">
        <v>14</v>
      </c>
      <c r="G156" t="s">
        <v>106</v>
      </c>
      <c r="H156" t="s">
        <v>753</v>
      </c>
    </row>
    <row r="157" spans="1:8" x14ac:dyDescent="0.2">
      <c r="A157" t="s">
        <v>143</v>
      </c>
      <c r="B157" t="s">
        <v>113</v>
      </c>
      <c r="C157" t="s">
        <v>63</v>
      </c>
      <c r="D157">
        <v>30</v>
      </c>
      <c r="E157">
        <v>31</v>
      </c>
      <c r="F157">
        <v>1</v>
      </c>
      <c r="G157" t="s">
        <v>109</v>
      </c>
      <c r="H157" t="s">
        <v>761</v>
      </c>
    </row>
    <row r="158" spans="1:8" x14ac:dyDescent="0.2">
      <c r="A158" t="s">
        <v>136</v>
      </c>
      <c r="B158" t="s">
        <v>113</v>
      </c>
      <c r="C158" t="s">
        <v>63</v>
      </c>
      <c r="D158">
        <v>1</v>
      </c>
      <c r="E158">
        <v>1</v>
      </c>
      <c r="F158">
        <v>0</v>
      </c>
      <c r="G158" t="s">
        <v>106</v>
      </c>
      <c r="H158" t="s">
        <v>761</v>
      </c>
    </row>
    <row r="159" spans="1:8" x14ac:dyDescent="0.2">
      <c r="A159" t="s">
        <v>133</v>
      </c>
      <c r="B159" t="s">
        <v>114</v>
      </c>
      <c r="C159" t="s">
        <v>112</v>
      </c>
      <c r="D159">
        <v>14</v>
      </c>
      <c r="E159">
        <v>1</v>
      </c>
      <c r="F159">
        <v>2</v>
      </c>
      <c r="G159" t="s">
        <v>109</v>
      </c>
      <c r="H159" t="s">
        <v>761</v>
      </c>
    </row>
    <row r="160" spans="1:8" x14ac:dyDescent="0.2">
      <c r="A160" t="s">
        <v>724</v>
      </c>
      <c r="B160" t="s">
        <v>114</v>
      </c>
      <c r="C160" t="s">
        <v>112</v>
      </c>
      <c r="D160">
        <v>29</v>
      </c>
      <c r="E160">
        <v>3</v>
      </c>
      <c r="F160">
        <v>0</v>
      </c>
      <c r="G160" t="s">
        <v>108</v>
      </c>
      <c r="H160" t="s">
        <v>765</v>
      </c>
    </row>
    <row r="161" spans="1:8" x14ac:dyDescent="0.2">
      <c r="A161" t="s">
        <v>345</v>
      </c>
      <c r="B161" t="s">
        <v>114</v>
      </c>
      <c r="C161" t="s">
        <v>112</v>
      </c>
      <c r="D161">
        <v>91</v>
      </c>
      <c r="E161">
        <v>4</v>
      </c>
      <c r="F161">
        <v>2</v>
      </c>
      <c r="G161" t="s">
        <v>106</v>
      </c>
      <c r="H161" t="s">
        <v>763</v>
      </c>
    </row>
    <row r="162" spans="1:8" x14ac:dyDescent="0.2">
      <c r="A162" t="s">
        <v>726</v>
      </c>
      <c r="B162" t="s">
        <v>114</v>
      </c>
      <c r="C162" t="s">
        <v>112</v>
      </c>
      <c r="D162">
        <v>61</v>
      </c>
      <c r="E162">
        <v>0</v>
      </c>
      <c r="F162">
        <v>2</v>
      </c>
      <c r="G162" t="s">
        <v>109</v>
      </c>
      <c r="H162" t="s">
        <v>765</v>
      </c>
    </row>
    <row r="163" spans="1:8" x14ac:dyDescent="0.2">
      <c r="A163" s="1" t="s">
        <v>275</v>
      </c>
      <c r="B163" s="1" t="s">
        <v>114</v>
      </c>
      <c r="C163" s="1" t="s">
        <v>112</v>
      </c>
      <c r="D163" s="1">
        <v>271</v>
      </c>
      <c r="E163" s="1">
        <v>9</v>
      </c>
      <c r="F163" s="1">
        <v>0</v>
      </c>
      <c r="G163" s="1" t="s">
        <v>109</v>
      </c>
      <c r="H163" s="1" t="s">
        <v>756</v>
      </c>
    </row>
    <row r="164" spans="1:8" x14ac:dyDescent="0.2">
      <c r="A164" t="s">
        <v>61</v>
      </c>
      <c r="B164" t="s">
        <v>114</v>
      </c>
      <c r="C164" t="s">
        <v>112</v>
      </c>
      <c r="D164">
        <v>136</v>
      </c>
      <c r="E164">
        <v>322</v>
      </c>
      <c r="F164">
        <v>62</v>
      </c>
      <c r="G164" t="s">
        <v>106</v>
      </c>
      <c r="H164" t="s">
        <v>762</v>
      </c>
    </row>
    <row r="165" spans="1:8" x14ac:dyDescent="0.2">
      <c r="A165" t="s">
        <v>145</v>
      </c>
      <c r="B165" t="s">
        <v>114</v>
      </c>
      <c r="C165" t="s">
        <v>63</v>
      </c>
      <c r="D165">
        <v>28</v>
      </c>
      <c r="E165">
        <v>22</v>
      </c>
      <c r="F165">
        <v>9</v>
      </c>
      <c r="G165" t="s">
        <v>109</v>
      </c>
      <c r="H165" t="s">
        <v>761</v>
      </c>
    </row>
    <row r="166" spans="1:8" x14ac:dyDescent="0.2">
      <c r="A166" t="s">
        <v>426</v>
      </c>
      <c r="B166" t="s">
        <v>114</v>
      </c>
      <c r="C166" t="s">
        <v>63</v>
      </c>
      <c r="D166">
        <v>23</v>
      </c>
      <c r="E166">
        <v>51</v>
      </c>
      <c r="F166">
        <v>7</v>
      </c>
      <c r="G166" t="s">
        <v>108</v>
      </c>
      <c r="H166" t="s">
        <v>753</v>
      </c>
    </row>
    <row r="167" spans="1:8" x14ac:dyDescent="0.2">
      <c r="A167" t="s">
        <v>157</v>
      </c>
      <c r="B167" t="s">
        <v>114</v>
      </c>
      <c r="C167" t="s">
        <v>63</v>
      </c>
      <c r="D167">
        <v>17</v>
      </c>
      <c r="E167">
        <v>28</v>
      </c>
      <c r="F167">
        <v>0</v>
      </c>
      <c r="G167" t="s">
        <v>107</v>
      </c>
      <c r="H167" t="s">
        <v>761</v>
      </c>
    </row>
    <row r="168" spans="1:8" x14ac:dyDescent="0.2">
      <c r="A168" t="s">
        <v>86</v>
      </c>
      <c r="B168" t="s">
        <v>114</v>
      </c>
      <c r="C168" t="s">
        <v>63</v>
      </c>
      <c r="D168">
        <v>27</v>
      </c>
      <c r="E168">
        <v>55</v>
      </c>
      <c r="F168">
        <v>0</v>
      </c>
      <c r="G168" t="s">
        <v>108</v>
      </c>
      <c r="H168" t="s">
        <v>762</v>
      </c>
    </row>
    <row r="169" spans="1:8" x14ac:dyDescent="0.2">
      <c r="A169" t="s">
        <v>424</v>
      </c>
      <c r="B169" t="s">
        <v>114</v>
      </c>
      <c r="C169" t="s">
        <v>63</v>
      </c>
      <c r="D169">
        <v>12</v>
      </c>
      <c r="E169">
        <v>2</v>
      </c>
      <c r="F169">
        <v>2</v>
      </c>
      <c r="G169" t="s">
        <v>109</v>
      </c>
      <c r="H169" t="s">
        <v>753</v>
      </c>
    </row>
    <row r="170" spans="1:8" x14ac:dyDescent="0.2">
      <c r="A170" t="s">
        <v>80</v>
      </c>
      <c r="B170" t="s">
        <v>114</v>
      </c>
      <c r="C170" t="s">
        <v>63</v>
      </c>
      <c r="D170">
        <v>29</v>
      </c>
      <c r="E170">
        <v>50</v>
      </c>
      <c r="F170">
        <v>0</v>
      </c>
      <c r="G170" t="s">
        <v>108</v>
      </c>
      <c r="H170" t="s">
        <v>762</v>
      </c>
    </row>
    <row r="171" spans="1:8" x14ac:dyDescent="0.2">
      <c r="A171" t="s">
        <v>517</v>
      </c>
      <c r="B171" t="s">
        <v>114</v>
      </c>
      <c r="C171" t="s">
        <v>63</v>
      </c>
      <c r="D171">
        <v>14</v>
      </c>
      <c r="E171">
        <v>0</v>
      </c>
      <c r="F171">
        <v>0</v>
      </c>
      <c r="G171" t="s">
        <v>109</v>
      </c>
      <c r="H171" t="s">
        <v>758</v>
      </c>
    </row>
    <row r="172" spans="1:8" x14ac:dyDescent="0.2">
      <c r="A172" t="s">
        <v>409</v>
      </c>
      <c r="B172" t="s">
        <v>114</v>
      </c>
      <c r="C172" t="s">
        <v>63</v>
      </c>
      <c r="D172">
        <v>131</v>
      </c>
      <c r="E172">
        <v>75</v>
      </c>
      <c r="F172">
        <v>6</v>
      </c>
      <c r="G172" t="s">
        <v>107</v>
      </c>
      <c r="H172" t="s">
        <v>753</v>
      </c>
    </row>
    <row r="173" spans="1:8" x14ac:dyDescent="0.2">
      <c r="A173" t="s">
        <v>23</v>
      </c>
      <c r="B173" t="s">
        <v>114</v>
      </c>
      <c r="C173" t="s">
        <v>63</v>
      </c>
      <c r="D173">
        <v>135</v>
      </c>
      <c r="E173">
        <v>91</v>
      </c>
      <c r="F173">
        <v>3</v>
      </c>
      <c r="G173" t="s">
        <v>106</v>
      </c>
      <c r="H173" t="s">
        <v>762</v>
      </c>
    </row>
    <row r="174" spans="1:8" x14ac:dyDescent="0.2">
      <c r="A174" t="s">
        <v>21</v>
      </c>
      <c r="B174" t="s">
        <v>114</v>
      </c>
      <c r="C174" t="s">
        <v>63</v>
      </c>
      <c r="D174">
        <v>54</v>
      </c>
      <c r="E174">
        <v>69</v>
      </c>
      <c r="F174">
        <v>5</v>
      </c>
      <c r="G174" t="s">
        <v>106</v>
      </c>
      <c r="H174" t="s">
        <v>762</v>
      </c>
    </row>
    <row r="175" spans="1:8" x14ac:dyDescent="0.2">
      <c r="A175" t="s">
        <v>358</v>
      </c>
      <c r="B175" t="s">
        <v>114</v>
      </c>
      <c r="C175" t="s">
        <v>63</v>
      </c>
      <c r="D175">
        <v>58</v>
      </c>
      <c r="E175">
        <v>59</v>
      </c>
      <c r="F175">
        <v>18</v>
      </c>
      <c r="G175" t="s">
        <v>107</v>
      </c>
      <c r="H175" t="s">
        <v>763</v>
      </c>
    </row>
    <row r="176" spans="1:8" x14ac:dyDescent="0.2">
      <c r="A176" t="s">
        <v>707</v>
      </c>
      <c r="B176" t="s">
        <v>114</v>
      </c>
      <c r="C176" t="s">
        <v>63</v>
      </c>
      <c r="D176">
        <v>25</v>
      </c>
      <c r="E176">
        <v>0</v>
      </c>
      <c r="F176">
        <v>0</v>
      </c>
      <c r="G176" t="s">
        <v>108</v>
      </c>
      <c r="H176" t="s">
        <v>765</v>
      </c>
    </row>
    <row r="177" spans="1:8" x14ac:dyDescent="0.2">
      <c r="A177" s="1" t="s">
        <v>248</v>
      </c>
      <c r="B177" s="1" t="s">
        <v>114</v>
      </c>
      <c r="C177" s="1" t="s">
        <v>63</v>
      </c>
      <c r="D177" s="1">
        <v>130</v>
      </c>
      <c r="E177" s="1">
        <v>9</v>
      </c>
      <c r="F177" s="1">
        <v>0</v>
      </c>
      <c r="G177" s="1" t="s">
        <v>106</v>
      </c>
      <c r="H177" s="1" t="s">
        <v>756</v>
      </c>
    </row>
    <row r="178" spans="1:8" x14ac:dyDescent="0.2">
      <c r="A178" t="s">
        <v>144</v>
      </c>
      <c r="B178" t="s">
        <v>114</v>
      </c>
      <c r="C178" t="s">
        <v>63</v>
      </c>
      <c r="D178">
        <v>43</v>
      </c>
      <c r="E178">
        <v>37</v>
      </c>
      <c r="F178">
        <v>21</v>
      </c>
      <c r="G178" t="s">
        <v>106</v>
      </c>
      <c r="H178" t="s">
        <v>761</v>
      </c>
    </row>
    <row r="179" spans="1:8" x14ac:dyDescent="0.2">
      <c r="A179" t="s">
        <v>739</v>
      </c>
      <c r="B179" t="s">
        <v>114</v>
      </c>
      <c r="C179" t="s">
        <v>63</v>
      </c>
      <c r="D179">
        <v>52</v>
      </c>
      <c r="E179">
        <v>2</v>
      </c>
      <c r="F179">
        <v>8</v>
      </c>
      <c r="G179" t="s">
        <v>109</v>
      </c>
      <c r="H179" t="s">
        <v>763</v>
      </c>
    </row>
    <row r="180" spans="1:8" x14ac:dyDescent="0.2">
      <c r="A180" t="s">
        <v>334</v>
      </c>
      <c r="B180" t="s">
        <v>114</v>
      </c>
      <c r="C180" t="s">
        <v>63</v>
      </c>
      <c r="D180">
        <v>55</v>
      </c>
      <c r="E180">
        <v>4</v>
      </c>
      <c r="F180">
        <v>0</v>
      </c>
      <c r="G180" t="s">
        <v>109</v>
      </c>
      <c r="H180" t="s">
        <v>763</v>
      </c>
    </row>
    <row r="181" spans="1:8" x14ac:dyDescent="0.2">
      <c r="A181" s="1" t="s">
        <v>235</v>
      </c>
      <c r="B181" s="1" t="s">
        <v>114</v>
      </c>
      <c r="C181" s="1" t="s">
        <v>63</v>
      </c>
      <c r="D181" s="1">
        <v>64</v>
      </c>
      <c r="E181" s="1">
        <v>5</v>
      </c>
      <c r="F181" s="1">
        <v>0</v>
      </c>
      <c r="G181" s="1" t="s">
        <v>109</v>
      </c>
      <c r="H181" s="1" t="s">
        <v>756</v>
      </c>
    </row>
    <row r="182" spans="1:8" x14ac:dyDescent="0.2">
      <c r="A182" t="s">
        <v>716</v>
      </c>
      <c r="B182" t="s">
        <v>114</v>
      </c>
      <c r="C182" t="s">
        <v>63</v>
      </c>
      <c r="D182">
        <v>138</v>
      </c>
      <c r="E182">
        <v>36</v>
      </c>
      <c r="F182">
        <v>0</v>
      </c>
      <c r="G182" t="s">
        <v>106</v>
      </c>
      <c r="H182" t="s">
        <v>765</v>
      </c>
    </row>
    <row r="183" spans="1:8" x14ac:dyDescent="0.2">
      <c r="A183" t="s">
        <v>552</v>
      </c>
      <c r="B183" t="s">
        <v>114</v>
      </c>
      <c r="C183" t="s">
        <v>63</v>
      </c>
      <c r="D183">
        <v>35</v>
      </c>
      <c r="E183">
        <v>0</v>
      </c>
      <c r="F183">
        <v>0</v>
      </c>
      <c r="G183" t="s">
        <v>109</v>
      </c>
      <c r="H183" t="s">
        <v>758</v>
      </c>
    </row>
    <row r="184" spans="1:8" x14ac:dyDescent="0.2">
      <c r="A184" t="s">
        <v>728</v>
      </c>
      <c r="B184" t="s">
        <v>114</v>
      </c>
      <c r="C184" t="s">
        <v>63</v>
      </c>
      <c r="D184">
        <v>47</v>
      </c>
      <c r="E184">
        <v>0</v>
      </c>
      <c r="F184">
        <v>0</v>
      </c>
      <c r="G184" t="s">
        <v>109</v>
      </c>
      <c r="H184" t="s">
        <v>765</v>
      </c>
    </row>
    <row r="185" spans="1:8" x14ac:dyDescent="0.2">
      <c r="A185" t="s">
        <v>69</v>
      </c>
      <c r="B185" t="s">
        <v>114</v>
      </c>
      <c r="C185" t="s">
        <v>63</v>
      </c>
      <c r="D185">
        <v>242</v>
      </c>
      <c r="E185">
        <v>100</v>
      </c>
      <c r="F185">
        <v>30</v>
      </c>
      <c r="G185" t="s">
        <v>106</v>
      </c>
      <c r="H185" t="s">
        <v>762</v>
      </c>
    </row>
    <row r="186" spans="1:8" x14ac:dyDescent="0.2">
      <c r="A186" t="s">
        <v>436</v>
      </c>
      <c r="B186" t="s">
        <v>111</v>
      </c>
      <c r="C186" t="s">
        <v>112</v>
      </c>
      <c r="D186">
        <v>30</v>
      </c>
      <c r="E186">
        <v>6</v>
      </c>
      <c r="F186">
        <v>2</v>
      </c>
      <c r="G186" t="s">
        <v>106</v>
      </c>
      <c r="H186" t="s">
        <v>753</v>
      </c>
    </row>
    <row r="187" spans="1:8" x14ac:dyDescent="0.2">
      <c r="A187" t="s">
        <v>696</v>
      </c>
      <c r="B187" t="s">
        <v>111</v>
      </c>
      <c r="C187" t="s">
        <v>112</v>
      </c>
      <c r="D187">
        <v>13</v>
      </c>
      <c r="E187">
        <v>0</v>
      </c>
      <c r="F187">
        <v>0</v>
      </c>
      <c r="G187" t="s">
        <v>109</v>
      </c>
      <c r="H187" t="s">
        <v>764</v>
      </c>
    </row>
    <row r="188" spans="1:8" x14ac:dyDescent="0.2">
      <c r="A188" s="1" t="s">
        <v>245</v>
      </c>
      <c r="B188" s="1" t="s">
        <v>111</v>
      </c>
      <c r="C188" s="1" t="s">
        <v>112</v>
      </c>
      <c r="D188" s="1">
        <v>149</v>
      </c>
      <c r="E188" s="1">
        <v>18</v>
      </c>
      <c r="F188" s="1">
        <v>0</v>
      </c>
      <c r="G188" s="1" t="s">
        <v>107</v>
      </c>
      <c r="H188" s="1" t="s">
        <v>756</v>
      </c>
    </row>
    <row r="189" spans="1:8" x14ac:dyDescent="0.2">
      <c r="A189" t="s">
        <v>538</v>
      </c>
      <c r="B189" t="s">
        <v>111</v>
      </c>
      <c r="C189" t="s">
        <v>112</v>
      </c>
      <c r="D189">
        <v>72</v>
      </c>
      <c r="E189">
        <v>0</v>
      </c>
      <c r="F189">
        <v>4</v>
      </c>
      <c r="G189" t="s">
        <v>106</v>
      </c>
      <c r="H189" t="s">
        <v>758</v>
      </c>
    </row>
    <row r="190" spans="1:8" x14ac:dyDescent="0.2">
      <c r="A190" t="s">
        <v>175</v>
      </c>
      <c r="B190" t="s">
        <v>111</v>
      </c>
      <c r="C190" t="s">
        <v>112</v>
      </c>
      <c r="D190">
        <v>120</v>
      </c>
      <c r="E190">
        <v>3</v>
      </c>
      <c r="F190">
        <v>29</v>
      </c>
      <c r="G190" t="s">
        <v>106</v>
      </c>
      <c r="H190" t="s">
        <v>757</v>
      </c>
    </row>
    <row r="191" spans="1:8" x14ac:dyDescent="0.2">
      <c r="A191" t="s">
        <v>194</v>
      </c>
      <c r="B191" t="s">
        <v>111</v>
      </c>
      <c r="C191" t="s">
        <v>112</v>
      </c>
      <c r="D191">
        <v>50</v>
      </c>
      <c r="E191">
        <v>0</v>
      </c>
      <c r="F191">
        <v>15</v>
      </c>
      <c r="G191" t="s">
        <v>108</v>
      </c>
      <c r="H191" t="s">
        <v>757</v>
      </c>
    </row>
    <row r="192" spans="1:8" x14ac:dyDescent="0.2">
      <c r="A192" t="s">
        <v>513</v>
      </c>
      <c r="B192" t="s">
        <v>111</v>
      </c>
      <c r="C192" t="s">
        <v>112</v>
      </c>
      <c r="D192">
        <v>127</v>
      </c>
      <c r="E192">
        <v>3</v>
      </c>
      <c r="F192">
        <v>0</v>
      </c>
      <c r="G192" t="s">
        <v>106</v>
      </c>
      <c r="H192" t="s">
        <v>758</v>
      </c>
    </row>
    <row r="193" spans="1:8" x14ac:dyDescent="0.2">
      <c r="A193" t="s">
        <v>596</v>
      </c>
      <c r="B193" t="s">
        <v>111</v>
      </c>
      <c r="C193" t="s">
        <v>112</v>
      </c>
      <c r="D193">
        <v>120</v>
      </c>
      <c r="E193">
        <v>3</v>
      </c>
      <c r="F193">
        <v>1</v>
      </c>
      <c r="G193" t="s">
        <v>106</v>
      </c>
      <c r="H193" t="s">
        <v>759</v>
      </c>
    </row>
    <row r="194" spans="1:8" x14ac:dyDescent="0.2">
      <c r="A194" s="1" t="s">
        <v>231</v>
      </c>
      <c r="B194" s="1" t="s">
        <v>111</v>
      </c>
      <c r="C194" s="1" t="s">
        <v>112</v>
      </c>
      <c r="D194" s="1">
        <v>138</v>
      </c>
      <c r="E194" s="1">
        <v>26</v>
      </c>
      <c r="F194" s="1">
        <v>0</v>
      </c>
      <c r="G194" s="1" t="s">
        <v>108</v>
      </c>
      <c r="H194" s="1" t="s">
        <v>756</v>
      </c>
    </row>
    <row r="195" spans="1:8" x14ac:dyDescent="0.2">
      <c r="A195" t="s">
        <v>511</v>
      </c>
      <c r="B195" t="s">
        <v>111</v>
      </c>
      <c r="C195" t="s">
        <v>112</v>
      </c>
      <c r="D195">
        <v>128</v>
      </c>
      <c r="E195">
        <v>8</v>
      </c>
      <c r="F195">
        <v>1</v>
      </c>
      <c r="G195" t="s">
        <v>106</v>
      </c>
      <c r="H195" t="s">
        <v>755</v>
      </c>
    </row>
    <row r="196" spans="1:8" x14ac:dyDescent="0.2">
      <c r="A196" s="1" t="s">
        <v>223</v>
      </c>
      <c r="B196" s="1" t="s">
        <v>111</v>
      </c>
      <c r="C196" s="1" t="s">
        <v>112</v>
      </c>
      <c r="D196" s="1">
        <v>124</v>
      </c>
      <c r="E196" s="1">
        <v>17</v>
      </c>
      <c r="F196" s="1">
        <v>0</v>
      </c>
      <c r="G196" s="1" t="s">
        <v>107</v>
      </c>
      <c r="H196" s="1" t="s">
        <v>756</v>
      </c>
    </row>
    <row r="197" spans="1:8" x14ac:dyDescent="0.2">
      <c r="A197" t="s">
        <v>637</v>
      </c>
      <c r="B197" t="s">
        <v>111</v>
      </c>
      <c r="C197" t="s">
        <v>112</v>
      </c>
      <c r="D197">
        <v>27</v>
      </c>
      <c r="E197">
        <v>0</v>
      </c>
      <c r="F197">
        <v>2</v>
      </c>
      <c r="G197" t="s">
        <v>109</v>
      </c>
      <c r="H197" t="s">
        <v>760</v>
      </c>
    </row>
    <row r="198" spans="1:8" x14ac:dyDescent="0.2">
      <c r="A198" t="s">
        <v>68</v>
      </c>
      <c r="B198" t="s">
        <v>111</v>
      </c>
      <c r="C198" t="s">
        <v>112</v>
      </c>
      <c r="D198">
        <v>119</v>
      </c>
      <c r="E198">
        <v>87</v>
      </c>
      <c r="F198">
        <v>3</v>
      </c>
      <c r="G198" t="s">
        <v>106</v>
      </c>
      <c r="H198" t="s">
        <v>762</v>
      </c>
    </row>
    <row r="199" spans="1:8" x14ac:dyDescent="0.2">
      <c r="A199" t="s">
        <v>66</v>
      </c>
      <c r="B199" t="s">
        <v>111</v>
      </c>
      <c r="C199" t="s">
        <v>112</v>
      </c>
      <c r="D199">
        <v>188</v>
      </c>
      <c r="E199">
        <v>30</v>
      </c>
      <c r="F199">
        <v>0</v>
      </c>
      <c r="G199" t="s">
        <v>107</v>
      </c>
      <c r="H199" t="s">
        <v>762</v>
      </c>
    </row>
    <row r="200" spans="1:8" x14ac:dyDescent="0.2">
      <c r="A200" t="s">
        <v>559</v>
      </c>
      <c r="B200" t="s">
        <v>111</v>
      </c>
      <c r="C200" t="s">
        <v>112</v>
      </c>
      <c r="D200">
        <v>379</v>
      </c>
      <c r="E200">
        <v>26</v>
      </c>
      <c r="F200">
        <v>59</v>
      </c>
      <c r="G200" t="s">
        <v>106</v>
      </c>
      <c r="H200" t="s">
        <v>758</v>
      </c>
    </row>
    <row r="201" spans="1:8" x14ac:dyDescent="0.2">
      <c r="A201" t="s">
        <v>533</v>
      </c>
      <c r="B201" t="s">
        <v>111</v>
      </c>
      <c r="C201" t="s">
        <v>112</v>
      </c>
      <c r="D201">
        <v>135</v>
      </c>
      <c r="E201">
        <v>0</v>
      </c>
      <c r="F201">
        <v>11</v>
      </c>
      <c r="G201" t="s">
        <v>106</v>
      </c>
      <c r="H201" t="s">
        <v>764</v>
      </c>
    </row>
    <row r="202" spans="1:8" x14ac:dyDescent="0.2">
      <c r="A202" t="s">
        <v>384</v>
      </c>
      <c r="B202" t="s">
        <v>111</v>
      </c>
      <c r="C202" t="s">
        <v>112</v>
      </c>
      <c r="D202">
        <v>36</v>
      </c>
      <c r="E202">
        <v>1</v>
      </c>
      <c r="F202">
        <v>7</v>
      </c>
      <c r="G202" t="s">
        <v>109</v>
      </c>
      <c r="H202" t="s">
        <v>753</v>
      </c>
    </row>
    <row r="203" spans="1:8" x14ac:dyDescent="0.2">
      <c r="A203" t="s">
        <v>184</v>
      </c>
      <c r="B203" t="s">
        <v>111</v>
      </c>
      <c r="C203" t="s">
        <v>112</v>
      </c>
      <c r="D203">
        <v>76</v>
      </c>
      <c r="E203">
        <v>4</v>
      </c>
      <c r="F203">
        <v>7</v>
      </c>
      <c r="G203" t="s">
        <v>106</v>
      </c>
      <c r="H203" t="s">
        <v>757</v>
      </c>
    </row>
    <row r="204" spans="1:8" x14ac:dyDescent="0.2">
      <c r="A204" t="s">
        <v>359</v>
      </c>
      <c r="B204" t="s">
        <v>111</v>
      </c>
      <c r="C204" t="s">
        <v>112</v>
      </c>
      <c r="D204">
        <v>163</v>
      </c>
      <c r="E204">
        <v>9</v>
      </c>
      <c r="F204">
        <v>1</v>
      </c>
      <c r="G204" t="s">
        <v>106</v>
      </c>
      <c r="H204" t="s">
        <v>763</v>
      </c>
    </row>
    <row r="205" spans="1:8" x14ac:dyDescent="0.2">
      <c r="A205" t="s">
        <v>458</v>
      </c>
      <c r="B205" t="s">
        <v>111</v>
      </c>
      <c r="C205" t="s">
        <v>748</v>
      </c>
      <c r="D205">
        <v>35</v>
      </c>
      <c r="E205">
        <v>2</v>
      </c>
      <c r="F205">
        <v>4</v>
      </c>
      <c r="G205" t="s">
        <v>109</v>
      </c>
      <c r="H205" t="s">
        <v>754</v>
      </c>
    </row>
    <row r="206" spans="1:8" x14ac:dyDescent="0.2">
      <c r="A206" t="s">
        <v>347</v>
      </c>
      <c r="B206" t="s">
        <v>111</v>
      </c>
      <c r="C206" t="s">
        <v>112</v>
      </c>
      <c r="D206">
        <v>372</v>
      </c>
      <c r="E206">
        <v>28</v>
      </c>
      <c r="F206">
        <v>6</v>
      </c>
      <c r="G206" t="s">
        <v>106</v>
      </c>
      <c r="H206" t="s">
        <v>763</v>
      </c>
    </row>
    <row r="207" spans="1:8" x14ac:dyDescent="0.2">
      <c r="A207" t="s">
        <v>95</v>
      </c>
      <c r="B207" t="s">
        <v>111</v>
      </c>
      <c r="C207" t="s">
        <v>112</v>
      </c>
      <c r="D207">
        <v>45</v>
      </c>
      <c r="E207">
        <v>5</v>
      </c>
      <c r="F207">
        <v>0</v>
      </c>
      <c r="G207" t="s">
        <v>106</v>
      </c>
      <c r="H207" t="s">
        <v>762</v>
      </c>
    </row>
    <row r="208" spans="1:8" x14ac:dyDescent="0.2">
      <c r="A208" t="s">
        <v>522</v>
      </c>
      <c r="B208" t="s">
        <v>111</v>
      </c>
      <c r="C208" t="s">
        <v>112</v>
      </c>
      <c r="D208">
        <v>157</v>
      </c>
      <c r="E208">
        <v>3</v>
      </c>
      <c r="F208">
        <v>0</v>
      </c>
      <c r="G208" t="s">
        <v>106</v>
      </c>
      <c r="H208" t="s">
        <v>764</v>
      </c>
    </row>
    <row r="209" spans="1:8" x14ac:dyDescent="0.2">
      <c r="A209" t="s">
        <v>74</v>
      </c>
      <c r="B209" t="s">
        <v>111</v>
      </c>
      <c r="C209" t="s">
        <v>112</v>
      </c>
      <c r="D209">
        <v>106</v>
      </c>
      <c r="E209">
        <v>9</v>
      </c>
      <c r="F209">
        <v>1</v>
      </c>
      <c r="G209" t="s">
        <v>107</v>
      </c>
      <c r="H209" t="s">
        <v>762</v>
      </c>
    </row>
    <row r="210" spans="1:8" x14ac:dyDescent="0.2">
      <c r="A210" t="s">
        <v>713</v>
      </c>
      <c r="B210" t="s">
        <v>111</v>
      </c>
      <c r="C210" t="s">
        <v>112</v>
      </c>
      <c r="D210">
        <v>136</v>
      </c>
      <c r="E210">
        <v>1</v>
      </c>
      <c r="F210">
        <v>0</v>
      </c>
      <c r="G210" t="s">
        <v>106</v>
      </c>
      <c r="H210" t="s">
        <v>765</v>
      </c>
    </row>
    <row r="211" spans="1:8" x14ac:dyDescent="0.2">
      <c r="A211" t="s">
        <v>700</v>
      </c>
      <c r="B211" t="s">
        <v>111</v>
      </c>
      <c r="C211" t="s">
        <v>112</v>
      </c>
      <c r="D211">
        <v>49</v>
      </c>
      <c r="E211">
        <v>4</v>
      </c>
      <c r="F211">
        <v>0</v>
      </c>
      <c r="G211" t="s">
        <v>106</v>
      </c>
      <c r="H211" t="s">
        <v>765</v>
      </c>
    </row>
    <row r="212" spans="1:8" x14ac:dyDescent="0.2">
      <c r="A212" t="s">
        <v>457</v>
      </c>
      <c r="B212" t="s">
        <v>111</v>
      </c>
      <c r="C212" t="s">
        <v>748</v>
      </c>
      <c r="D212">
        <v>45</v>
      </c>
      <c r="E212">
        <v>123</v>
      </c>
      <c r="F212">
        <v>2</v>
      </c>
      <c r="G212" t="s">
        <v>108</v>
      </c>
      <c r="H212" t="s">
        <v>754</v>
      </c>
    </row>
    <row r="213" spans="1:8" x14ac:dyDescent="0.2">
      <c r="A213" t="s">
        <v>79</v>
      </c>
      <c r="B213" t="s">
        <v>111</v>
      </c>
      <c r="C213" t="s">
        <v>112</v>
      </c>
      <c r="D213">
        <v>166</v>
      </c>
      <c r="E213">
        <v>343</v>
      </c>
      <c r="F213">
        <v>40</v>
      </c>
      <c r="G213" t="s">
        <v>106</v>
      </c>
      <c r="H213" t="s">
        <v>762</v>
      </c>
    </row>
    <row r="214" spans="1:8" x14ac:dyDescent="0.2">
      <c r="A214" t="s">
        <v>151</v>
      </c>
      <c r="B214" t="s">
        <v>111</v>
      </c>
      <c r="C214" t="s">
        <v>112</v>
      </c>
      <c r="D214">
        <v>40</v>
      </c>
      <c r="E214">
        <v>57</v>
      </c>
      <c r="F214">
        <v>8</v>
      </c>
      <c r="G214" t="s">
        <v>106</v>
      </c>
      <c r="H214" t="s">
        <v>761</v>
      </c>
    </row>
    <row r="215" spans="1:8" x14ac:dyDescent="0.2">
      <c r="A215" t="s">
        <v>48</v>
      </c>
      <c r="B215" t="s">
        <v>111</v>
      </c>
      <c r="C215" t="s">
        <v>112</v>
      </c>
      <c r="D215">
        <v>58</v>
      </c>
      <c r="E215">
        <v>89</v>
      </c>
      <c r="F215">
        <v>30</v>
      </c>
      <c r="G215" t="s">
        <v>106</v>
      </c>
      <c r="H215" t="s">
        <v>762</v>
      </c>
    </row>
    <row r="216" spans="1:8" x14ac:dyDescent="0.2">
      <c r="A216" t="s">
        <v>381</v>
      </c>
      <c r="B216" t="s">
        <v>111</v>
      </c>
      <c r="C216" t="s">
        <v>112</v>
      </c>
      <c r="D216">
        <v>58</v>
      </c>
      <c r="E216">
        <v>92</v>
      </c>
      <c r="F216">
        <v>2</v>
      </c>
      <c r="G216" t="s">
        <v>106</v>
      </c>
      <c r="H216" t="s">
        <v>753</v>
      </c>
    </row>
    <row r="217" spans="1:8" x14ac:dyDescent="0.2">
      <c r="A217" t="s">
        <v>332</v>
      </c>
      <c r="B217" t="s">
        <v>111</v>
      </c>
      <c r="C217" t="s">
        <v>112</v>
      </c>
      <c r="D217">
        <v>7</v>
      </c>
      <c r="E217">
        <v>0</v>
      </c>
      <c r="F217">
        <v>0</v>
      </c>
      <c r="G217" t="s">
        <v>106</v>
      </c>
      <c r="H217" t="s">
        <v>763</v>
      </c>
    </row>
    <row r="218" spans="1:8" x14ac:dyDescent="0.2">
      <c r="A218" t="s">
        <v>505</v>
      </c>
      <c r="B218" t="s">
        <v>111</v>
      </c>
      <c r="C218" t="s">
        <v>112</v>
      </c>
      <c r="D218">
        <v>4</v>
      </c>
      <c r="E218">
        <v>0</v>
      </c>
      <c r="F218">
        <v>0</v>
      </c>
      <c r="G218" t="s">
        <v>107</v>
      </c>
      <c r="H218" t="s">
        <v>755</v>
      </c>
    </row>
    <row r="219" spans="1:8" x14ac:dyDescent="0.2">
      <c r="A219" t="s">
        <v>681</v>
      </c>
      <c r="B219" t="s">
        <v>111</v>
      </c>
      <c r="C219" t="s">
        <v>112</v>
      </c>
      <c r="D219">
        <v>94</v>
      </c>
      <c r="E219">
        <v>0</v>
      </c>
      <c r="F219">
        <v>3</v>
      </c>
      <c r="G219" t="s">
        <v>106</v>
      </c>
      <c r="H219" t="s">
        <v>764</v>
      </c>
    </row>
    <row r="220" spans="1:8" x14ac:dyDescent="0.2">
      <c r="A220" t="s">
        <v>425</v>
      </c>
      <c r="B220" t="s">
        <v>111</v>
      </c>
      <c r="C220" t="s">
        <v>112</v>
      </c>
      <c r="D220">
        <v>42</v>
      </c>
      <c r="E220">
        <v>5</v>
      </c>
      <c r="F220">
        <v>5</v>
      </c>
      <c r="G220" t="s">
        <v>109</v>
      </c>
      <c r="H220" t="s">
        <v>753</v>
      </c>
    </row>
    <row r="221" spans="1:8" x14ac:dyDescent="0.2">
      <c r="A221" t="s">
        <v>554</v>
      </c>
      <c r="B221" t="s">
        <v>111</v>
      </c>
      <c r="C221" t="s">
        <v>112</v>
      </c>
      <c r="D221">
        <v>37</v>
      </c>
      <c r="E221">
        <v>4</v>
      </c>
      <c r="F221">
        <v>1</v>
      </c>
      <c r="G221" t="s">
        <v>106</v>
      </c>
      <c r="H221" t="s">
        <v>759</v>
      </c>
    </row>
    <row r="222" spans="1:8" x14ac:dyDescent="0.2">
      <c r="A222" t="s">
        <v>344</v>
      </c>
      <c r="B222" t="s">
        <v>111</v>
      </c>
      <c r="C222" t="s">
        <v>112</v>
      </c>
      <c r="D222">
        <v>68</v>
      </c>
      <c r="E222">
        <v>20</v>
      </c>
      <c r="F222">
        <v>9</v>
      </c>
      <c r="G222" t="s">
        <v>108</v>
      </c>
      <c r="H222" t="s">
        <v>763</v>
      </c>
    </row>
    <row r="223" spans="1:8" x14ac:dyDescent="0.2">
      <c r="A223" s="1" t="s">
        <v>253</v>
      </c>
      <c r="B223" s="1" t="s">
        <v>111</v>
      </c>
      <c r="C223" s="1" t="s">
        <v>112</v>
      </c>
      <c r="D223" s="1">
        <v>92</v>
      </c>
      <c r="E223" s="1">
        <v>8</v>
      </c>
      <c r="F223" s="1">
        <v>0</v>
      </c>
      <c r="G223" s="1" t="s">
        <v>109</v>
      </c>
      <c r="H223" s="1" t="s">
        <v>756</v>
      </c>
    </row>
    <row r="224" spans="1:8" x14ac:dyDescent="0.2">
      <c r="A224" s="1" t="s">
        <v>255</v>
      </c>
      <c r="B224" s="1" t="s">
        <v>111</v>
      </c>
      <c r="C224" s="1" t="s">
        <v>112</v>
      </c>
      <c r="D224" s="1">
        <v>247</v>
      </c>
      <c r="E224" s="1">
        <v>3</v>
      </c>
      <c r="F224" s="1">
        <v>0</v>
      </c>
      <c r="G224" s="1" t="s">
        <v>107</v>
      </c>
      <c r="H224" s="1" t="s">
        <v>756</v>
      </c>
    </row>
    <row r="225" spans="1:8" x14ac:dyDescent="0.2">
      <c r="A225" t="s">
        <v>588</v>
      </c>
      <c r="B225" t="s">
        <v>111</v>
      </c>
      <c r="C225" t="s">
        <v>112</v>
      </c>
      <c r="D225">
        <v>88</v>
      </c>
      <c r="E225">
        <v>2</v>
      </c>
      <c r="F225">
        <v>0</v>
      </c>
      <c r="G225" t="s">
        <v>109</v>
      </c>
      <c r="H225" t="s">
        <v>759</v>
      </c>
    </row>
    <row r="226" spans="1:8" x14ac:dyDescent="0.2">
      <c r="A226" t="s">
        <v>348</v>
      </c>
      <c r="B226" t="s">
        <v>111</v>
      </c>
      <c r="C226" t="s">
        <v>112</v>
      </c>
      <c r="D226">
        <v>140</v>
      </c>
      <c r="E226">
        <v>7</v>
      </c>
      <c r="F226">
        <v>0</v>
      </c>
      <c r="G226" t="s">
        <v>106</v>
      </c>
      <c r="H226" t="s">
        <v>763</v>
      </c>
    </row>
    <row r="227" spans="1:8" x14ac:dyDescent="0.2">
      <c r="A227" t="s">
        <v>685</v>
      </c>
      <c r="B227" t="s">
        <v>111</v>
      </c>
      <c r="C227" t="s">
        <v>112</v>
      </c>
      <c r="D227">
        <v>46</v>
      </c>
      <c r="E227">
        <v>14</v>
      </c>
      <c r="F227">
        <v>0</v>
      </c>
      <c r="G227" t="s">
        <v>109</v>
      </c>
      <c r="H227" t="s">
        <v>764</v>
      </c>
    </row>
    <row r="228" spans="1:8" x14ac:dyDescent="0.2">
      <c r="A228" t="s">
        <v>651</v>
      </c>
      <c r="B228" t="s">
        <v>111</v>
      </c>
      <c r="C228" t="s">
        <v>112</v>
      </c>
      <c r="D228">
        <v>67</v>
      </c>
      <c r="E228">
        <v>0</v>
      </c>
      <c r="F228">
        <v>14</v>
      </c>
      <c r="G228" t="s">
        <v>108</v>
      </c>
      <c r="H228" t="s">
        <v>760</v>
      </c>
    </row>
    <row r="229" spans="1:8" x14ac:dyDescent="0.2">
      <c r="A229" t="s">
        <v>565</v>
      </c>
      <c r="B229" t="s">
        <v>111</v>
      </c>
      <c r="C229" t="s">
        <v>112</v>
      </c>
      <c r="D229">
        <v>86</v>
      </c>
      <c r="E229">
        <v>0</v>
      </c>
      <c r="F229">
        <v>0</v>
      </c>
      <c r="G229" t="s">
        <v>106</v>
      </c>
      <c r="H229" t="s">
        <v>758</v>
      </c>
    </row>
    <row r="230" spans="1:8" x14ac:dyDescent="0.2">
      <c r="A230" t="s">
        <v>644</v>
      </c>
      <c r="B230" t="s">
        <v>111</v>
      </c>
      <c r="C230" t="s">
        <v>112</v>
      </c>
      <c r="D230">
        <v>85</v>
      </c>
      <c r="E230">
        <v>1</v>
      </c>
      <c r="F230">
        <v>0</v>
      </c>
      <c r="G230" t="s">
        <v>108</v>
      </c>
      <c r="H230" t="s">
        <v>760</v>
      </c>
    </row>
    <row r="231" spans="1:8" x14ac:dyDescent="0.2">
      <c r="A231" t="s">
        <v>340</v>
      </c>
      <c r="B231" t="s">
        <v>111</v>
      </c>
      <c r="C231" t="s">
        <v>112</v>
      </c>
      <c r="D231">
        <v>5</v>
      </c>
      <c r="E231">
        <v>0</v>
      </c>
      <c r="F231">
        <v>0</v>
      </c>
      <c r="G231" t="s">
        <v>106</v>
      </c>
      <c r="H231" t="s">
        <v>763</v>
      </c>
    </row>
    <row r="232" spans="1:8" x14ac:dyDescent="0.2">
      <c r="A232" t="s">
        <v>722</v>
      </c>
      <c r="B232" t="s">
        <v>111</v>
      </c>
      <c r="C232" t="s">
        <v>112</v>
      </c>
      <c r="D232">
        <v>99</v>
      </c>
      <c r="E232">
        <v>2</v>
      </c>
      <c r="F232">
        <v>0</v>
      </c>
      <c r="G232" t="s">
        <v>106</v>
      </c>
      <c r="H232" t="s">
        <v>765</v>
      </c>
    </row>
    <row r="233" spans="1:8" x14ac:dyDescent="0.2">
      <c r="A233" t="s">
        <v>370</v>
      </c>
      <c r="B233" t="s">
        <v>111</v>
      </c>
      <c r="C233" t="s">
        <v>112</v>
      </c>
      <c r="D233">
        <v>17</v>
      </c>
      <c r="E233">
        <v>8</v>
      </c>
      <c r="F233">
        <v>2</v>
      </c>
      <c r="G233" t="s">
        <v>109</v>
      </c>
      <c r="H233" t="s">
        <v>753</v>
      </c>
    </row>
    <row r="234" spans="1:8" x14ac:dyDescent="0.2">
      <c r="A234" s="1" t="s">
        <v>244</v>
      </c>
      <c r="B234" s="1" t="s">
        <v>111</v>
      </c>
      <c r="C234" s="1" t="s">
        <v>112</v>
      </c>
      <c r="D234" s="1">
        <v>83</v>
      </c>
      <c r="E234" s="1">
        <v>7</v>
      </c>
      <c r="F234" s="1">
        <v>0</v>
      </c>
      <c r="G234" s="1" t="s">
        <v>106</v>
      </c>
      <c r="H234" s="1" t="s">
        <v>756</v>
      </c>
    </row>
    <row r="235" spans="1:8" x14ac:dyDescent="0.2">
      <c r="A235" t="s">
        <v>546</v>
      </c>
      <c r="B235" t="s">
        <v>111</v>
      </c>
      <c r="C235" t="s">
        <v>112</v>
      </c>
      <c r="D235">
        <v>67</v>
      </c>
      <c r="E235">
        <v>1</v>
      </c>
      <c r="F235">
        <v>0</v>
      </c>
      <c r="G235" t="s">
        <v>106</v>
      </c>
      <c r="H235" t="s">
        <v>758</v>
      </c>
    </row>
    <row r="236" spans="1:8" x14ac:dyDescent="0.2">
      <c r="A236" t="s">
        <v>78</v>
      </c>
      <c r="B236" t="s">
        <v>111</v>
      </c>
      <c r="C236" t="s">
        <v>112</v>
      </c>
      <c r="D236">
        <v>127</v>
      </c>
      <c r="E236">
        <v>7</v>
      </c>
      <c r="F236">
        <v>6</v>
      </c>
      <c r="G236" t="s">
        <v>108</v>
      </c>
      <c r="H236" t="s">
        <v>762</v>
      </c>
    </row>
    <row r="237" spans="1:8" x14ac:dyDescent="0.2">
      <c r="A237" t="s">
        <v>690</v>
      </c>
      <c r="B237" t="s">
        <v>111</v>
      </c>
      <c r="C237" t="s">
        <v>112</v>
      </c>
      <c r="D237">
        <v>156</v>
      </c>
      <c r="E237">
        <v>3</v>
      </c>
      <c r="F237">
        <v>2</v>
      </c>
      <c r="G237" t="s">
        <v>107</v>
      </c>
      <c r="H237" t="s">
        <v>764</v>
      </c>
    </row>
    <row r="238" spans="1:8" x14ac:dyDescent="0.2">
      <c r="A238" t="s">
        <v>705</v>
      </c>
      <c r="B238" t="s">
        <v>111</v>
      </c>
      <c r="C238" t="s">
        <v>112</v>
      </c>
      <c r="D238">
        <v>7</v>
      </c>
      <c r="E238">
        <v>9</v>
      </c>
      <c r="F238">
        <v>0</v>
      </c>
      <c r="G238" t="s">
        <v>109</v>
      </c>
      <c r="H238" t="s">
        <v>765</v>
      </c>
    </row>
    <row r="239" spans="1:8" x14ac:dyDescent="0.2">
      <c r="A239" t="s">
        <v>346</v>
      </c>
      <c r="B239" t="s">
        <v>111</v>
      </c>
      <c r="C239" t="s">
        <v>112</v>
      </c>
      <c r="D239">
        <v>18</v>
      </c>
      <c r="E239">
        <v>0</v>
      </c>
      <c r="F239">
        <v>1</v>
      </c>
      <c r="G239" t="s">
        <v>109</v>
      </c>
      <c r="H239" t="s">
        <v>763</v>
      </c>
    </row>
    <row r="240" spans="1:8" x14ac:dyDescent="0.2">
      <c r="A240" t="s">
        <v>159</v>
      </c>
      <c r="B240" t="s">
        <v>111</v>
      </c>
      <c r="C240" t="s">
        <v>112</v>
      </c>
      <c r="D240">
        <v>33</v>
      </c>
      <c r="E240">
        <v>52</v>
      </c>
      <c r="F240">
        <v>3</v>
      </c>
      <c r="G240" t="s">
        <v>108</v>
      </c>
      <c r="H240" t="s">
        <v>761</v>
      </c>
    </row>
    <row r="241" spans="1:8" x14ac:dyDescent="0.2">
      <c r="A241" t="s">
        <v>639</v>
      </c>
      <c r="B241" t="s">
        <v>111</v>
      </c>
      <c r="C241" t="s">
        <v>112</v>
      </c>
      <c r="D241">
        <v>289</v>
      </c>
      <c r="E241">
        <v>7</v>
      </c>
      <c r="F241">
        <v>56</v>
      </c>
      <c r="G241" t="s">
        <v>106</v>
      </c>
      <c r="H241" t="s">
        <v>760</v>
      </c>
    </row>
    <row r="242" spans="1:8" x14ac:dyDescent="0.2">
      <c r="A242" t="s">
        <v>638</v>
      </c>
      <c r="B242" t="s">
        <v>111</v>
      </c>
      <c r="C242" t="s">
        <v>112</v>
      </c>
      <c r="D242">
        <v>6</v>
      </c>
      <c r="E242">
        <v>0</v>
      </c>
      <c r="F242">
        <v>1</v>
      </c>
      <c r="G242" t="s">
        <v>109</v>
      </c>
      <c r="H242" t="s">
        <v>760</v>
      </c>
    </row>
    <row r="243" spans="1:8" x14ac:dyDescent="0.2">
      <c r="A243" t="s">
        <v>201</v>
      </c>
      <c r="B243" t="s">
        <v>111</v>
      </c>
      <c r="C243" t="s">
        <v>112</v>
      </c>
      <c r="D243">
        <v>57</v>
      </c>
      <c r="E243">
        <v>1</v>
      </c>
      <c r="F243">
        <v>8</v>
      </c>
      <c r="G243" t="s">
        <v>108</v>
      </c>
      <c r="H243" t="s">
        <v>757</v>
      </c>
    </row>
    <row r="244" spans="1:8" x14ac:dyDescent="0.2">
      <c r="A244" t="s">
        <v>125</v>
      </c>
      <c r="B244" t="s">
        <v>111</v>
      </c>
      <c r="C244" t="s">
        <v>112</v>
      </c>
      <c r="D244">
        <v>47</v>
      </c>
      <c r="E244">
        <v>72</v>
      </c>
      <c r="F244">
        <v>8</v>
      </c>
      <c r="G244" t="s">
        <v>108</v>
      </c>
      <c r="H244" t="s">
        <v>761</v>
      </c>
    </row>
    <row r="245" spans="1:8" x14ac:dyDescent="0.2">
      <c r="A245" t="s">
        <v>357</v>
      </c>
      <c r="B245" t="s">
        <v>111</v>
      </c>
      <c r="C245" t="s">
        <v>112</v>
      </c>
      <c r="D245">
        <v>176</v>
      </c>
      <c r="E245">
        <v>6</v>
      </c>
      <c r="F245">
        <v>8</v>
      </c>
      <c r="G245" t="s">
        <v>106</v>
      </c>
      <c r="H245" t="s">
        <v>763</v>
      </c>
    </row>
    <row r="246" spans="1:8" x14ac:dyDescent="0.2">
      <c r="A246" t="s">
        <v>674</v>
      </c>
      <c r="B246" t="s">
        <v>111</v>
      </c>
      <c r="C246" t="s">
        <v>112</v>
      </c>
      <c r="D246">
        <v>254</v>
      </c>
      <c r="E246">
        <v>1</v>
      </c>
      <c r="F246">
        <v>0</v>
      </c>
      <c r="G246" t="s">
        <v>106</v>
      </c>
      <c r="H246" t="s">
        <v>764</v>
      </c>
    </row>
    <row r="247" spans="1:8" x14ac:dyDescent="0.2">
      <c r="A247" t="s">
        <v>613</v>
      </c>
      <c r="B247" t="s">
        <v>111</v>
      </c>
      <c r="C247" t="s">
        <v>112</v>
      </c>
      <c r="D247">
        <v>61</v>
      </c>
      <c r="E247">
        <v>0</v>
      </c>
      <c r="F247">
        <v>0</v>
      </c>
      <c r="G247" t="s">
        <v>106</v>
      </c>
      <c r="H247" t="s">
        <v>759</v>
      </c>
    </row>
    <row r="248" spans="1:8" x14ac:dyDescent="0.2">
      <c r="A248" t="s">
        <v>178</v>
      </c>
      <c r="B248" t="s">
        <v>111</v>
      </c>
      <c r="C248" t="s">
        <v>112</v>
      </c>
      <c r="D248">
        <v>43</v>
      </c>
      <c r="E248">
        <v>0</v>
      </c>
      <c r="F248">
        <v>0</v>
      </c>
      <c r="G248" t="s">
        <v>108</v>
      </c>
      <c r="H248" t="s">
        <v>757</v>
      </c>
    </row>
    <row r="249" spans="1:8" x14ac:dyDescent="0.2">
      <c r="A249" t="s">
        <v>162</v>
      </c>
      <c r="B249" t="s">
        <v>111</v>
      </c>
      <c r="C249" t="s">
        <v>112</v>
      </c>
      <c r="D249">
        <v>42</v>
      </c>
      <c r="E249">
        <v>17</v>
      </c>
      <c r="F249">
        <v>4</v>
      </c>
      <c r="G249" t="s">
        <v>109</v>
      </c>
      <c r="H249" t="s">
        <v>761</v>
      </c>
    </row>
    <row r="250" spans="1:8" x14ac:dyDescent="0.2">
      <c r="A250" t="s">
        <v>202</v>
      </c>
      <c r="B250" t="s">
        <v>111</v>
      </c>
      <c r="C250" t="s">
        <v>112</v>
      </c>
      <c r="D250">
        <v>110</v>
      </c>
      <c r="E250">
        <v>0</v>
      </c>
      <c r="F250">
        <v>1</v>
      </c>
      <c r="G250" t="s">
        <v>107</v>
      </c>
      <c r="H250" t="s">
        <v>757</v>
      </c>
    </row>
    <row r="251" spans="1:8" x14ac:dyDescent="0.2">
      <c r="A251" t="s">
        <v>189</v>
      </c>
      <c r="B251" t="s">
        <v>111</v>
      </c>
      <c r="C251" t="s">
        <v>112</v>
      </c>
      <c r="D251">
        <v>170</v>
      </c>
      <c r="E251">
        <v>11</v>
      </c>
      <c r="F251">
        <v>37</v>
      </c>
      <c r="G251" t="s">
        <v>106</v>
      </c>
      <c r="H251" t="s">
        <v>757</v>
      </c>
    </row>
    <row r="252" spans="1:8" x14ac:dyDescent="0.2">
      <c r="A252" s="1" t="s">
        <v>307</v>
      </c>
      <c r="B252" s="1" t="s">
        <v>111</v>
      </c>
      <c r="C252" s="1" t="s">
        <v>112</v>
      </c>
      <c r="D252" s="1">
        <v>88</v>
      </c>
      <c r="E252" s="1">
        <v>23</v>
      </c>
      <c r="F252" s="1">
        <v>0</v>
      </c>
      <c r="G252" s="1" t="s">
        <v>109</v>
      </c>
      <c r="H252" s="1" t="s">
        <v>756</v>
      </c>
    </row>
    <row r="253" spans="1:8" x14ac:dyDescent="0.2">
      <c r="A253" t="s">
        <v>568</v>
      </c>
      <c r="B253" t="s">
        <v>111</v>
      </c>
      <c r="C253" t="s">
        <v>112</v>
      </c>
      <c r="D253">
        <v>18</v>
      </c>
      <c r="E253">
        <v>1</v>
      </c>
      <c r="F253">
        <v>0</v>
      </c>
      <c r="G253" t="s">
        <v>106</v>
      </c>
      <c r="H253" t="s">
        <v>758</v>
      </c>
    </row>
    <row r="254" spans="1:8" x14ac:dyDescent="0.2">
      <c r="A254" t="s">
        <v>328</v>
      </c>
      <c r="B254" t="s">
        <v>111</v>
      </c>
      <c r="C254" t="s">
        <v>112</v>
      </c>
      <c r="D254">
        <v>59</v>
      </c>
      <c r="E254">
        <v>1</v>
      </c>
      <c r="F254">
        <v>2</v>
      </c>
      <c r="G254" t="s">
        <v>106</v>
      </c>
      <c r="H254" t="s">
        <v>763</v>
      </c>
    </row>
    <row r="255" spans="1:8" x14ac:dyDescent="0.2">
      <c r="A255" t="s">
        <v>402</v>
      </c>
      <c r="B255" t="s">
        <v>111</v>
      </c>
      <c r="C255" t="s">
        <v>112</v>
      </c>
      <c r="D255">
        <v>72</v>
      </c>
      <c r="E255">
        <v>28</v>
      </c>
      <c r="F255">
        <v>1</v>
      </c>
      <c r="G255" t="s">
        <v>107</v>
      </c>
      <c r="H255" t="s">
        <v>753</v>
      </c>
    </row>
    <row r="256" spans="1:8" x14ac:dyDescent="0.2">
      <c r="A256" t="s">
        <v>371</v>
      </c>
      <c r="B256" t="s">
        <v>111</v>
      </c>
      <c r="C256" t="s">
        <v>112</v>
      </c>
      <c r="D256">
        <v>37</v>
      </c>
      <c r="E256">
        <v>4</v>
      </c>
      <c r="F256">
        <v>2</v>
      </c>
      <c r="G256" t="s">
        <v>108</v>
      </c>
      <c r="H256" t="s">
        <v>753</v>
      </c>
    </row>
    <row r="257" spans="1:8" x14ac:dyDescent="0.2">
      <c r="A257" t="s">
        <v>35</v>
      </c>
      <c r="B257" t="s">
        <v>111</v>
      </c>
      <c r="C257" t="s">
        <v>112</v>
      </c>
      <c r="D257">
        <v>28</v>
      </c>
      <c r="E257">
        <v>2</v>
      </c>
      <c r="F257">
        <v>0</v>
      </c>
      <c r="G257" t="s">
        <v>106</v>
      </c>
      <c r="H257" t="s">
        <v>762</v>
      </c>
    </row>
    <row r="258" spans="1:8" x14ac:dyDescent="0.2">
      <c r="A258" t="s">
        <v>524</v>
      </c>
      <c r="B258" t="s">
        <v>111</v>
      </c>
      <c r="C258" t="s">
        <v>112</v>
      </c>
      <c r="D258">
        <v>36</v>
      </c>
      <c r="E258">
        <v>0</v>
      </c>
      <c r="F258">
        <v>0</v>
      </c>
      <c r="G258" t="s">
        <v>108</v>
      </c>
      <c r="H258" t="s">
        <v>758</v>
      </c>
    </row>
    <row r="259" spans="1:8" x14ac:dyDescent="0.2">
      <c r="A259" t="s">
        <v>599</v>
      </c>
      <c r="B259" t="s">
        <v>111</v>
      </c>
      <c r="C259" t="s">
        <v>112</v>
      </c>
      <c r="D259">
        <v>33</v>
      </c>
      <c r="E259">
        <v>0</v>
      </c>
      <c r="F259">
        <v>1</v>
      </c>
      <c r="G259" t="s">
        <v>108</v>
      </c>
      <c r="H259" t="s">
        <v>759</v>
      </c>
    </row>
    <row r="260" spans="1:8" x14ac:dyDescent="0.2">
      <c r="A260" t="s">
        <v>58</v>
      </c>
      <c r="B260" t="s">
        <v>111</v>
      </c>
      <c r="C260" t="s">
        <v>112</v>
      </c>
      <c r="D260">
        <v>39</v>
      </c>
      <c r="E260">
        <v>88</v>
      </c>
      <c r="F260">
        <v>4</v>
      </c>
      <c r="G260" t="s">
        <v>106</v>
      </c>
      <c r="H260" t="s">
        <v>762</v>
      </c>
    </row>
    <row r="261" spans="1:8" x14ac:dyDescent="0.2">
      <c r="A261" t="s">
        <v>602</v>
      </c>
      <c r="B261" t="s">
        <v>111</v>
      </c>
      <c r="C261" t="s">
        <v>112</v>
      </c>
      <c r="D261">
        <v>224</v>
      </c>
      <c r="E261">
        <v>9</v>
      </c>
      <c r="F261">
        <v>0</v>
      </c>
      <c r="G261" t="s">
        <v>106</v>
      </c>
      <c r="H261" t="s">
        <v>759</v>
      </c>
    </row>
    <row r="262" spans="1:8" x14ac:dyDescent="0.2">
      <c r="A262" t="s">
        <v>141</v>
      </c>
      <c r="B262" t="s">
        <v>111</v>
      </c>
      <c r="C262" t="s">
        <v>112</v>
      </c>
      <c r="D262">
        <v>49</v>
      </c>
      <c r="E262">
        <v>13</v>
      </c>
      <c r="F262">
        <v>0</v>
      </c>
      <c r="G262" t="s">
        <v>106</v>
      </c>
      <c r="H262" t="s">
        <v>761</v>
      </c>
    </row>
    <row r="263" spans="1:8" x14ac:dyDescent="0.2">
      <c r="A263" s="1" t="s">
        <v>267</v>
      </c>
      <c r="B263" s="1" t="s">
        <v>111</v>
      </c>
      <c r="C263" s="1" t="s">
        <v>112</v>
      </c>
      <c r="D263" s="1">
        <v>270</v>
      </c>
      <c r="E263" s="1">
        <v>12</v>
      </c>
      <c r="F263" s="1">
        <v>0</v>
      </c>
      <c r="G263" s="1" t="s">
        <v>106</v>
      </c>
      <c r="H263" s="1" t="s">
        <v>756</v>
      </c>
    </row>
    <row r="264" spans="1:8" x14ac:dyDescent="0.2">
      <c r="A264" t="s">
        <v>468</v>
      </c>
      <c r="B264" t="s">
        <v>747</v>
      </c>
      <c r="C264" t="s">
        <v>748</v>
      </c>
      <c r="D264">
        <v>39</v>
      </c>
      <c r="E264">
        <v>10</v>
      </c>
      <c r="F264">
        <v>12</v>
      </c>
      <c r="G264" t="s">
        <v>108</v>
      </c>
      <c r="H264" t="s">
        <v>754</v>
      </c>
    </row>
    <row r="265" spans="1:8" x14ac:dyDescent="0.2">
      <c r="A265" t="s">
        <v>484</v>
      </c>
      <c r="B265" t="s">
        <v>111</v>
      </c>
      <c r="C265" t="s">
        <v>112</v>
      </c>
      <c r="D265">
        <v>92</v>
      </c>
      <c r="E265">
        <v>8</v>
      </c>
      <c r="F265">
        <v>4</v>
      </c>
      <c r="G265" t="s">
        <v>108</v>
      </c>
      <c r="H265" t="s">
        <v>755</v>
      </c>
    </row>
    <row r="266" spans="1:8" x14ac:dyDescent="0.2">
      <c r="A266" t="s">
        <v>467</v>
      </c>
      <c r="B266" t="s">
        <v>747</v>
      </c>
      <c r="C266" t="s">
        <v>748</v>
      </c>
      <c r="D266">
        <v>23</v>
      </c>
      <c r="E266">
        <v>179</v>
      </c>
      <c r="F266">
        <v>6</v>
      </c>
      <c r="G266" t="s">
        <v>106</v>
      </c>
      <c r="H266" t="s">
        <v>754</v>
      </c>
    </row>
    <row r="267" spans="1:8" x14ac:dyDescent="0.2">
      <c r="A267" t="s">
        <v>317</v>
      </c>
      <c r="B267" t="s">
        <v>111</v>
      </c>
      <c r="C267" t="s">
        <v>112</v>
      </c>
      <c r="D267">
        <v>77</v>
      </c>
      <c r="E267">
        <v>8</v>
      </c>
      <c r="F267">
        <v>13</v>
      </c>
      <c r="G267" t="s">
        <v>108</v>
      </c>
      <c r="H267" t="s">
        <v>763</v>
      </c>
    </row>
    <row r="268" spans="1:8" x14ac:dyDescent="0.2">
      <c r="A268" t="s">
        <v>34</v>
      </c>
      <c r="B268" t="s">
        <v>111</v>
      </c>
      <c r="C268" t="s">
        <v>112</v>
      </c>
      <c r="D268">
        <v>70</v>
      </c>
      <c r="E268">
        <v>87</v>
      </c>
      <c r="F268">
        <v>0</v>
      </c>
      <c r="G268" t="s">
        <v>106</v>
      </c>
      <c r="H268" t="s">
        <v>762</v>
      </c>
    </row>
    <row r="269" spans="1:8" x14ac:dyDescent="0.2">
      <c r="A269" t="s">
        <v>542</v>
      </c>
      <c r="B269" t="s">
        <v>111</v>
      </c>
      <c r="C269" t="s">
        <v>112</v>
      </c>
      <c r="D269">
        <v>11</v>
      </c>
      <c r="E269">
        <v>0</v>
      </c>
      <c r="F269">
        <v>0</v>
      </c>
      <c r="G269" t="s">
        <v>109</v>
      </c>
      <c r="H269" t="s">
        <v>758</v>
      </c>
    </row>
    <row r="270" spans="1:8" x14ac:dyDescent="0.2">
      <c r="A270" t="s">
        <v>147</v>
      </c>
      <c r="B270" t="s">
        <v>111</v>
      </c>
      <c r="C270" t="s">
        <v>112</v>
      </c>
      <c r="D270">
        <v>1</v>
      </c>
      <c r="E270">
        <v>14</v>
      </c>
      <c r="F270">
        <v>0</v>
      </c>
      <c r="G270" t="s">
        <v>107</v>
      </c>
      <c r="H270" t="s">
        <v>761</v>
      </c>
    </row>
    <row r="271" spans="1:8" x14ac:dyDescent="0.2">
      <c r="A271" t="s">
        <v>612</v>
      </c>
      <c r="B271" t="s">
        <v>111</v>
      </c>
      <c r="C271" t="s">
        <v>112</v>
      </c>
      <c r="D271">
        <v>145</v>
      </c>
      <c r="E271">
        <v>1</v>
      </c>
      <c r="F271">
        <v>0</v>
      </c>
      <c r="G271" t="s">
        <v>106</v>
      </c>
      <c r="H271" t="s">
        <v>759</v>
      </c>
    </row>
    <row r="272" spans="1:8" x14ac:dyDescent="0.2">
      <c r="A272" t="s">
        <v>8</v>
      </c>
      <c r="B272" t="s">
        <v>111</v>
      </c>
      <c r="C272" t="s">
        <v>112</v>
      </c>
      <c r="D272">
        <v>57</v>
      </c>
      <c r="E272">
        <v>47</v>
      </c>
      <c r="F272">
        <v>6</v>
      </c>
      <c r="G272" t="s">
        <v>106</v>
      </c>
      <c r="H272" t="s">
        <v>762</v>
      </c>
    </row>
    <row r="273" spans="1:8" x14ac:dyDescent="0.2">
      <c r="A273" s="1" t="s">
        <v>77</v>
      </c>
      <c r="B273" t="s">
        <v>111</v>
      </c>
      <c r="C273" t="s">
        <v>112</v>
      </c>
      <c r="D273">
        <v>27</v>
      </c>
      <c r="E273">
        <v>29</v>
      </c>
      <c r="F273">
        <v>0</v>
      </c>
      <c r="G273" t="s">
        <v>106</v>
      </c>
      <c r="H273" t="s">
        <v>762</v>
      </c>
    </row>
    <row r="274" spans="1:8" x14ac:dyDescent="0.2">
      <c r="A274" t="s">
        <v>471</v>
      </c>
      <c r="B274" t="s">
        <v>111</v>
      </c>
      <c r="C274" t="s">
        <v>112</v>
      </c>
      <c r="D274">
        <v>88</v>
      </c>
      <c r="E274">
        <v>132</v>
      </c>
      <c r="F274">
        <v>9</v>
      </c>
      <c r="G274" t="s">
        <v>106</v>
      </c>
      <c r="H274" t="s">
        <v>754</v>
      </c>
    </row>
    <row r="275" spans="1:8" x14ac:dyDescent="0.2">
      <c r="A275" t="s">
        <v>547</v>
      </c>
      <c r="B275" t="s">
        <v>111</v>
      </c>
      <c r="C275" t="s">
        <v>112</v>
      </c>
      <c r="D275">
        <v>91</v>
      </c>
      <c r="E275">
        <v>0</v>
      </c>
      <c r="F275">
        <v>0</v>
      </c>
      <c r="G275" t="s">
        <v>106</v>
      </c>
      <c r="H275" t="s">
        <v>758</v>
      </c>
    </row>
    <row r="276" spans="1:8" x14ac:dyDescent="0.2">
      <c r="A276" t="s">
        <v>611</v>
      </c>
      <c r="B276" t="s">
        <v>111</v>
      </c>
      <c r="C276" t="s">
        <v>112</v>
      </c>
      <c r="D276">
        <v>83</v>
      </c>
      <c r="E276">
        <v>9</v>
      </c>
      <c r="F276">
        <v>5</v>
      </c>
      <c r="G276" t="s">
        <v>107</v>
      </c>
      <c r="H276" t="s">
        <v>759</v>
      </c>
    </row>
    <row r="277" spans="1:8" x14ac:dyDescent="0.2">
      <c r="A277" t="s">
        <v>520</v>
      </c>
      <c r="B277" t="s">
        <v>111</v>
      </c>
      <c r="C277" t="s">
        <v>112</v>
      </c>
      <c r="D277">
        <v>97</v>
      </c>
      <c r="E277">
        <v>0</v>
      </c>
      <c r="F277">
        <v>1</v>
      </c>
      <c r="G277" t="s">
        <v>106</v>
      </c>
      <c r="H277" t="s">
        <v>758</v>
      </c>
    </row>
    <row r="278" spans="1:8" x14ac:dyDescent="0.2">
      <c r="A278" t="s">
        <v>158</v>
      </c>
      <c r="B278" t="s">
        <v>111</v>
      </c>
      <c r="C278" t="s">
        <v>112</v>
      </c>
      <c r="D278">
        <v>265</v>
      </c>
      <c r="E278">
        <v>52</v>
      </c>
      <c r="F278">
        <v>1</v>
      </c>
      <c r="G278" t="s">
        <v>106</v>
      </c>
      <c r="H278" t="s">
        <v>761</v>
      </c>
    </row>
    <row r="279" spans="1:8" x14ac:dyDescent="0.2">
      <c r="A279" t="s">
        <v>571</v>
      </c>
      <c r="B279" t="s">
        <v>111</v>
      </c>
      <c r="C279" t="s">
        <v>112</v>
      </c>
      <c r="D279">
        <v>18</v>
      </c>
      <c r="E279">
        <v>0</v>
      </c>
      <c r="F279">
        <v>0</v>
      </c>
      <c r="G279" t="s">
        <v>109</v>
      </c>
      <c r="H279" t="s">
        <v>758</v>
      </c>
    </row>
    <row r="280" spans="1:8" x14ac:dyDescent="0.2">
      <c r="A280" t="s">
        <v>329</v>
      </c>
      <c r="B280" t="s">
        <v>111</v>
      </c>
      <c r="C280" t="s">
        <v>112</v>
      </c>
      <c r="D280">
        <v>104</v>
      </c>
      <c r="E280">
        <v>11</v>
      </c>
      <c r="F280">
        <v>5</v>
      </c>
      <c r="G280" t="s">
        <v>106</v>
      </c>
      <c r="H280" t="s">
        <v>763</v>
      </c>
    </row>
    <row r="281" spans="1:8" x14ac:dyDescent="0.2">
      <c r="A281" t="s">
        <v>567</v>
      </c>
      <c r="B281" t="s">
        <v>111</v>
      </c>
      <c r="C281" t="s">
        <v>112</v>
      </c>
      <c r="D281">
        <v>82</v>
      </c>
      <c r="E281">
        <v>2</v>
      </c>
      <c r="F281">
        <v>0</v>
      </c>
      <c r="G281" t="s">
        <v>109</v>
      </c>
      <c r="H281" t="s">
        <v>758</v>
      </c>
    </row>
    <row r="282" spans="1:8" x14ac:dyDescent="0.2">
      <c r="A282" t="s">
        <v>44</v>
      </c>
      <c r="B282" t="s">
        <v>111</v>
      </c>
      <c r="C282" t="s">
        <v>112</v>
      </c>
      <c r="D282">
        <v>70</v>
      </c>
      <c r="E282">
        <v>9</v>
      </c>
      <c r="F282">
        <v>0</v>
      </c>
      <c r="G282" t="s">
        <v>107</v>
      </c>
      <c r="H282" t="s">
        <v>762</v>
      </c>
    </row>
    <row r="283" spans="1:8" x14ac:dyDescent="0.2">
      <c r="A283" t="s">
        <v>82</v>
      </c>
      <c r="B283" t="s">
        <v>111</v>
      </c>
      <c r="C283" t="s">
        <v>112</v>
      </c>
      <c r="D283">
        <v>44</v>
      </c>
      <c r="E283">
        <v>22</v>
      </c>
      <c r="F283">
        <v>0</v>
      </c>
      <c r="G283" t="s">
        <v>107</v>
      </c>
      <c r="H283" t="s">
        <v>762</v>
      </c>
    </row>
    <row r="284" spans="1:8" x14ac:dyDescent="0.2">
      <c r="A284" t="s">
        <v>185</v>
      </c>
      <c r="B284" t="s">
        <v>111</v>
      </c>
      <c r="C284" t="s">
        <v>112</v>
      </c>
      <c r="D284">
        <v>63</v>
      </c>
      <c r="E284">
        <v>0</v>
      </c>
      <c r="F284">
        <v>1</v>
      </c>
      <c r="G284" t="s">
        <v>107</v>
      </c>
      <c r="H284" t="s">
        <v>757</v>
      </c>
    </row>
    <row r="285" spans="1:8" x14ac:dyDescent="0.2">
      <c r="A285" t="s">
        <v>600</v>
      </c>
      <c r="B285" t="s">
        <v>111</v>
      </c>
      <c r="C285" t="s">
        <v>112</v>
      </c>
      <c r="D285">
        <v>10</v>
      </c>
      <c r="E285">
        <v>0</v>
      </c>
      <c r="F285">
        <v>0</v>
      </c>
      <c r="G285" t="s">
        <v>106</v>
      </c>
      <c r="H285" t="s">
        <v>759</v>
      </c>
    </row>
    <row r="286" spans="1:8" x14ac:dyDescent="0.2">
      <c r="A286" t="s">
        <v>689</v>
      </c>
      <c r="B286" t="s">
        <v>111</v>
      </c>
      <c r="C286" t="s">
        <v>112</v>
      </c>
      <c r="D286">
        <v>196</v>
      </c>
      <c r="E286">
        <v>0</v>
      </c>
      <c r="F286">
        <v>0</v>
      </c>
      <c r="G286" t="s">
        <v>106</v>
      </c>
      <c r="H286" t="s">
        <v>764</v>
      </c>
    </row>
    <row r="287" spans="1:8" x14ac:dyDescent="0.2">
      <c r="A287" t="s">
        <v>664</v>
      </c>
      <c r="B287" t="s">
        <v>111</v>
      </c>
      <c r="C287" t="s">
        <v>112</v>
      </c>
      <c r="D287">
        <v>7</v>
      </c>
      <c r="E287">
        <v>0</v>
      </c>
      <c r="F287">
        <v>1</v>
      </c>
      <c r="G287" t="s">
        <v>106</v>
      </c>
      <c r="H287" t="s">
        <v>764</v>
      </c>
    </row>
    <row r="288" spans="1:8" x14ac:dyDescent="0.2">
      <c r="A288" t="s">
        <v>379</v>
      </c>
      <c r="B288" t="s">
        <v>111</v>
      </c>
      <c r="C288" t="s">
        <v>112</v>
      </c>
      <c r="D288">
        <v>35</v>
      </c>
      <c r="E288">
        <v>0</v>
      </c>
      <c r="F288">
        <v>0</v>
      </c>
      <c r="G288" t="s">
        <v>109</v>
      </c>
      <c r="H288" t="s">
        <v>753</v>
      </c>
    </row>
    <row r="289" spans="1:8" x14ac:dyDescent="0.2">
      <c r="A289" t="s">
        <v>718</v>
      </c>
      <c r="B289" t="s">
        <v>111</v>
      </c>
      <c r="C289" t="s">
        <v>112</v>
      </c>
      <c r="D289">
        <v>18</v>
      </c>
      <c r="E289">
        <v>0</v>
      </c>
      <c r="F289">
        <v>0</v>
      </c>
      <c r="G289" t="s">
        <v>109</v>
      </c>
      <c r="H289" t="s">
        <v>765</v>
      </c>
    </row>
    <row r="290" spans="1:8" x14ac:dyDescent="0.2">
      <c r="A290" t="s">
        <v>514</v>
      </c>
      <c r="B290" t="s">
        <v>111</v>
      </c>
      <c r="C290" t="s">
        <v>112</v>
      </c>
      <c r="D290">
        <v>125</v>
      </c>
      <c r="E290">
        <v>1</v>
      </c>
      <c r="F290">
        <v>0</v>
      </c>
      <c r="G290" t="s">
        <v>106</v>
      </c>
      <c r="H290" t="s">
        <v>758</v>
      </c>
    </row>
    <row r="291" spans="1:8" x14ac:dyDescent="0.2">
      <c r="A291" t="s">
        <v>555</v>
      </c>
      <c r="B291" t="s">
        <v>111</v>
      </c>
      <c r="C291" t="s">
        <v>112</v>
      </c>
      <c r="D291">
        <v>64</v>
      </c>
      <c r="E291">
        <v>0</v>
      </c>
      <c r="F291">
        <v>0</v>
      </c>
      <c r="G291" t="s">
        <v>106</v>
      </c>
      <c r="H291" t="s">
        <v>758</v>
      </c>
    </row>
    <row r="292" spans="1:8" x14ac:dyDescent="0.2">
      <c r="A292" s="1" t="s">
        <v>290</v>
      </c>
      <c r="B292" s="1" t="s">
        <v>111</v>
      </c>
      <c r="C292" s="1" t="s">
        <v>112</v>
      </c>
      <c r="D292" s="1">
        <v>64</v>
      </c>
      <c r="E292" s="1">
        <v>1</v>
      </c>
      <c r="F292" s="1">
        <v>0</v>
      </c>
      <c r="G292" s="1" t="s">
        <v>108</v>
      </c>
      <c r="H292" s="1" t="s">
        <v>756</v>
      </c>
    </row>
    <row r="293" spans="1:8" x14ac:dyDescent="0.2">
      <c r="A293" t="s">
        <v>553</v>
      </c>
      <c r="B293" t="s">
        <v>111</v>
      </c>
      <c r="C293" t="s">
        <v>63</v>
      </c>
      <c r="D293">
        <v>52</v>
      </c>
      <c r="E293">
        <v>0</v>
      </c>
      <c r="F293">
        <v>0</v>
      </c>
      <c r="G293" t="s">
        <v>108</v>
      </c>
      <c r="H293" t="s">
        <v>758</v>
      </c>
    </row>
    <row r="294" spans="1:8" x14ac:dyDescent="0.2">
      <c r="A294" t="s">
        <v>697</v>
      </c>
      <c r="B294" t="s">
        <v>111</v>
      </c>
      <c r="C294" t="s">
        <v>63</v>
      </c>
      <c r="D294">
        <v>61</v>
      </c>
      <c r="E294">
        <v>0</v>
      </c>
      <c r="F294">
        <v>0</v>
      </c>
      <c r="G294" t="s">
        <v>108</v>
      </c>
      <c r="H294" t="s">
        <v>764</v>
      </c>
    </row>
    <row r="295" spans="1:8" x14ac:dyDescent="0.2">
      <c r="A295" t="s">
        <v>720</v>
      </c>
      <c r="B295" t="s">
        <v>111</v>
      </c>
      <c r="C295" t="s">
        <v>63</v>
      </c>
      <c r="D295">
        <v>89</v>
      </c>
      <c r="E295">
        <v>3</v>
      </c>
      <c r="F295">
        <v>2</v>
      </c>
      <c r="G295" t="s">
        <v>109</v>
      </c>
      <c r="H295" t="s">
        <v>765</v>
      </c>
    </row>
    <row r="296" spans="1:8" x14ac:dyDescent="0.2">
      <c r="A296" t="s">
        <v>36</v>
      </c>
      <c r="B296" t="s">
        <v>111</v>
      </c>
      <c r="C296" t="s">
        <v>63</v>
      </c>
      <c r="D296">
        <v>203</v>
      </c>
      <c r="E296">
        <v>3</v>
      </c>
      <c r="F296">
        <v>5</v>
      </c>
      <c r="G296" t="s">
        <v>106</v>
      </c>
      <c r="H296" t="s">
        <v>762</v>
      </c>
    </row>
    <row r="297" spans="1:8" x14ac:dyDescent="0.2">
      <c r="A297" t="s">
        <v>526</v>
      </c>
      <c r="B297" t="s">
        <v>111</v>
      </c>
      <c r="C297" t="s">
        <v>63</v>
      </c>
      <c r="D297">
        <v>68</v>
      </c>
      <c r="E297">
        <v>0</v>
      </c>
      <c r="F297">
        <v>0</v>
      </c>
      <c r="G297" t="s">
        <v>106</v>
      </c>
      <c r="H297" t="s">
        <v>758</v>
      </c>
    </row>
    <row r="298" spans="1:8" x14ac:dyDescent="0.2">
      <c r="A298" s="1" t="s">
        <v>240</v>
      </c>
      <c r="B298" s="1" t="s">
        <v>111</v>
      </c>
      <c r="C298" s="1" t="s">
        <v>63</v>
      </c>
      <c r="D298" s="1">
        <v>160</v>
      </c>
      <c r="E298" s="1">
        <v>1</v>
      </c>
      <c r="F298" s="1">
        <v>0</v>
      </c>
      <c r="G298" s="1" t="s">
        <v>106</v>
      </c>
      <c r="H298" s="1" t="s">
        <v>756</v>
      </c>
    </row>
    <row r="299" spans="1:8" x14ac:dyDescent="0.2">
      <c r="A299" t="s">
        <v>470</v>
      </c>
      <c r="B299" t="s">
        <v>111</v>
      </c>
      <c r="C299" t="s">
        <v>63</v>
      </c>
      <c r="D299">
        <v>153</v>
      </c>
      <c r="E299">
        <v>103</v>
      </c>
      <c r="F299">
        <v>13</v>
      </c>
      <c r="G299" t="s">
        <v>106</v>
      </c>
      <c r="H299" t="s">
        <v>754</v>
      </c>
    </row>
    <row r="300" spans="1:8" x14ac:dyDescent="0.2">
      <c r="A300" t="s">
        <v>675</v>
      </c>
      <c r="B300" t="s">
        <v>111</v>
      </c>
      <c r="C300" t="s">
        <v>63</v>
      </c>
      <c r="D300">
        <v>76</v>
      </c>
      <c r="E300">
        <v>1</v>
      </c>
      <c r="F300">
        <v>3</v>
      </c>
      <c r="G300" t="s">
        <v>107</v>
      </c>
      <c r="H300" t="s">
        <v>764</v>
      </c>
    </row>
    <row r="301" spans="1:8" x14ac:dyDescent="0.2">
      <c r="A301" t="s">
        <v>683</v>
      </c>
      <c r="B301" t="s">
        <v>111</v>
      </c>
      <c r="C301" t="s">
        <v>63</v>
      </c>
      <c r="D301">
        <v>43</v>
      </c>
      <c r="E301">
        <v>0</v>
      </c>
      <c r="F301">
        <v>0</v>
      </c>
      <c r="G301" t="s">
        <v>108</v>
      </c>
      <c r="H301" t="s">
        <v>764</v>
      </c>
    </row>
    <row r="302" spans="1:8" x14ac:dyDescent="0.2">
      <c r="A302" t="s">
        <v>609</v>
      </c>
      <c r="B302" t="s">
        <v>111</v>
      </c>
      <c r="C302" t="s">
        <v>63</v>
      </c>
      <c r="D302">
        <v>16</v>
      </c>
      <c r="E302">
        <v>14</v>
      </c>
      <c r="F302">
        <v>0</v>
      </c>
      <c r="G302" t="s">
        <v>108</v>
      </c>
      <c r="H302" t="s">
        <v>759</v>
      </c>
    </row>
    <row r="303" spans="1:8" x14ac:dyDescent="0.2">
      <c r="A303" t="s">
        <v>687</v>
      </c>
      <c r="B303" t="s">
        <v>111</v>
      </c>
      <c r="C303" t="s">
        <v>63</v>
      </c>
      <c r="D303">
        <v>135</v>
      </c>
      <c r="E303">
        <v>9</v>
      </c>
      <c r="F303">
        <v>24</v>
      </c>
      <c r="G303" t="s">
        <v>108</v>
      </c>
      <c r="H303" t="s">
        <v>764</v>
      </c>
    </row>
    <row r="304" spans="1:8" x14ac:dyDescent="0.2">
      <c r="A304" t="s">
        <v>432</v>
      </c>
      <c r="B304" t="s">
        <v>111</v>
      </c>
      <c r="C304" t="s">
        <v>63</v>
      </c>
      <c r="D304">
        <v>171</v>
      </c>
      <c r="E304">
        <v>55</v>
      </c>
      <c r="F304">
        <v>125</v>
      </c>
      <c r="G304" t="s">
        <v>106</v>
      </c>
      <c r="H304" t="s">
        <v>753</v>
      </c>
    </row>
    <row r="305" spans="1:8" x14ac:dyDescent="0.2">
      <c r="A305" t="s">
        <v>315</v>
      </c>
      <c r="B305" t="s">
        <v>111</v>
      </c>
      <c r="C305" t="s">
        <v>63</v>
      </c>
      <c r="D305">
        <v>114</v>
      </c>
      <c r="E305">
        <v>1</v>
      </c>
      <c r="F305">
        <v>2</v>
      </c>
      <c r="G305" t="s">
        <v>108</v>
      </c>
      <c r="H305" t="s">
        <v>763</v>
      </c>
    </row>
    <row r="306" spans="1:8" x14ac:dyDescent="0.2">
      <c r="A306" t="s">
        <v>447</v>
      </c>
      <c r="B306" t="s">
        <v>111</v>
      </c>
      <c r="C306" t="s">
        <v>63</v>
      </c>
      <c r="D306">
        <v>38</v>
      </c>
      <c r="E306">
        <v>66</v>
      </c>
      <c r="F306">
        <v>17</v>
      </c>
      <c r="G306" t="s">
        <v>108</v>
      </c>
      <c r="H306" t="s">
        <v>753</v>
      </c>
    </row>
    <row r="307" spans="1:8" x14ac:dyDescent="0.2">
      <c r="A307" t="s">
        <v>394</v>
      </c>
      <c r="B307" t="s">
        <v>111</v>
      </c>
      <c r="C307" t="s">
        <v>63</v>
      </c>
      <c r="D307">
        <v>266</v>
      </c>
      <c r="E307">
        <v>16</v>
      </c>
      <c r="F307">
        <v>74</v>
      </c>
      <c r="G307" t="s">
        <v>108</v>
      </c>
      <c r="H307" t="s">
        <v>753</v>
      </c>
    </row>
    <row r="308" spans="1:8" x14ac:dyDescent="0.2">
      <c r="A308" t="s">
        <v>190</v>
      </c>
      <c r="B308" t="s">
        <v>111</v>
      </c>
      <c r="C308" t="s">
        <v>63</v>
      </c>
      <c r="D308">
        <v>30</v>
      </c>
      <c r="E308">
        <v>0</v>
      </c>
      <c r="F308">
        <v>0</v>
      </c>
      <c r="G308" t="s">
        <v>109</v>
      </c>
      <c r="H308" t="s">
        <v>757</v>
      </c>
    </row>
    <row r="309" spans="1:8" x14ac:dyDescent="0.2">
      <c r="A309" t="s">
        <v>465</v>
      </c>
      <c r="B309" t="s">
        <v>747</v>
      </c>
      <c r="C309" t="s">
        <v>172</v>
      </c>
      <c r="D309">
        <v>11</v>
      </c>
      <c r="E309">
        <v>31</v>
      </c>
      <c r="F309">
        <v>8</v>
      </c>
      <c r="G309" t="s">
        <v>107</v>
      </c>
      <c r="H309" t="s">
        <v>754</v>
      </c>
    </row>
    <row r="310" spans="1:8" x14ac:dyDescent="0.2">
      <c r="A310" t="s">
        <v>732</v>
      </c>
      <c r="B310" t="s">
        <v>111</v>
      </c>
      <c r="C310" t="s">
        <v>63</v>
      </c>
      <c r="D310">
        <v>77</v>
      </c>
      <c r="E310">
        <v>29</v>
      </c>
      <c r="F310">
        <v>2</v>
      </c>
      <c r="G310" t="s">
        <v>106</v>
      </c>
      <c r="H310" t="s">
        <v>765</v>
      </c>
    </row>
    <row r="311" spans="1:8" x14ac:dyDescent="0.2">
      <c r="A311" t="s">
        <v>374</v>
      </c>
      <c r="B311" t="s">
        <v>111</v>
      </c>
      <c r="C311" t="s">
        <v>63</v>
      </c>
      <c r="D311">
        <v>265</v>
      </c>
      <c r="E311">
        <v>130</v>
      </c>
      <c r="F311">
        <v>8</v>
      </c>
      <c r="G311" t="s">
        <v>106</v>
      </c>
      <c r="H311" t="s">
        <v>753</v>
      </c>
    </row>
    <row r="312" spans="1:8" x14ac:dyDescent="0.2">
      <c r="A312" t="s">
        <v>421</v>
      </c>
      <c r="B312" t="s">
        <v>111</v>
      </c>
      <c r="C312" t="s">
        <v>63</v>
      </c>
      <c r="D312">
        <v>61</v>
      </c>
      <c r="E312">
        <v>6</v>
      </c>
      <c r="F312">
        <v>1</v>
      </c>
      <c r="G312" t="s">
        <v>106</v>
      </c>
      <c r="H312" t="s">
        <v>753</v>
      </c>
    </row>
    <row r="313" spans="1:8" x14ac:dyDescent="0.2">
      <c r="A313" t="s">
        <v>564</v>
      </c>
      <c r="B313" t="s">
        <v>111</v>
      </c>
      <c r="C313" t="s">
        <v>63</v>
      </c>
      <c r="D313">
        <v>107</v>
      </c>
      <c r="E313">
        <v>4</v>
      </c>
      <c r="F313">
        <v>35</v>
      </c>
      <c r="G313" t="s">
        <v>106</v>
      </c>
      <c r="H313" t="s">
        <v>758</v>
      </c>
    </row>
    <row r="314" spans="1:8" x14ac:dyDescent="0.2">
      <c r="A314" t="s">
        <v>316</v>
      </c>
      <c r="B314" t="s">
        <v>111</v>
      </c>
      <c r="C314" t="s">
        <v>63</v>
      </c>
      <c r="D314">
        <v>59</v>
      </c>
      <c r="E314">
        <v>7</v>
      </c>
      <c r="F314">
        <v>6</v>
      </c>
      <c r="G314" t="s">
        <v>108</v>
      </c>
      <c r="H314" t="s">
        <v>763</v>
      </c>
    </row>
    <row r="315" spans="1:8" x14ac:dyDescent="0.2">
      <c r="A315" t="s">
        <v>93</v>
      </c>
      <c r="B315" t="s">
        <v>111</v>
      </c>
      <c r="C315" t="s">
        <v>63</v>
      </c>
      <c r="D315">
        <v>124</v>
      </c>
      <c r="E315">
        <v>120</v>
      </c>
      <c r="F315">
        <v>4</v>
      </c>
      <c r="G315" t="s">
        <v>106</v>
      </c>
      <c r="H315" t="s">
        <v>762</v>
      </c>
    </row>
    <row r="316" spans="1:8" x14ac:dyDescent="0.2">
      <c r="A316" s="1" t="s">
        <v>242</v>
      </c>
      <c r="B316" s="1" t="s">
        <v>111</v>
      </c>
      <c r="C316" s="1" t="s">
        <v>63</v>
      </c>
      <c r="D316" s="1">
        <v>53</v>
      </c>
      <c r="E316" s="1">
        <v>25</v>
      </c>
      <c r="F316" s="1">
        <v>1</v>
      </c>
      <c r="G316" s="1" t="s">
        <v>108</v>
      </c>
      <c r="H316" s="1" t="s">
        <v>756</v>
      </c>
    </row>
    <row r="317" spans="1:8" x14ac:dyDescent="0.2">
      <c r="A317" t="s">
        <v>485</v>
      </c>
      <c r="B317" t="s">
        <v>111</v>
      </c>
      <c r="C317" t="s">
        <v>63</v>
      </c>
      <c r="D317">
        <v>23</v>
      </c>
      <c r="E317">
        <v>2</v>
      </c>
      <c r="F317">
        <v>2</v>
      </c>
      <c r="G317" t="s">
        <v>109</v>
      </c>
      <c r="H317" t="s">
        <v>755</v>
      </c>
    </row>
    <row r="318" spans="1:8" x14ac:dyDescent="0.2">
      <c r="A318" t="s">
        <v>14</v>
      </c>
      <c r="B318" t="s">
        <v>111</v>
      </c>
      <c r="C318" t="s">
        <v>63</v>
      </c>
      <c r="D318">
        <v>67</v>
      </c>
      <c r="E318">
        <v>36</v>
      </c>
      <c r="F318">
        <v>0</v>
      </c>
      <c r="G318" t="s">
        <v>107</v>
      </c>
      <c r="H318" t="s">
        <v>762</v>
      </c>
    </row>
    <row r="319" spans="1:8" x14ac:dyDescent="0.2">
      <c r="A319" t="s">
        <v>719</v>
      </c>
      <c r="B319" t="s">
        <v>111</v>
      </c>
      <c r="C319" t="s">
        <v>63</v>
      </c>
      <c r="D319">
        <v>73</v>
      </c>
      <c r="E319">
        <v>3</v>
      </c>
      <c r="F319">
        <v>15</v>
      </c>
      <c r="G319" t="s">
        <v>109</v>
      </c>
      <c r="H319" t="s">
        <v>765</v>
      </c>
    </row>
    <row r="320" spans="1:8" x14ac:dyDescent="0.2">
      <c r="A320" t="s">
        <v>489</v>
      </c>
      <c r="B320" t="s">
        <v>111</v>
      </c>
      <c r="C320" t="s">
        <v>63</v>
      </c>
      <c r="D320">
        <v>84</v>
      </c>
      <c r="E320">
        <v>15</v>
      </c>
      <c r="F320">
        <v>1</v>
      </c>
      <c r="G320" t="s">
        <v>106</v>
      </c>
      <c r="H320" t="s">
        <v>755</v>
      </c>
    </row>
    <row r="321" spans="1:8" x14ac:dyDescent="0.2">
      <c r="A321" t="s">
        <v>658</v>
      </c>
      <c r="B321" t="s">
        <v>111</v>
      </c>
      <c r="C321" t="s">
        <v>63</v>
      </c>
      <c r="D321">
        <v>173</v>
      </c>
      <c r="E321">
        <v>0</v>
      </c>
      <c r="F321">
        <v>18</v>
      </c>
      <c r="G321" t="s">
        <v>106</v>
      </c>
      <c r="H321" t="s">
        <v>760</v>
      </c>
    </row>
    <row r="322" spans="1:8" x14ac:dyDescent="0.2">
      <c r="A322" t="s">
        <v>42</v>
      </c>
      <c r="B322" t="s">
        <v>111</v>
      </c>
      <c r="C322" t="s">
        <v>63</v>
      </c>
      <c r="D322">
        <v>28</v>
      </c>
      <c r="E322">
        <v>31</v>
      </c>
      <c r="F322">
        <v>11</v>
      </c>
      <c r="G322" t="s">
        <v>106</v>
      </c>
      <c r="H322" t="s">
        <v>762</v>
      </c>
    </row>
    <row r="323" spans="1:8" x14ac:dyDescent="0.2">
      <c r="A323" s="1" t="s">
        <v>309</v>
      </c>
      <c r="B323" s="1" t="s">
        <v>111</v>
      </c>
      <c r="C323" s="1" t="s">
        <v>63</v>
      </c>
      <c r="D323" s="1">
        <v>1053</v>
      </c>
      <c r="E323" s="1">
        <v>10</v>
      </c>
      <c r="F323" s="1">
        <v>0</v>
      </c>
      <c r="G323" s="1" t="s">
        <v>106</v>
      </c>
      <c r="H323" s="1" t="s">
        <v>756</v>
      </c>
    </row>
    <row r="324" spans="1:8" x14ac:dyDescent="0.2">
      <c r="A324" t="s">
        <v>647</v>
      </c>
      <c r="B324" t="s">
        <v>111</v>
      </c>
      <c r="C324" t="s">
        <v>63</v>
      </c>
      <c r="D324">
        <v>144</v>
      </c>
      <c r="E324">
        <v>0</v>
      </c>
      <c r="F324">
        <v>8</v>
      </c>
      <c r="G324" t="s">
        <v>108</v>
      </c>
      <c r="H324" t="s">
        <v>760</v>
      </c>
    </row>
    <row r="325" spans="1:8" x14ac:dyDescent="0.2">
      <c r="A325" t="s">
        <v>682</v>
      </c>
      <c r="B325" t="s">
        <v>111</v>
      </c>
      <c r="C325" t="s">
        <v>63</v>
      </c>
      <c r="D325">
        <v>125</v>
      </c>
      <c r="E325">
        <v>1</v>
      </c>
      <c r="F325">
        <v>22</v>
      </c>
      <c r="G325" t="s">
        <v>108</v>
      </c>
      <c r="H325" t="s">
        <v>764</v>
      </c>
    </row>
    <row r="326" spans="1:8" x14ac:dyDescent="0.2">
      <c r="A326" t="s">
        <v>503</v>
      </c>
      <c r="B326" t="s">
        <v>111</v>
      </c>
      <c r="C326" t="s">
        <v>63</v>
      </c>
      <c r="D326">
        <v>9</v>
      </c>
      <c r="E326">
        <v>2</v>
      </c>
      <c r="F326">
        <v>2</v>
      </c>
      <c r="G326" t="s">
        <v>107</v>
      </c>
      <c r="H326" t="s">
        <v>755</v>
      </c>
    </row>
    <row r="327" spans="1:8" x14ac:dyDescent="0.2">
      <c r="A327" t="s">
        <v>678</v>
      </c>
      <c r="B327" t="s">
        <v>111</v>
      </c>
      <c r="C327" t="s">
        <v>63</v>
      </c>
      <c r="D327">
        <v>67</v>
      </c>
      <c r="E327">
        <v>35</v>
      </c>
      <c r="F327">
        <v>0</v>
      </c>
      <c r="G327" t="s">
        <v>109</v>
      </c>
      <c r="H327" t="s">
        <v>764</v>
      </c>
    </row>
    <row r="328" spans="1:8" x14ac:dyDescent="0.2">
      <c r="A328" t="s">
        <v>365</v>
      </c>
      <c r="B328" t="s">
        <v>111</v>
      </c>
      <c r="C328" t="s">
        <v>63</v>
      </c>
      <c r="D328">
        <v>41</v>
      </c>
      <c r="E328">
        <v>61</v>
      </c>
      <c r="F328">
        <v>13</v>
      </c>
      <c r="G328" t="s">
        <v>107</v>
      </c>
      <c r="H328" t="s">
        <v>753</v>
      </c>
    </row>
    <row r="329" spans="1:8" x14ac:dyDescent="0.2">
      <c r="A329" t="s">
        <v>499</v>
      </c>
      <c r="B329" t="s">
        <v>111</v>
      </c>
      <c r="C329" t="s">
        <v>63</v>
      </c>
      <c r="D329">
        <v>193</v>
      </c>
      <c r="E329">
        <v>19</v>
      </c>
      <c r="F329">
        <v>3</v>
      </c>
      <c r="G329" t="s">
        <v>107</v>
      </c>
      <c r="H329" t="s">
        <v>755</v>
      </c>
    </row>
    <row r="330" spans="1:8" x14ac:dyDescent="0.2">
      <c r="A330" t="s">
        <v>166</v>
      </c>
      <c r="B330" t="s">
        <v>111</v>
      </c>
      <c r="C330" t="s">
        <v>63</v>
      </c>
      <c r="D330">
        <v>134</v>
      </c>
      <c r="E330">
        <v>63</v>
      </c>
      <c r="F330">
        <v>51</v>
      </c>
      <c r="G330" t="s">
        <v>106</v>
      </c>
      <c r="H330" t="s">
        <v>761</v>
      </c>
    </row>
    <row r="331" spans="1:8" x14ac:dyDescent="0.2">
      <c r="A331" t="s">
        <v>167</v>
      </c>
      <c r="B331" t="s">
        <v>111</v>
      </c>
      <c r="C331" t="s">
        <v>63</v>
      </c>
      <c r="D331">
        <v>34</v>
      </c>
      <c r="E331">
        <v>64</v>
      </c>
      <c r="F331">
        <v>1</v>
      </c>
      <c r="G331" t="s">
        <v>106</v>
      </c>
      <c r="H331" t="s">
        <v>761</v>
      </c>
    </row>
    <row r="332" spans="1:8" x14ac:dyDescent="0.2">
      <c r="A332" t="s">
        <v>92</v>
      </c>
      <c r="B332" t="s">
        <v>111</v>
      </c>
      <c r="C332" t="s">
        <v>63</v>
      </c>
      <c r="D332">
        <v>79</v>
      </c>
      <c r="E332">
        <v>4</v>
      </c>
      <c r="F332">
        <v>3</v>
      </c>
      <c r="G332" t="s">
        <v>106</v>
      </c>
      <c r="H332" t="s">
        <v>762</v>
      </c>
    </row>
    <row r="333" spans="1:8" x14ac:dyDescent="0.2">
      <c r="A333" t="s">
        <v>572</v>
      </c>
      <c r="B333" t="s">
        <v>111</v>
      </c>
      <c r="C333" t="s">
        <v>63</v>
      </c>
      <c r="D333">
        <v>544</v>
      </c>
      <c r="E333">
        <v>0</v>
      </c>
      <c r="F333">
        <v>1</v>
      </c>
      <c r="G333" t="s">
        <v>107</v>
      </c>
      <c r="H333" t="s">
        <v>758</v>
      </c>
    </row>
    <row r="334" spans="1:8" x14ac:dyDescent="0.2">
      <c r="A334" t="s">
        <v>461</v>
      </c>
      <c r="B334" t="s">
        <v>747</v>
      </c>
      <c r="C334" t="s">
        <v>172</v>
      </c>
      <c r="D334">
        <v>2</v>
      </c>
      <c r="E334">
        <v>0</v>
      </c>
      <c r="F334">
        <v>0</v>
      </c>
      <c r="G334" t="s">
        <v>107</v>
      </c>
      <c r="H334" t="s">
        <v>754</v>
      </c>
    </row>
    <row r="335" spans="1:8" x14ac:dyDescent="0.2">
      <c r="A335" t="s">
        <v>355</v>
      </c>
      <c r="B335" t="s">
        <v>111</v>
      </c>
      <c r="C335" t="s">
        <v>63</v>
      </c>
      <c r="D335">
        <v>153</v>
      </c>
      <c r="E335">
        <v>17</v>
      </c>
      <c r="F335">
        <v>3</v>
      </c>
      <c r="G335" t="s">
        <v>106</v>
      </c>
      <c r="H335" t="s">
        <v>763</v>
      </c>
    </row>
    <row r="336" spans="1:8" x14ac:dyDescent="0.2">
      <c r="A336" t="s">
        <v>438</v>
      </c>
      <c r="B336" t="s">
        <v>111</v>
      </c>
      <c r="C336" t="s">
        <v>63</v>
      </c>
      <c r="D336">
        <v>90</v>
      </c>
      <c r="E336">
        <v>4</v>
      </c>
      <c r="F336">
        <v>77</v>
      </c>
      <c r="G336" t="s">
        <v>109</v>
      </c>
      <c r="H336" t="s">
        <v>753</v>
      </c>
    </row>
    <row r="337" spans="1:8" x14ac:dyDescent="0.2">
      <c r="A337" t="s">
        <v>490</v>
      </c>
      <c r="B337" t="s">
        <v>111</v>
      </c>
      <c r="C337" t="s">
        <v>63</v>
      </c>
      <c r="D337">
        <v>60</v>
      </c>
      <c r="E337">
        <v>24</v>
      </c>
      <c r="F337">
        <v>1</v>
      </c>
      <c r="G337" t="s">
        <v>107</v>
      </c>
      <c r="H337" t="s">
        <v>755</v>
      </c>
    </row>
    <row r="338" spans="1:8" x14ac:dyDescent="0.2">
      <c r="A338" t="s">
        <v>712</v>
      </c>
      <c r="B338" t="s">
        <v>111</v>
      </c>
      <c r="C338" t="s">
        <v>63</v>
      </c>
      <c r="D338">
        <v>63</v>
      </c>
      <c r="E338">
        <v>7</v>
      </c>
      <c r="F338">
        <v>2</v>
      </c>
      <c r="G338" t="s">
        <v>106</v>
      </c>
      <c r="H338" t="s">
        <v>765</v>
      </c>
    </row>
    <row r="339" spans="1:8" x14ac:dyDescent="0.2">
      <c r="A339" t="s">
        <v>153</v>
      </c>
      <c r="B339" t="s">
        <v>111</v>
      </c>
      <c r="C339" t="s">
        <v>63</v>
      </c>
      <c r="D339">
        <v>27</v>
      </c>
      <c r="E339">
        <v>9</v>
      </c>
      <c r="F339">
        <v>1</v>
      </c>
      <c r="G339" t="s">
        <v>107</v>
      </c>
      <c r="H339" t="s">
        <v>761</v>
      </c>
    </row>
    <row r="340" spans="1:8" x14ac:dyDescent="0.2">
      <c r="A340" t="s">
        <v>115</v>
      </c>
      <c r="B340" t="s">
        <v>111</v>
      </c>
      <c r="C340" t="s">
        <v>63</v>
      </c>
      <c r="D340">
        <v>35</v>
      </c>
      <c r="E340">
        <v>52</v>
      </c>
      <c r="F340">
        <v>12</v>
      </c>
      <c r="G340" t="s">
        <v>107</v>
      </c>
      <c r="H340" t="s">
        <v>762</v>
      </c>
    </row>
    <row r="341" spans="1:8" x14ac:dyDescent="0.2">
      <c r="A341" t="s">
        <v>537</v>
      </c>
      <c r="B341" t="s">
        <v>111</v>
      </c>
      <c r="C341" t="s">
        <v>63</v>
      </c>
      <c r="D341">
        <v>25</v>
      </c>
      <c r="E341">
        <v>0</v>
      </c>
      <c r="F341">
        <v>0</v>
      </c>
      <c r="G341" t="s">
        <v>106</v>
      </c>
      <c r="H341" t="s">
        <v>758</v>
      </c>
    </row>
    <row r="342" spans="1:8" x14ac:dyDescent="0.2">
      <c r="A342" s="1" t="s">
        <v>274</v>
      </c>
      <c r="B342" s="1" t="s">
        <v>111</v>
      </c>
      <c r="C342" s="1" t="s">
        <v>63</v>
      </c>
      <c r="D342" s="1">
        <v>1506</v>
      </c>
      <c r="E342" s="1">
        <v>59</v>
      </c>
      <c r="F342" s="1">
        <v>0</v>
      </c>
      <c r="G342" s="1" t="s">
        <v>106</v>
      </c>
      <c r="H342" s="1" t="s">
        <v>756</v>
      </c>
    </row>
    <row r="343" spans="1:8" x14ac:dyDescent="0.2">
      <c r="A343" t="s">
        <v>180</v>
      </c>
      <c r="B343" t="s">
        <v>111</v>
      </c>
      <c r="C343" t="s">
        <v>63</v>
      </c>
      <c r="D343">
        <v>106</v>
      </c>
      <c r="E343">
        <v>0</v>
      </c>
      <c r="F343">
        <v>2</v>
      </c>
      <c r="G343" t="s">
        <v>106</v>
      </c>
      <c r="H343" t="s">
        <v>758</v>
      </c>
    </row>
    <row r="344" spans="1:8" x14ac:dyDescent="0.2">
      <c r="A344" t="s">
        <v>665</v>
      </c>
      <c r="B344" t="s">
        <v>111</v>
      </c>
      <c r="C344" t="s">
        <v>63</v>
      </c>
      <c r="D344">
        <v>166</v>
      </c>
      <c r="E344">
        <v>3</v>
      </c>
      <c r="F344">
        <v>6</v>
      </c>
      <c r="G344" t="s">
        <v>106</v>
      </c>
      <c r="H344" t="s">
        <v>764</v>
      </c>
    </row>
    <row r="345" spans="1:8" x14ac:dyDescent="0.2">
      <c r="A345" t="s">
        <v>352</v>
      </c>
      <c r="B345" t="s">
        <v>111</v>
      </c>
      <c r="C345" t="s">
        <v>63</v>
      </c>
      <c r="D345">
        <v>266</v>
      </c>
      <c r="E345">
        <v>2</v>
      </c>
      <c r="F345">
        <v>43</v>
      </c>
      <c r="G345" t="s">
        <v>106</v>
      </c>
      <c r="H345" t="s">
        <v>763</v>
      </c>
    </row>
    <row r="346" spans="1:8" x14ac:dyDescent="0.2">
      <c r="A346" t="s">
        <v>208</v>
      </c>
      <c r="B346" t="s">
        <v>111</v>
      </c>
      <c r="C346" t="s">
        <v>63</v>
      </c>
      <c r="D346">
        <v>232</v>
      </c>
      <c r="E346">
        <v>1</v>
      </c>
      <c r="F346">
        <v>25</v>
      </c>
      <c r="G346" t="s">
        <v>106</v>
      </c>
      <c r="H346" t="s">
        <v>757</v>
      </c>
    </row>
    <row r="347" spans="1:8" x14ac:dyDescent="0.2">
      <c r="A347" t="s">
        <v>635</v>
      </c>
      <c r="B347" t="s">
        <v>111</v>
      </c>
      <c r="C347" t="s">
        <v>63</v>
      </c>
      <c r="D347">
        <v>40</v>
      </c>
      <c r="E347">
        <v>3</v>
      </c>
      <c r="F347">
        <v>9</v>
      </c>
      <c r="G347" t="s">
        <v>106</v>
      </c>
      <c r="H347" t="s">
        <v>760</v>
      </c>
    </row>
    <row r="348" spans="1:8" x14ac:dyDescent="0.2">
      <c r="A348" s="1" t="s">
        <v>264</v>
      </c>
      <c r="B348" s="1" t="s">
        <v>111</v>
      </c>
      <c r="C348" s="1" t="s">
        <v>63</v>
      </c>
      <c r="D348" s="1">
        <v>145</v>
      </c>
      <c r="E348" s="1">
        <v>25</v>
      </c>
      <c r="F348" s="1">
        <v>0</v>
      </c>
      <c r="G348" s="1" t="s">
        <v>107</v>
      </c>
      <c r="H348" s="1" t="s">
        <v>756</v>
      </c>
    </row>
    <row r="349" spans="1:8" x14ac:dyDescent="0.2">
      <c r="A349" t="s">
        <v>634</v>
      </c>
      <c r="B349" t="s">
        <v>111</v>
      </c>
      <c r="C349" t="s">
        <v>63</v>
      </c>
      <c r="D349">
        <v>40</v>
      </c>
      <c r="E349">
        <v>1</v>
      </c>
      <c r="F349">
        <v>2</v>
      </c>
      <c r="G349" t="s">
        <v>109</v>
      </c>
      <c r="H349" t="s">
        <v>760</v>
      </c>
    </row>
    <row r="350" spans="1:8" x14ac:dyDescent="0.2">
      <c r="A350" t="s">
        <v>320</v>
      </c>
      <c r="B350" t="s">
        <v>111</v>
      </c>
      <c r="C350" t="s">
        <v>63</v>
      </c>
      <c r="D350">
        <v>95</v>
      </c>
      <c r="E350">
        <v>2</v>
      </c>
      <c r="F350">
        <v>9</v>
      </c>
      <c r="G350" t="s">
        <v>106</v>
      </c>
      <c r="H350" t="s">
        <v>763</v>
      </c>
    </row>
    <row r="351" spans="1:8" x14ac:dyDescent="0.2">
      <c r="A351" t="s">
        <v>625</v>
      </c>
      <c r="B351" t="s">
        <v>111</v>
      </c>
      <c r="C351" t="s">
        <v>63</v>
      </c>
      <c r="D351">
        <v>527</v>
      </c>
      <c r="E351">
        <v>3</v>
      </c>
      <c r="F351">
        <v>105</v>
      </c>
      <c r="G351" t="s">
        <v>108</v>
      </c>
      <c r="H351" t="s">
        <v>760</v>
      </c>
    </row>
    <row r="352" spans="1:8" x14ac:dyDescent="0.2">
      <c r="A352" t="s">
        <v>383</v>
      </c>
      <c r="B352" t="s">
        <v>111</v>
      </c>
      <c r="C352" t="s">
        <v>63</v>
      </c>
      <c r="D352">
        <v>49</v>
      </c>
      <c r="E352">
        <v>29</v>
      </c>
      <c r="F352">
        <v>3</v>
      </c>
      <c r="G352" t="s">
        <v>106</v>
      </c>
      <c r="H352" t="s">
        <v>753</v>
      </c>
    </row>
    <row r="353" spans="1:8" x14ac:dyDescent="0.2">
      <c r="A353" t="s">
        <v>691</v>
      </c>
      <c r="B353" t="s">
        <v>111</v>
      </c>
      <c r="C353" t="s">
        <v>63</v>
      </c>
      <c r="D353">
        <v>26</v>
      </c>
      <c r="E353">
        <v>0</v>
      </c>
      <c r="F353">
        <v>0</v>
      </c>
      <c r="G353" t="s">
        <v>109</v>
      </c>
      <c r="H353" t="s">
        <v>764</v>
      </c>
    </row>
    <row r="354" spans="1:8" x14ac:dyDescent="0.2">
      <c r="A354" t="s">
        <v>710</v>
      </c>
      <c r="B354" t="s">
        <v>111</v>
      </c>
      <c r="C354" t="s">
        <v>63</v>
      </c>
      <c r="D354">
        <v>178</v>
      </c>
      <c r="E354">
        <v>92</v>
      </c>
      <c r="F354">
        <v>0</v>
      </c>
      <c r="G354" t="s">
        <v>106</v>
      </c>
      <c r="H354" t="s">
        <v>765</v>
      </c>
    </row>
    <row r="355" spans="1:8" x14ac:dyDescent="0.2">
      <c r="A355" t="s">
        <v>191</v>
      </c>
      <c r="B355" t="s">
        <v>111</v>
      </c>
      <c r="C355" t="s">
        <v>63</v>
      </c>
      <c r="D355">
        <v>221</v>
      </c>
      <c r="E355">
        <v>7</v>
      </c>
      <c r="F355">
        <v>48</v>
      </c>
      <c r="G355" t="s">
        <v>106</v>
      </c>
      <c r="H355" t="s">
        <v>757</v>
      </c>
    </row>
    <row r="356" spans="1:8" x14ac:dyDescent="0.2">
      <c r="A356" t="s">
        <v>515</v>
      </c>
      <c r="B356" t="s">
        <v>111</v>
      </c>
      <c r="C356" t="s">
        <v>63</v>
      </c>
      <c r="D356">
        <v>130</v>
      </c>
      <c r="E356">
        <v>1</v>
      </c>
      <c r="F356">
        <v>11</v>
      </c>
      <c r="G356" t="s">
        <v>106</v>
      </c>
      <c r="H356" t="s">
        <v>758</v>
      </c>
    </row>
    <row r="357" spans="1:8" x14ac:dyDescent="0.2">
      <c r="A357" t="s">
        <v>129</v>
      </c>
      <c r="B357" t="s">
        <v>111</v>
      </c>
      <c r="C357" t="s">
        <v>63</v>
      </c>
      <c r="D357">
        <v>33</v>
      </c>
      <c r="E357">
        <v>52</v>
      </c>
      <c r="F357">
        <v>1</v>
      </c>
      <c r="G357" t="s">
        <v>106</v>
      </c>
      <c r="H357" t="s">
        <v>761</v>
      </c>
    </row>
    <row r="358" spans="1:8" x14ac:dyDescent="0.2">
      <c r="A358" t="s">
        <v>736</v>
      </c>
      <c r="B358" t="s">
        <v>111</v>
      </c>
      <c r="C358" t="s">
        <v>63</v>
      </c>
      <c r="D358">
        <v>29</v>
      </c>
      <c r="E358">
        <v>1</v>
      </c>
      <c r="F358">
        <v>0</v>
      </c>
      <c r="G358" t="s">
        <v>109</v>
      </c>
      <c r="H358" t="s">
        <v>765</v>
      </c>
    </row>
    <row r="359" spans="1:8" x14ac:dyDescent="0.2">
      <c r="A359" s="1" t="s">
        <v>278</v>
      </c>
      <c r="B359" s="1" t="s">
        <v>111</v>
      </c>
      <c r="C359" s="1" t="s">
        <v>63</v>
      </c>
      <c r="D359" s="1">
        <v>60</v>
      </c>
      <c r="E359" s="1">
        <v>29</v>
      </c>
      <c r="F359" s="1">
        <v>0</v>
      </c>
      <c r="G359" s="1" t="s">
        <v>106</v>
      </c>
      <c r="H359" s="1" t="s">
        <v>756</v>
      </c>
    </row>
    <row r="360" spans="1:8" x14ac:dyDescent="0.2">
      <c r="A360" t="s">
        <v>32</v>
      </c>
      <c r="B360" t="s">
        <v>111</v>
      </c>
      <c r="C360" t="s">
        <v>63</v>
      </c>
      <c r="D360">
        <v>94</v>
      </c>
      <c r="E360">
        <v>18</v>
      </c>
      <c r="F360">
        <v>3</v>
      </c>
      <c r="G360" t="s">
        <v>106</v>
      </c>
      <c r="H360" t="s">
        <v>762</v>
      </c>
    </row>
    <row r="361" spans="1:8" x14ac:dyDescent="0.2">
      <c r="A361" t="s">
        <v>393</v>
      </c>
      <c r="B361" t="s">
        <v>111</v>
      </c>
      <c r="C361" t="s">
        <v>63</v>
      </c>
      <c r="D361">
        <v>35</v>
      </c>
      <c r="E361">
        <v>12</v>
      </c>
      <c r="F361">
        <v>4</v>
      </c>
      <c r="G361" t="s">
        <v>106</v>
      </c>
      <c r="H361" t="s">
        <v>753</v>
      </c>
    </row>
    <row r="362" spans="1:8" x14ac:dyDescent="0.2">
      <c r="A362" t="s">
        <v>531</v>
      </c>
      <c r="B362" t="s">
        <v>111</v>
      </c>
      <c r="C362" t="s">
        <v>63</v>
      </c>
      <c r="D362">
        <v>85</v>
      </c>
      <c r="E362">
        <v>0</v>
      </c>
      <c r="F362">
        <v>12</v>
      </c>
      <c r="G362" t="s">
        <v>106</v>
      </c>
      <c r="H362" t="s">
        <v>758</v>
      </c>
    </row>
    <row r="363" spans="1:8" x14ac:dyDescent="0.2">
      <c r="A363" s="1" t="s">
        <v>252</v>
      </c>
      <c r="B363" s="1" t="s">
        <v>111</v>
      </c>
      <c r="C363" s="1" t="s">
        <v>63</v>
      </c>
      <c r="D363" s="1">
        <v>78</v>
      </c>
      <c r="E363" s="1">
        <v>1</v>
      </c>
      <c r="F363" s="1">
        <v>0</v>
      </c>
      <c r="G363" s="1" t="s">
        <v>106</v>
      </c>
      <c r="H363" s="1" t="s">
        <v>756</v>
      </c>
    </row>
    <row r="364" spans="1:8" x14ac:dyDescent="0.2">
      <c r="A364" t="s">
        <v>47</v>
      </c>
      <c r="B364" t="s">
        <v>111</v>
      </c>
      <c r="C364" t="s">
        <v>63</v>
      </c>
      <c r="D364">
        <v>42</v>
      </c>
      <c r="E364">
        <v>96</v>
      </c>
      <c r="F364">
        <v>14</v>
      </c>
      <c r="G364" t="s">
        <v>106</v>
      </c>
      <c r="H364" t="s">
        <v>762</v>
      </c>
    </row>
    <row r="365" spans="1:8" x14ac:dyDescent="0.2">
      <c r="A365" t="s">
        <v>148</v>
      </c>
      <c r="B365" t="s">
        <v>111</v>
      </c>
      <c r="C365" t="s">
        <v>63</v>
      </c>
      <c r="D365">
        <v>141</v>
      </c>
      <c r="E365">
        <v>97</v>
      </c>
      <c r="F365">
        <v>1</v>
      </c>
      <c r="G365" t="s">
        <v>106</v>
      </c>
      <c r="H365" t="s">
        <v>761</v>
      </c>
    </row>
    <row r="366" spans="1:8" x14ac:dyDescent="0.2">
      <c r="A366" t="s">
        <v>149</v>
      </c>
      <c r="B366" t="s">
        <v>111</v>
      </c>
      <c r="C366" t="s">
        <v>63</v>
      </c>
      <c r="D366">
        <v>6</v>
      </c>
      <c r="E366">
        <v>6</v>
      </c>
      <c r="F366">
        <v>0</v>
      </c>
      <c r="G366" t="s">
        <v>106</v>
      </c>
      <c r="H366" t="s">
        <v>761</v>
      </c>
    </row>
    <row r="367" spans="1:8" x14ac:dyDescent="0.2">
      <c r="A367" t="s">
        <v>556</v>
      </c>
      <c r="B367" t="s">
        <v>111</v>
      </c>
      <c r="C367" t="s">
        <v>63</v>
      </c>
      <c r="D367">
        <v>111</v>
      </c>
      <c r="E367">
        <v>1</v>
      </c>
      <c r="F367">
        <v>3</v>
      </c>
      <c r="G367" t="s">
        <v>106</v>
      </c>
      <c r="H367" t="s">
        <v>758</v>
      </c>
    </row>
    <row r="368" spans="1:8" x14ac:dyDescent="0.2">
      <c r="A368" t="s">
        <v>420</v>
      </c>
      <c r="B368" t="s">
        <v>111</v>
      </c>
      <c r="C368" t="s">
        <v>63</v>
      </c>
      <c r="D368">
        <v>30</v>
      </c>
      <c r="E368">
        <v>0</v>
      </c>
      <c r="F368">
        <v>3</v>
      </c>
      <c r="G368" t="s">
        <v>106</v>
      </c>
      <c r="H368" t="s">
        <v>753</v>
      </c>
    </row>
    <row r="369" spans="1:8" x14ac:dyDescent="0.2">
      <c r="A369" t="s">
        <v>71</v>
      </c>
      <c r="B369" t="s">
        <v>111</v>
      </c>
      <c r="C369" t="s">
        <v>63</v>
      </c>
      <c r="D369">
        <v>81</v>
      </c>
      <c r="E369">
        <v>115</v>
      </c>
      <c r="F369">
        <v>64</v>
      </c>
      <c r="G369" t="s">
        <v>106</v>
      </c>
      <c r="H369" t="s">
        <v>762</v>
      </c>
    </row>
    <row r="370" spans="1:8" x14ac:dyDescent="0.2">
      <c r="A370" t="s">
        <v>610</v>
      </c>
      <c r="B370" t="s">
        <v>111</v>
      </c>
      <c r="C370" t="s">
        <v>63</v>
      </c>
      <c r="D370">
        <v>223</v>
      </c>
      <c r="E370">
        <v>8</v>
      </c>
      <c r="F370">
        <v>0</v>
      </c>
      <c r="G370" t="s">
        <v>108</v>
      </c>
      <c r="H370" t="s">
        <v>759</v>
      </c>
    </row>
    <row r="371" spans="1:8" x14ac:dyDescent="0.2">
      <c r="A371" t="s">
        <v>560</v>
      </c>
      <c r="B371" t="s">
        <v>111</v>
      </c>
      <c r="C371" t="s">
        <v>63</v>
      </c>
      <c r="D371">
        <v>237</v>
      </c>
      <c r="E371">
        <v>10</v>
      </c>
      <c r="F371">
        <v>6</v>
      </c>
      <c r="G371" t="s">
        <v>106</v>
      </c>
      <c r="H371" t="s">
        <v>758</v>
      </c>
    </row>
    <row r="372" spans="1:8" x14ac:dyDescent="0.2">
      <c r="A372" s="1" t="s">
        <v>288</v>
      </c>
      <c r="B372" s="1" t="s">
        <v>111</v>
      </c>
      <c r="C372" s="1" t="s">
        <v>63</v>
      </c>
      <c r="D372" s="1">
        <v>249</v>
      </c>
      <c r="E372" s="1">
        <v>10</v>
      </c>
      <c r="F372" s="1">
        <v>0</v>
      </c>
      <c r="G372" s="1" t="s">
        <v>107</v>
      </c>
      <c r="H372" s="1" t="s">
        <v>756</v>
      </c>
    </row>
    <row r="373" spans="1:8" x14ac:dyDescent="0.2">
      <c r="A373" t="s">
        <v>730</v>
      </c>
      <c r="B373" t="s">
        <v>111</v>
      </c>
      <c r="C373" t="s">
        <v>63</v>
      </c>
      <c r="D373">
        <v>105</v>
      </c>
      <c r="E373">
        <v>6</v>
      </c>
      <c r="F373">
        <v>0</v>
      </c>
      <c r="G373" t="s">
        <v>106</v>
      </c>
      <c r="H373" t="s">
        <v>765</v>
      </c>
    </row>
    <row r="374" spans="1:8" x14ac:dyDescent="0.2">
      <c r="A374" t="s">
        <v>440</v>
      </c>
      <c r="B374" t="s">
        <v>111</v>
      </c>
      <c r="C374" t="s">
        <v>63</v>
      </c>
      <c r="D374">
        <v>43</v>
      </c>
      <c r="E374">
        <v>14</v>
      </c>
      <c r="F374">
        <v>34</v>
      </c>
      <c r="G374" t="s">
        <v>106</v>
      </c>
      <c r="H374" t="s">
        <v>753</v>
      </c>
    </row>
    <row r="375" spans="1:8" x14ac:dyDescent="0.2">
      <c r="A375" t="s">
        <v>445</v>
      </c>
      <c r="B375" t="s">
        <v>111</v>
      </c>
      <c r="C375" t="s">
        <v>63</v>
      </c>
      <c r="D375">
        <v>23</v>
      </c>
      <c r="E375">
        <v>21</v>
      </c>
      <c r="F375">
        <v>1</v>
      </c>
      <c r="G375" t="s">
        <v>106</v>
      </c>
      <c r="H375" t="s">
        <v>753</v>
      </c>
    </row>
    <row r="376" spans="1:8" x14ac:dyDescent="0.2">
      <c r="A376" t="s">
        <v>29</v>
      </c>
      <c r="B376" t="s">
        <v>111</v>
      </c>
      <c r="C376" t="s">
        <v>63</v>
      </c>
      <c r="D376">
        <v>27</v>
      </c>
      <c r="E376">
        <v>15</v>
      </c>
      <c r="F376">
        <v>0</v>
      </c>
      <c r="G376" t="s">
        <v>106</v>
      </c>
      <c r="H376" t="s">
        <v>762</v>
      </c>
    </row>
    <row r="377" spans="1:8" x14ac:dyDescent="0.2">
      <c r="A377" t="s">
        <v>721</v>
      </c>
      <c r="B377" t="s">
        <v>111</v>
      </c>
      <c r="C377" t="s">
        <v>63</v>
      </c>
      <c r="D377">
        <v>44</v>
      </c>
      <c r="E377">
        <v>10</v>
      </c>
      <c r="F377">
        <v>0</v>
      </c>
      <c r="G377" t="s">
        <v>106</v>
      </c>
      <c r="H377" t="s">
        <v>765</v>
      </c>
    </row>
    <row r="378" spans="1:8" x14ac:dyDescent="0.2">
      <c r="A378" t="s">
        <v>512</v>
      </c>
      <c r="B378" t="s">
        <v>111</v>
      </c>
      <c r="C378" t="s">
        <v>63</v>
      </c>
      <c r="D378">
        <v>170</v>
      </c>
      <c r="E378">
        <v>13</v>
      </c>
      <c r="F378">
        <v>1</v>
      </c>
      <c r="G378" t="s">
        <v>106</v>
      </c>
      <c r="H378" t="s">
        <v>755</v>
      </c>
    </row>
    <row r="379" spans="1:8" x14ac:dyDescent="0.2">
      <c r="A379" t="s">
        <v>10</v>
      </c>
      <c r="B379" t="s">
        <v>111</v>
      </c>
      <c r="C379" t="s">
        <v>63</v>
      </c>
      <c r="D379">
        <v>39</v>
      </c>
      <c r="E379">
        <v>11</v>
      </c>
      <c r="F379">
        <v>1</v>
      </c>
      <c r="G379" t="s">
        <v>107</v>
      </c>
      <c r="H379" t="s">
        <v>762</v>
      </c>
    </row>
    <row r="380" spans="1:8" x14ac:dyDescent="0.2">
      <c r="A380" t="s">
        <v>606</v>
      </c>
      <c r="B380" t="s">
        <v>111</v>
      </c>
      <c r="C380" t="s">
        <v>63</v>
      </c>
      <c r="D380">
        <v>75</v>
      </c>
      <c r="E380">
        <v>25</v>
      </c>
      <c r="F380">
        <v>0</v>
      </c>
      <c r="G380" t="s">
        <v>107</v>
      </c>
      <c r="H380" t="s">
        <v>759</v>
      </c>
    </row>
    <row r="381" spans="1:8" x14ac:dyDescent="0.2">
      <c r="A381" t="s">
        <v>27</v>
      </c>
      <c r="B381" t="s">
        <v>111</v>
      </c>
      <c r="C381" t="s">
        <v>63</v>
      </c>
      <c r="D381">
        <v>209</v>
      </c>
      <c r="E381">
        <v>194</v>
      </c>
      <c r="F381">
        <v>44</v>
      </c>
      <c r="G381" t="s">
        <v>108</v>
      </c>
      <c r="H381" t="s">
        <v>762</v>
      </c>
    </row>
    <row r="382" spans="1:8" x14ac:dyDescent="0.2">
      <c r="A382" t="s">
        <v>351</v>
      </c>
      <c r="B382" t="s">
        <v>111</v>
      </c>
      <c r="C382" t="s">
        <v>63</v>
      </c>
      <c r="D382">
        <v>64</v>
      </c>
      <c r="E382">
        <v>10</v>
      </c>
      <c r="F382">
        <v>20</v>
      </c>
      <c r="G382" t="s">
        <v>106</v>
      </c>
      <c r="H382" t="s">
        <v>763</v>
      </c>
    </row>
    <row r="383" spans="1:8" x14ac:dyDescent="0.2">
      <c r="A383" t="s">
        <v>395</v>
      </c>
      <c r="B383" t="s">
        <v>111</v>
      </c>
      <c r="C383" t="s">
        <v>63</v>
      </c>
      <c r="D383">
        <v>18</v>
      </c>
      <c r="E383">
        <v>5</v>
      </c>
      <c r="F383">
        <v>29</v>
      </c>
      <c r="G383" t="s">
        <v>106</v>
      </c>
      <c r="H383" t="s">
        <v>753</v>
      </c>
    </row>
    <row r="384" spans="1:8" x14ac:dyDescent="0.2">
      <c r="A384" t="s">
        <v>545</v>
      </c>
      <c r="B384" t="s">
        <v>111</v>
      </c>
      <c r="C384" t="s">
        <v>63</v>
      </c>
      <c r="D384">
        <v>349</v>
      </c>
      <c r="E384">
        <v>19</v>
      </c>
      <c r="F384">
        <v>11</v>
      </c>
      <c r="G384" t="s">
        <v>106</v>
      </c>
      <c r="H384" t="s">
        <v>760</v>
      </c>
    </row>
    <row r="385" spans="1:8" x14ac:dyDescent="0.2">
      <c r="A385" t="s">
        <v>608</v>
      </c>
      <c r="B385" t="s">
        <v>111</v>
      </c>
      <c r="C385" t="s">
        <v>63</v>
      </c>
      <c r="D385">
        <v>36</v>
      </c>
      <c r="E385">
        <v>0</v>
      </c>
      <c r="F385">
        <v>0</v>
      </c>
      <c r="G385" t="s">
        <v>106</v>
      </c>
      <c r="H385" t="s">
        <v>759</v>
      </c>
    </row>
    <row r="386" spans="1:8" x14ac:dyDescent="0.2">
      <c r="A386" t="s">
        <v>13</v>
      </c>
      <c r="B386" t="s">
        <v>111</v>
      </c>
      <c r="C386" t="s">
        <v>63</v>
      </c>
      <c r="D386">
        <v>47</v>
      </c>
      <c r="E386">
        <v>50</v>
      </c>
      <c r="F386">
        <v>1</v>
      </c>
      <c r="G386" t="s">
        <v>106</v>
      </c>
      <c r="H386" t="s">
        <v>762</v>
      </c>
    </row>
    <row r="387" spans="1:8" x14ac:dyDescent="0.2">
      <c r="A387" s="1" t="s">
        <v>265</v>
      </c>
      <c r="B387" s="1" t="s">
        <v>111</v>
      </c>
      <c r="C387" s="1" t="s">
        <v>63</v>
      </c>
      <c r="D387" s="1">
        <v>96</v>
      </c>
      <c r="E387" s="1">
        <v>3</v>
      </c>
      <c r="F387" s="1">
        <v>0</v>
      </c>
      <c r="G387" s="1" t="s">
        <v>107</v>
      </c>
      <c r="H387" s="1" t="s">
        <v>756</v>
      </c>
    </row>
    <row r="388" spans="1:8" x14ac:dyDescent="0.2">
      <c r="A388" t="s">
        <v>751</v>
      </c>
      <c r="B388" t="s">
        <v>111</v>
      </c>
      <c r="C388" t="s">
        <v>63</v>
      </c>
      <c r="D388">
        <v>101</v>
      </c>
      <c r="E388">
        <v>3</v>
      </c>
      <c r="F388">
        <v>3</v>
      </c>
      <c r="G388" t="s">
        <v>106</v>
      </c>
      <c r="H388" t="s">
        <v>759</v>
      </c>
    </row>
    <row r="389" spans="1:8" x14ac:dyDescent="0.2">
      <c r="A389" t="s">
        <v>733</v>
      </c>
      <c r="B389" t="s">
        <v>111</v>
      </c>
      <c r="C389" t="s">
        <v>63</v>
      </c>
      <c r="D389">
        <v>130</v>
      </c>
      <c r="E389">
        <v>4</v>
      </c>
      <c r="F389">
        <v>0</v>
      </c>
      <c r="G389" t="s">
        <v>107</v>
      </c>
      <c r="H389" t="s">
        <v>765</v>
      </c>
    </row>
    <row r="390" spans="1:8" x14ac:dyDescent="0.2">
      <c r="A390" t="s">
        <v>629</v>
      </c>
      <c r="B390" t="s">
        <v>111</v>
      </c>
      <c r="C390" t="s">
        <v>63</v>
      </c>
      <c r="D390">
        <v>108</v>
      </c>
      <c r="E390">
        <v>4</v>
      </c>
      <c r="F390">
        <v>13</v>
      </c>
      <c r="G390" t="s">
        <v>106</v>
      </c>
      <c r="H390" t="s">
        <v>760</v>
      </c>
    </row>
    <row r="391" spans="1:8" x14ac:dyDescent="0.2">
      <c r="A391" t="s">
        <v>581</v>
      </c>
      <c r="B391" t="s">
        <v>111</v>
      </c>
      <c r="C391" t="s">
        <v>63</v>
      </c>
      <c r="D391">
        <v>60</v>
      </c>
      <c r="E391">
        <v>46</v>
      </c>
      <c r="F391">
        <v>11</v>
      </c>
      <c r="G391" t="s">
        <v>106</v>
      </c>
      <c r="H391" t="s">
        <v>759</v>
      </c>
    </row>
    <row r="392" spans="1:8" x14ac:dyDescent="0.2">
      <c r="A392" t="s">
        <v>456</v>
      </c>
      <c r="B392" t="s">
        <v>111</v>
      </c>
      <c r="C392" t="s">
        <v>63</v>
      </c>
      <c r="D392">
        <v>200</v>
      </c>
      <c r="E392">
        <v>11</v>
      </c>
      <c r="F392">
        <v>75</v>
      </c>
      <c r="G392" t="s">
        <v>106</v>
      </c>
      <c r="H392" t="s">
        <v>759</v>
      </c>
    </row>
    <row r="393" spans="1:8" x14ac:dyDescent="0.2">
      <c r="A393" t="s">
        <v>128</v>
      </c>
      <c r="B393" t="s">
        <v>111</v>
      </c>
      <c r="C393" t="s">
        <v>63</v>
      </c>
      <c r="D393">
        <v>47</v>
      </c>
      <c r="E393">
        <v>67</v>
      </c>
      <c r="F393">
        <v>1</v>
      </c>
      <c r="G393" t="s">
        <v>106</v>
      </c>
      <c r="H393" t="s">
        <v>761</v>
      </c>
    </row>
    <row r="394" spans="1:8" x14ac:dyDescent="0.2">
      <c r="A394" t="s">
        <v>595</v>
      </c>
      <c r="B394" t="s">
        <v>111</v>
      </c>
      <c r="C394" t="s">
        <v>63</v>
      </c>
      <c r="D394">
        <v>101</v>
      </c>
      <c r="E394">
        <v>7</v>
      </c>
      <c r="F394">
        <v>0</v>
      </c>
      <c r="G394" t="s">
        <v>106</v>
      </c>
      <c r="H394" t="s">
        <v>759</v>
      </c>
    </row>
    <row r="395" spans="1:8" x14ac:dyDescent="0.2">
      <c r="A395" t="s">
        <v>171</v>
      </c>
      <c r="B395" t="s">
        <v>111</v>
      </c>
      <c r="C395" t="s">
        <v>172</v>
      </c>
      <c r="D395">
        <v>15</v>
      </c>
      <c r="E395">
        <v>14</v>
      </c>
      <c r="F395">
        <v>2</v>
      </c>
      <c r="G395" t="s">
        <v>106</v>
      </c>
      <c r="H395" t="s">
        <v>761</v>
      </c>
    </row>
    <row r="396" spans="1:8" x14ac:dyDescent="0.2">
      <c r="A396" t="s">
        <v>2</v>
      </c>
      <c r="B396" t="s">
        <v>111</v>
      </c>
      <c r="C396" t="s">
        <v>63</v>
      </c>
      <c r="D396">
        <v>102</v>
      </c>
      <c r="E396">
        <v>16</v>
      </c>
      <c r="F396">
        <v>13</v>
      </c>
      <c r="G396" t="s">
        <v>106</v>
      </c>
      <c r="H396" t="s">
        <v>762</v>
      </c>
    </row>
    <row r="397" spans="1:8" x14ac:dyDescent="0.2">
      <c r="A397" t="s">
        <v>480</v>
      </c>
      <c r="B397" t="s">
        <v>111</v>
      </c>
      <c r="C397" t="s">
        <v>63</v>
      </c>
      <c r="D397">
        <v>55</v>
      </c>
      <c r="E397">
        <v>12</v>
      </c>
      <c r="F397">
        <v>0</v>
      </c>
      <c r="G397" t="s">
        <v>108</v>
      </c>
      <c r="H397" t="s">
        <v>755</v>
      </c>
    </row>
    <row r="398" spans="1:8" x14ac:dyDescent="0.2">
      <c r="A398" t="s">
        <v>173</v>
      </c>
      <c r="B398" t="s">
        <v>111</v>
      </c>
      <c r="C398" t="s">
        <v>63</v>
      </c>
      <c r="D398">
        <v>166</v>
      </c>
      <c r="E398">
        <v>1</v>
      </c>
      <c r="F398">
        <v>0</v>
      </c>
      <c r="G398" t="s">
        <v>106</v>
      </c>
      <c r="H398" t="s">
        <v>757</v>
      </c>
    </row>
    <row r="399" spans="1:8" x14ac:dyDescent="0.2">
      <c r="A399" t="s">
        <v>543</v>
      </c>
      <c r="B399" t="s">
        <v>111</v>
      </c>
      <c r="C399" t="s">
        <v>63</v>
      </c>
      <c r="D399">
        <v>388</v>
      </c>
      <c r="E399">
        <v>4</v>
      </c>
      <c r="F399">
        <v>28</v>
      </c>
      <c r="G399" t="s">
        <v>106</v>
      </c>
      <c r="H399" t="s">
        <v>758</v>
      </c>
    </row>
    <row r="400" spans="1:8" x14ac:dyDescent="0.2">
      <c r="A400" t="s">
        <v>24</v>
      </c>
      <c r="B400" t="s">
        <v>111</v>
      </c>
      <c r="C400" t="s">
        <v>63</v>
      </c>
      <c r="D400">
        <v>176</v>
      </c>
      <c r="E400">
        <v>158</v>
      </c>
      <c r="F400">
        <v>3</v>
      </c>
      <c r="G400" t="s">
        <v>106</v>
      </c>
      <c r="H400" t="s">
        <v>762</v>
      </c>
    </row>
    <row r="401" spans="1:8" x14ac:dyDescent="0.2">
      <c r="A401" t="s">
        <v>188</v>
      </c>
      <c r="B401" t="s">
        <v>111</v>
      </c>
      <c r="C401" t="s">
        <v>63</v>
      </c>
      <c r="D401">
        <v>91</v>
      </c>
      <c r="E401">
        <v>8</v>
      </c>
      <c r="F401">
        <v>4</v>
      </c>
      <c r="G401" t="s">
        <v>106</v>
      </c>
      <c r="H401" t="s">
        <v>757</v>
      </c>
    </row>
    <row r="402" spans="1:8" x14ac:dyDescent="0.2">
      <c r="A402" t="s">
        <v>327</v>
      </c>
      <c r="B402" t="s">
        <v>111</v>
      </c>
      <c r="C402" t="s">
        <v>63</v>
      </c>
      <c r="D402">
        <v>332</v>
      </c>
      <c r="E402">
        <v>92</v>
      </c>
      <c r="F402">
        <v>41</v>
      </c>
      <c r="G402" t="s">
        <v>106</v>
      </c>
      <c r="H402" t="s">
        <v>763</v>
      </c>
    </row>
    <row r="403" spans="1:8" x14ac:dyDescent="0.2">
      <c r="A403" t="s">
        <v>150</v>
      </c>
      <c r="B403" t="s">
        <v>111</v>
      </c>
      <c r="C403" t="s">
        <v>63</v>
      </c>
      <c r="D403">
        <v>112</v>
      </c>
      <c r="E403">
        <v>165</v>
      </c>
      <c r="F403">
        <v>1</v>
      </c>
      <c r="G403" t="s">
        <v>106</v>
      </c>
      <c r="H403" t="s">
        <v>761</v>
      </c>
    </row>
    <row r="404" spans="1:8" x14ac:dyDescent="0.2">
      <c r="A404" t="s">
        <v>454</v>
      </c>
      <c r="B404" t="s">
        <v>111</v>
      </c>
      <c r="C404" t="s">
        <v>63</v>
      </c>
      <c r="D404">
        <v>9</v>
      </c>
      <c r="E404">
        <v>20</v>
      </c>
      <c r="F404">
        <v>17</v>
      </c>
      <c r="G404" t="s">
        <v>109</v>
      </c>
      <c r="H404" t="s">
        <v>754</v>
      </c>
    </row>
    <row r="405" spans="1:8" x14ac:dyDescent="0.2">
      <c r="A405" t="s">
        <v>210</v>
      </c>
      <c r="B405" t="s">
        <v>111</v>
      </c>
      <c r="C405" t="s">
        <v>63</v>
      </c>
      <c r="D405">
        <v>117</v>
      </c>
      <c r="E405">
        <v>2</v>
      </c>
      <c r="F405">
        <v>7</v>
      </c>
      <c r="G405" t="s">
        <v>106</v>
      </c>
      <c r="H405" t="s">
        <v>757</v>
      </c>
    </row>
    <row r="406" spans="1:8" x14ac:dyDescent="0.2">
      <c r="A406" t="s">
        <v>525</v>
      </c>
      <c r="B406" t="s">
        <v>111</v>
      </c>
      <c r="C406" t="s">
        <v>63</v>
      </c>
      <c r="D406">
        <v>134</v>
      </c>
      <c r="E406">
        <v>4</v>
      </c>
      <c r="F406">
        <v>11</v>
      </c>
      <c r="G406" t="s">
        <v>106</v>
      </c>
      <c r="H406" t="s">
        <v>758</v>
      </c>
    </row>
    <row r="407" spans="1:8" x14ac:dyDescent="0.2">
      <c r="A407" t="s">
        <v>566</v>
      </c>
      <c r="B407" t="s">
        <v>111</v>
      </c>
      <c r="C407" t="s">
        <v>63</v>
      </c>
      <c r="D407">
        <v>2</v>
      </c>
      <c r="E407">
        <v>0</v>
      </c>
      <c r="F407">
        <v>0</v>
      </c>
      <c r="G407" t="s">
        <v>106</v>
      </c>
      <c r="H407" t="s">
        <v>758</v>
      </c>
    </row>
    <row r="408" spans="1:8" x14ac:dyDescent="0.2">
      <c r="A408" s="1" t="s">
        <v>305</v>
      </c>
      <c r="B408" s="1" t="s">
        <v>111</v>
      </c>
      <c r="C408" s="1" t="s">
        <v>63</v>
      </c>
      <c r="D408" s="1">
        <v>127</v>
      </c>
      <c r="E408" s="1">
        <v>6</v>
      </c>
      <c r="F408" s="1">
        <v>0</v>
      </c>
      <c r="G408" s="1" t="s">
        <v>106</v>
      </c>
      <c r="H408" s="1" t="s">
        <v>756</v>
      </c>
    </row>
    <row r="409" spans="1:8" x14ac:dyDescent="0.2">
      <c r="A409" t="s">
        <v>731</v>
      </c>
      <c r="B409" t="s">
        <v>111</v>
      </c>
      <c r="C409" t="s">
        <v>63</v>
      </c>
      <c r="D409">
        <v>166</v>
      </c>
      <c r="E409">
        <v>28</v>
      </c>
      <c r="F409">
        <v>3</v>
      </c>
      <c r="G409" t="s">
        <v>106</v>
      </c>
      <c r="H409" t="s">
        <v>765</v>
      </c>
    </row>
    <row r="410" spans="1:8" x14ac:dyDescent="0.2">
      <c r="A410" t="s">
        <v>26</v>
      </c>
      <c r="B410" t="s">
        <v>111</v>
      </c>
      <c r="C410" t="s">
        <v>63</v>
      </c>
      <c r="D410">
        <v>132</v>
      </c>
      <c r="E410">
        <v>105</v>
      </c>
      <c r="F410">
        <v>31</v>
      </c>
      <c r="G410" t="s">
        <v>106</v>
      </c>
      <c r="H410" t="s">
        <v>762</v>
      </c>
    </row>
    <row r="411" spans="1:8" x14ac:dyDescent="0.2">
      <c r="A411" t="s">
        <v>419</v>
      </c>
      <c r="B411" t="s">
        <v>111</v>
      </c>
      <c r="C411" t="s">
        <v>63</v>
      </c>
      <c r="D411">
        <v>246</v>
      </c>
      <c r="E411">
        <v>18</v>
      </c>
      <c r="F411">
        <v>29</v>
      </c>
      <c r="G411" t="s">
        <v>106</v>
      </c>
      <c r="H411" t="s">
        <v>753</v>
      </c>
    </row>
    <row r="412" spans="1:8" x14ac:dyDescent="0.2">
      <c r="A412" t="s">
        <v>318</v>
      </c>
      <c r="B412" t="s">
        <v>111</v>
      </c>
      <c r="C412" t="s">
        <v>63</v>
      </c>
      <c r="D412">
        <v>92</v>
      </c>
      <c r="E412">
        <v>4</v>
      </c>
      <c r="F412">
        <v>10</v>
      </c>
      <c r="G412" t="s">
        <v>106</v>
      </c>
      <c r="H412" t="s">
        <v>763</v>
      </c>
    </row>
    <row r="413" spans="1:8" x14ac:dyDescent="0.2">
      <c r="A413" s="1" t="s">
        <v>285</v>
      </c>
      <c r="B413" s="1" t="s">
        <v>111</v>
      </c>
      <c r="C413" s="1" t="s">
        <v>63</v>
      </c>
      <c r="D413" s="1">
        <v>171</v>
      </c>
      <c r="E413" s="1">
        <v>13</v>
      </c>
      <c r="F413" s="1">
        <v>0</v>
      </c>
      <c r="G413" s="1" t="s">
        <v>107</v>
      </c>
      <c r="H413" s="1" t="s">
        <v>756</v>
      </c>
    </row>
    <row r="414" spans="1:8" x14ac:dyDescent="0.2">
      <c r="A414" t="s">
        <v>653</v>
      </c>
      <c r="B414" t="s">
        <v>111</v>
      </c>
      <c r="C414" t="s">
        <v>63</v>
      </c>
      <c r="D414">
        <v>33</v>
      </c>
      <c r="E414">
        <v>2</v>
      </c>
      <c r="F414">
        <v>0</v>
      </c>
      <c r="G414" t="s">
        <v>107</v>
      </c>
      <c r="H414" t="s">
        <v>760</v>
      </c>
    </row>
    <row r="415" spans="1:8" x14ac:dyDescent="0.2">
      <c r="A415" t="s">
        <v>523</v>
      </c>
      <c r="B415" t="s">
        <v>111</v>
      </c>
      <c r="C415" t="s">
        <v>63</v>
      </c>
      <c r="D415">
        <v>82</v>
      </c>
      <c r="E415">
        <v>1</v>
      </c>
      <c r="F415">
        <v>4</v>
      </c>
      <c r="G415" t="s">
        <v>107</v>
      </c>
      <c r="H415" t="s">
        <v>758</v>
      </c>
    </row>
    <row r="416" spans="1:8" x14ac:dyDescent="0.2">
      <c r="A416" t="s">
        <v>573</v>
      </c>
      <c r="B416" t="s">
        <v>111</v>
      </c>
      <c r="C416" t="s">
        <v>63</v>
      </c>
      <c r="D416">
        <v>234</v>
      </c>
      <c r="E416">
        <v>5</v>
      </c>
      <c r="F416">
        <v>1</v>
      </c>
      <c r="G416" t="s">
        <v>106</v>
      </c>
      <c r="H416" t="s">
        <v>758</v>
      </c>
    </row>
    <row r="417" spans="1:8" x14ac:dyDescent="0.2">
      <c r="A417" t="s">
        <v>486</v>
      </c>
      <c r="B417" t="s">
        <v>747</v>
      </c>
      <c r="C417" t="s">
        <v>172</v>
      </c>
      <c r="D417">
        <v>9</v>
      </c>
      <c r="E417">
        <v>2</v>
      </c>
      <c r="F417">
        <v>0</v>
      </c>
      <c r="G417" t="s">
        <v>107</v>
      </c>
      <c r="H417" t="s">
        <v>755</v>
      </c>
    </row>
    <row r="418" spans="1:8" x14ac:dyDescent="0.2">
      <c r="A418" t="s">
        <v>650</v>
      </c>
      <c r="B418" t="s">
        <v>111</v>
      </c>
      <c r="C418" t="s">
        <v>63</v>
      </c>
      <c r="D418">
        <v>166</v>
      </c>
      <c r="E418">
        <v>2</v>
      </c>
      <c r="F418">
        <v>10</v>
      </c>
      <c r="G418" t="s">
        <v>106</v>
      </c>
      <c r="H418" t="s">
        <v>760</v>
      </c>
    </row>
    <row r="419" spans="1:8" x14ac:dyDescent="0.2">
      <c r="A419" t="s">
        <v>654</v>
      </c>
      <c r="B419" t="s">
        <v>111</v>
      </c>
      <c r="C419" t="s">
        <v>63</v>
      </c>
      <c r="D419">
        <v>267</v>
      </c>
      <c r="E419">
        <v>7</v>
      </c>
      <c r="F419">
        <v>40</v>
      </c>
      <c r="G419" t="s">
        <v>106</v>
      </c>
      <c r="H419" t="s">
        <v>760</v>
      </c>
    </row>
    <row r="420" spans="1:8" x14ac:dyDescent="0.2">
      <c r="A420" t="s">
        <v>101</v>
      </c>
      <c r="B420" t="s">
        <v>111</v>
      </c>
      <c r="C420" t="s">
        <v>63</v>
      </c>
      <c r="D420">
        <v>50</v>
      </c>
      <c r="E420">
        <v>107</v>
      </c>
      <c r="F420">
        <v>7</v>
      </c>
      <c r="G420" t="s">
        <v>106</v>
      </c>
      <c r="H420" t="s">
        <v>762</v>
      </c>
    </row>
    <row r="421" spans="1:8" x14ac:dyDescent="0.2">
      <c r="A421" s="1" t="s">
        <v>286</v>
      </c>
      <c r="B421" s="1" t="s">
        <v>111</v>
      </c>
      <c r="C421" s="1" t="s">
        <v>63</v>
      </c>
      <c r="D421" s="1">
        <v>1135</v>
      </c>
      <c r="E421" s="1">
        <v>19</v>
      </c>
      <c r="F421" s="1">
        <v>0</v>
      </c>
      <c r="G421" s="1" t="s">
        <v>106</v>
      </c>
      <c r="H421" s="1" t="s">
        <v>756</v>
      </c>
    </row>
    <row r="422" spans="1:8" x14ac:dyDescent="0.2">
      <c r="A422" t="s">
        <v>356</v>
      </c>
      <c r="B422" t="s">
        <v>111</v>
      </c>
      <c r="C422" t="s">
        <v>63</v>
      </c>
      <c r="D422">
        <v>228</v>
      </c>
      <c r="E422">
        <v>16</v>
      </c>
      <c r="F422">
        <v>23</v>
      </c>
      <c r="G422" t="s">
        <v>106</v>
      </c>
      <c r="H422" t="s">
        <v>763</v>
      </c>
    </row>
    <row r="423" spans="1:8" x14ac:dyDescent="0.2">
      <c r="A423" t="s">
        <v>551</v>
      </c>
      <c r="B423" t="s">
        <v>111</v>
      </c>
      <c r="C423" t="s">
        <v>63</v>
      </c>
      <c r="D423">
        <v>186</v>
      </c>
      <c r="E423">
        <v>1</v>
      </c>
      <c r="F423">
        <v>6</v>
      </c>
      <c r="G423" t="s">
        <v>106</v>
      </c>
      <c r="H423" t="s">
        <v>758</v>
      </c>
    </row>
    <row r="424" spans="1:8" x14ac:dyDescent="0.2">
      <c r="A424" t="s">
        <v>429</v>
      </c>
      <c r="B424" t="s">
        <v>111</v>
      </c>
      <c r="C424" t="s">
        <v>63</v>
      </c>
      <c r="D424">
        <v>116</v>
      </c>
      <c r="E424">
        <v>41</v>
      </c>
      <c r="F424">
        <v>1</v>
      </c>
      <c r="G424" t="s">
        <v>106</v>
      </c>
      <c r="H424" t="s">
        <v>753</v>
      </c>
    </row>
    <row r="425" spans="1:8" x14ac:dyDescent="0.2">
      <c r="A425" t="s">
        <v>708</v>
      </c>
      <c r="B425" t="s">
        <v>111</v>
      </c>
      <c r="C425" t="s">
        <v>63</v>
      </c>
      <c r="D425">
        <v>80</v>
      </c>
      <c r="E425">
        <v>9</v>
      </c>
      <c r="F425">
        <v>0</v>
      </c>
      <c r="G425" t="s">
        <v>106</v>
      </c>
      <c r="H425" t="s">
        <v>765</v>
      </c>
    </row>
    <row r="426" spans="1:8" x14ac:dyDescent="0.2">
      <c r="A426" s="1" t="s">
        <v>266</v>
      </c>
      <c r="B426" s="1" t="s">
        <v>111</v>
      </c>
      <c r="C426" s="1" t="s">
        <v>63</v>
      </c>
      <c r="D426" s="1">
        <v>68</v>
      </c>
      <c r="E426" s="1">
        <v>47</v>
      </c>
      <c r="F426" s="1">
        <v>0</v>
      </c>
      <c r="G426" s="1" t="s">
        <v>106</v>
      </c>
      <c r="H426" s="1" t="s">
        <v>756</v>
      </c>
    </row>
    <row r="427" spans="1:8" x14ac:dyDescent="0.2">
      <c r="A427" t="s">
        <v>643</v>
      </c>
      <c r="B427" t="s">
        <v>111</v>
      </c>
      <c r="C427" t="s">
        <v>63</v>
      </c>
      <c r="D427">
        <v>54</v>
      </c>
      <c r="E427">
        <v>4</v>
      </c>
      <c r="F427">
        <v>2</v>
      </c>
      <c r="G427" t="s">
        <v>107</v>
      </c>
      <c r="H427" t="s">
        <v>760</v>
      </c>
    </row>
    <row r="428" spans="1:8" x14ac:dyDescent="0.2">
      <c r="A428" t="s">
        <v>530</v>
      </c>
      <c r="B428" t="s">
        <v>111</v>
      </c>
      <c r="C428" t="s">
        <v>63</v>
      </c>
      <c r="D428">
        <v>92</v>
      </c>
      <c r="E428">
        <v>0</v>
      </c>
      <c r="F428">
        <v>12</v>
      </c>
      <c r="G428" t="s">
        <v>106</v>
      </c>
      <c r="H428" t="s">
        <v>758</v>
      </c>
    </row>
    <row r="429" spans="1:8" x14ac:dyDescent="0.2">
      <c r="A429" t="s">
        <v>462</v>
      </c>
      <c r="B429" t="s">
        <v>747</v>
      </c>
      <c r="C429" t="s">
        <v>172</v>
      </c>
      <c r="D429">
        <v>78</v>
      </c>
      <c r="E429">
        <v>51</v>
      </c>
      <c r="F429">
        <v>47</v>
      </c>
      <c r="G429" t="s">
        <v>106</v>
      </c>
      <c r="H429" t="s">
        <v>754</v>
      </c>
    </row>
    <row r="430" spans="1:8" x14ac:dyDescent="0.2">
      <c r="A430" t="s">
        <v>518</v>
      </c>
      <c r="B430" t="s">
        <v>111</v>
      </c>
      <c r="C430" t="s">
        <v>63</v>
      </c>
      <c r="D430">
        <v>83</v>
      </c>
      <c r="E430">
        <v>0</v>
      </c>
      <c r="F430">
        <v>0</v>
      </c>
      <c r="G430" t="s">
        <v>106</v>
      </c>
      <c r="H430" t="s">
        <v>758</v>
      </c>
    </row>
    <row r="431" spans="1:8" x14ac:dyDescent="0.2">
      <c r="A431" s="1" t="s">
        <v>292</v>
      </c>
      <c r="B431" s="1" t="s">
        <v>111</v>
      </c>
      <c r="C431" s="1" t="s">
        <v>63</v>
      </c>
      <c r="D431" s="1">
        <v>105</v>
      </c>
      <c r="E431" s="1">
        <v>21</v>
      </c>
      <c r="F431" s="1">
        <v>0</v>
      </c>
      <c r="G431" s="1" t="s">
        <v>106</v>
      </c>
      <c r="H431" s="1" t="s">
        <v>756</v>
      </c>
    </row>
    <row r="432" spans="1:8" x14ac:dyDescent="0.2">
      <c r="A432" s="1" t="s">
        <v>224</v>
      </c>
      <c r="B432" s="1" t="s">
        <v>111</v>
      </c>
      <c r="C432" s="1" t="s">
        <v>63</v>
      </c>
      <c r="D432" s="1">
        <v>145</v>
      </c>
      <c r="E432" s="1">
        <v>11</v>
      </c>
      <c r="F432" s="1">
        <v>0</v>
      </c>
      <c r="G432" s="1" t="s">
        <v>109</v>
      </c>
      <c r="H432" s="1" t="s">
        <v>756</v>
      </c>
    </row>
    <row r="433" spans="1:8" x14ac:dyDescent="0.2">
      <c r="A433" t="s">
        <v>496</v>
      </c>
      <c r="B433" t="s">
        <v>111</v>
      </c>
      <c r="C433" t="s">
        <v>63</v>
      </c>
      <c r="D433">
        <v>96</v>
      </c>
      <c r="E433">
        <v>4</v>
      </c>
      <c r="F433">
        <v>0</v>
      </c>
      <c r="G433" t="s">
        <v>106</v>
      </c>
      <c r="H433" t="s">
        <v>755</v>
      </c>
    </row>
    <row r="434" spans="1:8" x14ac:dyDescent="0.2">
      <c r="A434" t="s">
        <v>399</v>
      </c>
      <c r="B434" t="s">
        <v>111</v>
      </c>
      <c r="C434" t="s">
        <v>63</v>
      </c>
      <c r="D434">
        <v>57</v>
      </c>
      <c r="E434">
        <v>52</v>
      </c>
      <c r="F434">
        <v>181</v>
      </c>
      <c r="G434" t="s">
        <v>106</v>
      </c>
      <c r="H434" t="s">
        <v>753</v>
      </c>
    </row>
    <row r="435" spans="1:8" x14ac:dyDescent="0.2">
      <c r="A435" t="s">
        <v>164</v>
      </c>
      <c r="B435" t="s">
        <v>111</v>
      </c>
      <c r="C435" t="s">
        <v>63</v>
      </c>
      <c r="D435">
        <v>39</v>
      </c>
      <c r="E435">
        <v>10</v>
      </c>
      <c r="F435">
        <v>2</v>
      </c>
      <c r="G435" t="s">
        <v>106</v>
      </c>
      <c r="H435" t="s">
        <v>761</v>
      </c>
    </row>
    <row r="436" spans="1:8" x14ac:dyDescent="0.2">
      <c r="A436" t="s">
        <v>450</v>
      </c>
      <c r="B436" t="s">
        <v>111</v>
      </c>
      <c r="C436" t="s">
        <v>63</v>
      </c>
      <c r="D436">
        <v>47</v>
      </c>
      <c r="E436">
        <v>3</v>
      </c>
      <c r="F436">
        <v>30</v>
      </c>
      <c r="G436" t="s">
        <v>106</v>
      </c>
      <c r="H436" t="s">
        <v>753</v>
      </c>
    </row>
    <row r="437" spans="1:8" x14ac:dyDescent="0.2">
      <c r="A437" t="s">
        <v>375</v>
      </c>
      <c r="B437" t="s">
        <v>111</v>
      </c>
      <c r="C437" t="s">
        <v>63</v>
      </c>
      <c r="D437">
        <v>54</v>
      </c>
      <c r="E437">
        <v>38</v>
      </c>
      <c r="F437">
        <v>8</v>
      </c>
      <c r="G437" t="s">
        <v>107</v>
      </c>
      <c r="H437" t="s">
        <v>753</v>
      </c>
    </row>
    <row r="438" spans="1:8" x14ac:dyDescent="0.2">
      <c r="A438" t="s">
        <v>472</v>
      </c>
      <c r="B438" t="s">
        <v>747</v>
      </c>
      <c r="C438" t="s">
        <v>172</v>
      </c>
      <c r="D438">
        <v>73</v>
      </c>
      <c r="E438">
        <v>37</v>
      </c>
      <c r="F438">
        <v>0</v>
      </c>
      <c r="G438" t="s">
        <v>108</v>
      </c>
      <c r="H438" t="s">
        <v>754</v>
      </c>
    </row>
    <row r="439" spans="1:8" x14ac:dyDescent="0.2">
      <c r="A439" t="s">
        <v>550</v>
      </c>
      <c r="B439" t="s">
        <v>111</v>
      </c>
      <c r="C439" t="s">
        <v>63</v>
      </c>
      <c r="D439">
        <v>77</v>
      </c>
      <c r="E439">
        <v>0</v>
      </c>
      <c r="F439">
        <v>0</v>
      </c>
      <c r="G439" t="s">
        <v>106</v>
      </c>
      <c r="H439" t="s">
        <v>759</v>
      </c>
    </row>
    <row r="440" spans="1:8" x14ac:dyDescent="0.2">
      <c r="A440" t="s">
        <v>98</v>
      </c>
      <c r="B440" t="s">
        <v>111</v>
      </c>
      <c r="C440" t="s">
        <v>63</v>
      </c>
      <c r="D440">
        <v>83</v>
      </c>
      <c r="E440">
        <v>57</v>
      </c>
      <c r="F440">
        <v>1</v>
      </c>
      <c r="G440" t="s">
        <v>106</v>
      </c>
      <c r="H440" t="s">
        <v>762</v>
      </c>
    </row>
    <row r="441" spans="1:8" x14ac:dyDescent="0.2">
      <c r="A441" t="s">
        <v>483</v>
      </c>
      <c r="B441" t="s">
        <v>111</v>
      </c>
      <c r="C441" t="s">
        <v>63</v>
      </c>
      <c r="D441">
        <v>94</v>
      </c>
      <c r="E441">
        <v>22</v>
      </c>
      <c r="F441">
        <v>7</v>
      </c>
      <c r="G441" t="s">
        <v>106</v>
      </c>
      <c r="H441" t="s">
        <v>755</v>
      </c>
    </row>
    <row r="442" spans="1:8" x14ac:dyDescent="0.2">
      <c r="A442" t="s">
        <v>154</v>
      </c>
      <c r="B442" t="s">
        <v>111</v>
      </c>
      <c r="C442" t="s">
        <v>63</v>
      </c>
      <c r="D442">
        <v>84</v>
      </c>
      <c r="E442">
        <v>45</v>
      </c>
      <c r="F442">
        <v>2</v>
      </c>
      <c r="G442" t="s">
        <v>106</v>
      </c>
      <c r="H442" t="s">
        <v>761</v>
      </c>
    </row>
    <row r="443" spans="1:8" x14ac:dyDescent="0.2">
      <c r="A443" t="s">
        <v>182</v>
      </c>
      <c r="B443" t="s">
        <v>111</v>
      </c>
      <c r="C443" t="s">
        <v>63</v>
      </c>
      <c r="D443">
        <v>274</v>
      </c>
      <c r="E443">
        <v>3</v>
      </c>
      <c r="F443">
        <v>27</v>
      </c>
      <c r="G443" t="s">
        <v>106</v>
      </c>
      <c r="H443" t="s">
        <v>757</v>
      </c>
    </row>
    <row r="444" spans="1:8" x14ac:dyDescent="0.2">
      <c r="A444" t="s">
        <v>587</v>
      </c>
      <c r="B444" t="s">
        <v>111</v>
      </c>
      <c r="C444" t="s">
        <v>63</v>
      </c>
      <c r="D444">
        <v>65</v>
      </c>
      <c r="E444">
        <v>11</v>
      </c>
      <c r="F444">
        <v>1</v>
      </c>
      <c r="G444" t="s">
        <v>106</v>
      </c>
      <c r="H444" t="s">
        <v>759</v>
      </c>
    </row>
    <row r="445" spans="1:8" x14ac:dyDescent="0.2">
      <c r="A445" t="s">
        <v>187</v>
      </c>
      <c r="B445" t="s">
        <v>111</v>
      </c>
      <c r="C445" t="s">
        <v>63</v>
      </c>
      <c r="D445">
        <v>428</v>
      </c>
      <c r="E445">
        <v>0</v>
      </c>
      <c r="F445">
        <v>3</v>
      </c>
      <c r="G445" t="s">
        <v>106</v>
      </c>
      <c r="H445" t="s">
        <v>757</v>
      </c>
    </row>
    <row r="446" spans="1:8" x14ac:dyDescent="0.2">
      <c r="A446" t="s">
        <v>33</v>
      </c>
      <c r="B446" t="s">
        <v>111</v>
      </c>
      <c r="C446" t="s">
        <v>63</v>
      </c>
      <c r="D446">
        <v>37</v>
      </c>
      <c r="E446">
        <v>165</v>
      </c>
      <c r="F446">
        <v>7</v>
      </c>
      <c r="G446" t="s">
        <v>107</v>
      </c>
      <c r="H446" t="s">
        <v>762</v>
      </c>
    </row>
    <row r="447" spans="1:8" x14ac:dyDescent="0.2">
      <c r="A447" s="1" t="s">
        <v>247</v>
      </c>
      <c r="B447" s="1" t="s">
        <v>111</v>
      </c>
      <c r="C447" s="1" t="s">
        <v>63</v>
      </c>
      <c r="D447" s="1">
        <v>80</v>
      </c>
      <c r="E447" s="1">
        <v>9</v>
      </c>
      <c r="F447" s="1">
        <v>3</v>
      </c>
      <c r="G447" s="1" t="s">
        <v>107</v>
      </c>
      <c r="H447" s="1" t="s">
        <v>756</v>
      </c>
    </row>
    <row r="448" spans="1:8" x14ac:dyDescent="0.2">
      <c r="A448" t="s">
        <v>50</v>
      </c>
      <c r="B448" t="s">
        <v>111</v>
      </c>
      <c r="C448" t="s">
        <v>63</v>
      </c>
      <c r="D448">
        <v>69</v>
      </c>
      <c r="E448">
        <v>71</v>
      </c>
      <c r="F448">
        <v>11</v>
      </c>
      <c r="G448" t="s">
        <v>106</v>
      </c>
      <c r="H448" t="s">
        <v>762</v>
      </c>
    </row>
    <row r="449" spans="1:8" x14ac:dyDescent="0.2">
      <c r="A449" t="s">
        <v>339</v>
      </c>
      <c r="B449" t="s">
        <v>111</v>
      </c>
      <c r="C449" t="s">
        <v>63</v>
      </c>
      <c r="D449">
        <v>171</v>
      </c>
      <c r="E449">
        <v>5</v>
      </c>
      <c r="F449">
        <v>0</v>
      </c>
      <c r="G449" t="s">
        <v>108</v>
      </c>
      <c r="H449" t="s">
        <v>763</v>
      </c>
    </row>
    <row r="450" spans="1:8" x14ac:dyDescent="0.2">
      <c r="A450" t="s">
        <v>656</v>
      </c>
      <c r="B450" t="s">
        <v>111</v>
      </c>
      <c r="C450" t="s">
        <v>63</v>
      </c>
      <c r="D450">
        <v>67</v>
      </c>
      <c r="E450">
        <v>1</v>
      </c>
      <c r="F450">
        <v>0</v>
      </c>
      <c r="G450" t="s">
        <v>108</v>
      </c>
      <c r="H450" t="s">
        <v>760</v>
      </c>
    </row>
    <row r="451" spans="1:8" x14ac:dyDescent="0.2">
      <c r="A451" s="1" t="s">
        <v>296</v>
      </c>
      <c r="B451" s="1" t="s">
        <v>111</v>
      </c>
      <c r="C451" s="1" t="s">
        <v>63</v>
      </c>
      <c r="D451" s="1">
        <v>170</v>
      </c>
      <c r="E451" s="1">
        <v>8</v>
      </c>
      <c r="F451" s="1">
        <v>0</v>
      </c>
      <c r="G451" s="1" t="s">
        <v>107</v>
      </c>
      <c r="H451" s="1" t="s">
        <v>756</v>
      </c>
    </row>
    <row r="452" spans="1:8" x14ac:dyDescent="0.2">
      <c r="A452" s="1" t="s">
        <v>222</v>
      </c>
      <c r="B452" s="1" t="s">
        <v>111</v>
      </c>
      <c r="C452" s="1" t="s">
        <v>63</v>
      </c>
      <c r="D452" s="1">
        <v>415</v>
      </c>
      <c r="E452" s="1">
        <v>15</v>
      </c>
      <c r="F452" s="1">
        <v>0</v>
      </c>
      <c r="G452" s="1" t="s">
        <v>106</v>
      </c>
      <c r="H452" s="1" t="s">
        <v>756</v>
      </c>
    </row>
    <row r="453" spans="1:8" x14ac:dyDescent="0.2">
      <c r="A453" t="s">
        <v>433</v>
      </c>
      <c r="B453" t="s">
        <v>111</v>
      </c>
      <c r="C453" t="s">
        <v>63</v>
      </c>
      <c r="D453">
        <v>94</v>
      </c>
      <c r="E453">
        <v>63</v>
      </c>
      <c r="F453">
        <v>7</v>
      </c>
      <c r="G453" t="s">
        <v>106</v>
      </c>
      <c r="H453" t="s">
        <v>753</v>
      </c>
    </row>
    <row r="454" spans="1:8" x14ac:dyDescent="0.2">
      <c r="A454" s="1" t="s">
        <v>238</v>
      </c>
      <c r="B454" s="1" t="s">
        <v>111</v>
      </c>
      <c r="C454" s="1" t="s">
        <v>63</v>
      </c>
      <c r="D454" s="1">
        <v>74</v>
      </c>
      <c r="E454" s="1">
        <v>1</v>
      </c>
      <c r="F454" s="1">
        <v>0</v>
      </c>
      <c r="G454" s="1" t="s">
        <v>108</v>
      </c>
      <c r="H454" s="1" t="s">
        <v>756</v>
      </c>
    </row>
    <row r="455" spans="1:8" x14ac:dyDescent="0.2">
      <c r="A455" t="s">
        <v>330</v>
      </c>
      <c r="B455" t="s">
        <v>111</v>
      </c>
      <c r="C455" t="s">
        <v>63</v>
      </c>
      <c r="D455">
        <v>226</v>
      </c>
      <c r="E455">
        <v>4</v>
      </c>
      <c r="F455">
        <v>28</v>
      </c>
      <c r="G455" t="s">
        <v>106</v>
      </c>
      <c r="H455" t="s">
        <v>763</v>
      </c>
    </row>
    <row r="456" spans="1:8" x14ac:dyDescent="0.2">
      <c r="A456" t="s">
        <v>138</v>
      </c>
      <c r="B456" t="s">
        <v>111</v>
      </c>
      <c r="C456" t="s">
        <v>63</v>
      </c>
      <c r="D456">
        <v>52</v>
      </c>
      <c r="E456">
        <v>67</v>
      </c>
      <c r="F456">
        <v>0</v>
      </c>
      <c r="G456" t="s">
        <v>107</v>
      </c>
      <c r="H456" t="s">
        <v>761</v>
      </c>
    </row>
    <row r="457" spans="1:8" x14ac:dyDescent="0.2">
      <c r="A457" t="s">
        <v>53</v>
      </c>
      <c r="B457" t="s">
        <v>111</v>
      </c>
      <c r="C457" t="s">
        <v>63</v>
      </c>
      <c r="D457">
        <v>69</v>
      </c>
      <c r="E457">
        <v>73</v>
      </c>
      <c r="F457">
        <v>19</v>
      </c>
      <c r="G457" t="s">
        <v>106</v>
      </c>
      <c r="H457" t="s">
        <v>762</v>
      </c>
    </row>
    <row r="458" spans="1:8" x14ac:dyDescent="0.2">
      <c r="A458" t="s">
        <v>673</v>
      </c>
      <c r="B458" t="s">
        <v>111</v>
      </c>
      <c r="C458" t="s">
        <v>63</v>
      </c>
      <c r="D458">
        <v>126</v>
      </c>
      <c r="E458">
        <v>2</v>
      </c>
      <c r="F458">
        <v>33</v>
      </c>
      <c r="G458" t="s">
        <v>108</v>
      </c>
      <c r="H458" t="s">
        <v>764</v>
      </c>
    </row>
    <row r="459" spans="1:8" x14ac:dyDescent="0.2">
      <c r="A459" t="s">
        <v>717</v>
      </c>
      <c r="B459" t="s">
        <v>111</v>
      </c>
      <c r="C459" t="s">
        <v>63</v>
      </c>
      <c r="D459">
        <v>179</v>
      </c>
      <c r="E459">
        <v>3</v>
      </c>
      <c r="F459">
        <v>0</v>
      </c>
      <c r="G459" t="s">
        <v>106</v>
      </c>
      <c r="H459" t="s">
        <v>765</v>
      </c>
    </row>
    <row r="460" spans="1:8" x14ac:dyDescent="0.2">
      <c r="A460" s="1" t="s">
        <v>297</v>
      </c>
      <c r="B460" s="1" t="s">
        <v>111</v>
      </c>
      <c r="C460" s="1" t="s">
        <v>63</v>
      </c>
      <c r="D460" s="1">
        <v>120</v>
      </c>
      <c r="E460" s="1">
        <v>4</v>
      </c>
      <c r="F460" s="1">
        <v>0</v>
      </c>
      <c r="G460" s="1" t="s">
        <v>108</v>
      </c>
      <c r="H460" s="1" t="s">
        <v>756</v>
      </c>
    </row>
    <row r="461" spans="1:8" x14ac:dyDescent="0.2">
      <c r="A461" t="s">
        <v>323</v>
      </c>
      <c r="B461" t="s">
        <v>111</v>
      </c>
      <c r="C461" t="s">
        <v>63</v>
      </c>
      <c r="D461">
        <v>13</v>
      </c>
      <c r="E461">
        <v>0</v>
      </c>
      <c r="F461">
        <v>0</v>
      </c>
      <c r="G461" t="s">
        <v>107</v>
      </c>
      <c r="H461" t="s">
        <v>763</v>
      </c>
    </row>
    <row r="462" spans="1:8" x14ac:dyDescent="0.2">
      <c r="A462" t="s">
        <v>96</v>
      </c>
      <c r="B462" t="s">
        <v>111</v>
      </c>
      <c r="C462" t="s">
        <v>63</v>
      </c>
      <c r="D462">
        <v>69</v>
      </c>
      <c r="E462">
        <v>10</v>
      </c>
      <c r="F462">
        <v>8</v>
      </c>
      <c r="G462" t="s">
        <v>106</v>
      </c>
      <c r="H462" t="s">
        <v>762</v>
      </c>
    </row>
    <row r="463" spans="1:8" x14ac:dyDescent="0.2">
      <c r="A463" s="1" t="s">
        <v>232</v>
      </c>
      <c r="B463" s="1" t="s">
        <v>111</v>
      </c>
      <c r="C463" s="1" t="s">
        <v>63</v>
      </c>
      <c r="D463" s="1">
        <v>243</v>
      </c>
      <c r="E463" s="1">
        <v>27</v>
      </c>
      <c r="F463" s="1">
        <v>0</v>
      </c>
      <c r="G463" s="1" t="s">
        <v>107</v>
      </c>
      <c r="H463" s="1" t="s">
        <v>756</v>
      </c>
    </row>
    <row r="464" spans="1:8" x14ac:dyDescent="0.2">
      <c r="A464" t="s">
        <v>372</v>
      </c>
      <c r="B464" t="s">
        <v>111</v>
      </c>
      <c r="C464" t="s">
        <v>63</v>
      </c>
      <c r="D464">
        <v>23</v>
      </c>
      <c r="E464">
        <v>23</v>
      </c>
      <c r="F464">
        <v>2</v>
      </c>
      <c r="G464" t="s">
        <v>106</v>
      </c>
      <c r="H464" t="s">
        <v>753</v>
      </c>
    </row>
    <row r="465" spans="1:8" x14ac:dyDescent="0.2">
      <c r="A465" t="s">
        <v>186</v>
      </c>
      <c r="B465" t="s">
        <v>111</v>
      </c>
      <c r="C465" t="s">
        <v>63</v>
      </c>
      <c r="D465">
        <v>73</v>
      </c>
      <c r="E465">
        <v>1</v>
      </c>
      <c r="F465">
        <v>8</v>
      </c>
      <c r="G465" t="s">
        <v>106</v>
      </c>
      <c r="H465" t="s">
        <v>757</v>
      </c>
    </row>
    <row r="466" spans="1:8" x14ac:dyDescent="0.2">
      <c r="A466" t="s">
        <v>28</v>
      </c>
      <c r="B466" t="s">
        <v>111</v>
      </c>
      <c r="C466" t="s">
        <v>63</v>
      </c>
      <c r="D466">
        <v>37</v>
      </c>
      <c r="E466">
        <v>129</v>
      </c>
      <c r="F466">
        <v>4</v>
      </c>
      <c r="G466" t="s">
        <v>107</v>
      </c>
      <c r="H466" t="s">
        <v>762</v>
      </c>
    </row>
    <row r="467" spans="1:8" x14ac:dyDescent="0.2">
      <c r="A467" s="1" t="s">
        <v>230</v>
      </c>
      <c r="B467" s="1" t="s">
        <v>111</v>
      </c>
      <c r="C467" s="1" t="s">
        <v>63</v>
      </c>
      <c r="D467" s="1">
        <v>82</v>
      </c>
      <c r="E467" s="1">
        <v>14</v>
      </c>
      <c r="F467" s="1">
        <v>0</v>
      </c>
      <c r="G467" s="1" t="s">
        <v>107</v>
      </c>
      <c r="H467" s="1" t="s">
        <v>756</v>
      </c>
    </row>
    <row r="468" spans="1:8" x14ac:dyDescent="0.2">
      <c r="A468" t="s">
        <v>593</v>
      </c>
      <c r="B468" t="s">
        <v>111</v>
      </c>
      <c r="C468" t="s">
        <v>63</v>
      </c>
      <c r="D468">
        <v>255</v>
      </c>
      <c r="E468">
        <v>1</v>
      </c>
      <c r="F468">
        <v>0</v>
      </c>
      <c r="G468" t="s">
        <v>106</v>
      </c>
      <c r="H468" t="s">
        <v>759</v>
      </c>
    </row>
    <row r="469" spans="1:8" x14ac:dyDescent="0.2">
      <c r="A469" t="s">
        <v>37</v>
      </c>
      <c r="B469" t="s">
        <v>111</v>
      </c>
      <c r="C469" t="s">
        <v>63</v>
      </c>
      <c r="D469">
        <v>44</v>
      </c>
      <c r="E469">
        <v>42</v>
      </c>
      <c r="F469">
        <v>8</v>
      </c>
      <c r="G469" t="s">
        <v>106</v>
      </c>
      <c r="H469" t="s">
        <v>762</v>
      </c>
    </row>
    <row r="470" spans="1:8" x14ac:dyDescent="0.2">
      <c r="A470" s="1" t="s">
        <v>249</v>
      </c>
      <c r="B470" s="1" t="s">
        <v>111</v>
      </c>
      <c r="C470" s="1" t="s">
        <v>63</v>
      </c>
      <c r="D470" s="1">
        <v>270</v>
      </c>
      <c r="E470" s="1">
        <v>125</v>
      </c>
      <c r="F470" s="1">
        <v>88</v>
      </c>
      <c r="G470" s="1" t="s">
        <v>106</v>
      </c>
      <c r="H470" s="1" t="s">
        <v>756</v>
      </c>
    </row>
    <row r="471" spans="1:8" x14ac:dyDescent="0.2">
      <c r="A471" t="s">
        <v>414</v>
      </c>
      <c r="B471" t="s">
        <v>111</v>
      </c>
      <c r="C471" t="s">
        <v>63</v>
      </c>
      <c r="D471">
        <v>160</v>
      </c>
      <c r="E471">
        <v>19</v>
      </c>
      <c r="F471">
        <v>57</v>
      </c>
      <c r="G471" t="s">
        <v>106</v>
      </c>
      <c r="H471" t="s">
        <v>753</v>
      </c>
    </row>
    <row r="472" spans="1:8" x14ac:dyDescent="0.2">
      <c r="A472" t="s">
        <v>645</v>
      </c>
      <c r="B472" t="s">
        <v>111</v>
      </c>
      <c r="C472" t="s">
        <v>63</v>
      </c>
      <c r="D472">
        <v>184</v>
      </c>
      <c r="E472">
        <v>2</v>
      </c>
      <c r="F472">
        <v>46</v>
      </c>
      <c r="G472" t="s">
        <v>106</v>
      </c>
      <c r="H472" t="s">
        <v>760</v>
      </c>
    </row>
    <row r="473" spans="1:8" x14ac:dyDescent="0.2">
      <c r="A473" s="1" t="s">
        <v>272</v>
      </c>
      <c r="B473" s="1" t="s">
        <v>111</v>
      </c>
      <c r="C473" s="1" t="s">
        <v>63</v>
      </c>
      <c r="D473" s="1">
        <v>54</v>
      </c>
      <c r="E473" s="1">
        <v>65</v>
      </c>
      <c r="F473" s="1">
        <v>0</v>
      </c>
      <c r="G473" s="1" t="s">
        <v>107</v>
      </c>
      <c r="H473" s="1" t="s">
        <v>756</v>
      </c>
    </row>
    <row r="474" spans="1:8" x14ac:dyDescent="0.2">
      <c r="A474" t="s">
        <v>723</v>
      </c>
      <c r="B474" t="s">
        <v>111</v>
      </c>
      <c r="C474" t="s">
        <v>63</v>
      </c>
      <c r="D474">
        <v>40</v>
      </c>
      <c r="E474">
        <v>12</v>
      </c>
      <c r="F474">
        <v>0</v>
      </c>
      <c r="G474" t="s">
        <v>106</v>
      </c>
      <c r="H474" t="s">
        <v>765</v>
      </c>
    </row>
    <row r="475" spans="1:8" x14ac:dyDescent="0.2">
      <c r="A475" s="1" t="s">
        <v>283</v>
      </c>
      <c r="B475" s="1" t="s">
        <v>111</v>
      </c>
      <c r="C475" s="1" t="s">
        <v>63</v>
      </c>
      <c r="D475" s="1">
        <v>153</v>
      </c>
      <c r="E475" s="1">
        <v>12</v>
      </c>
      <c r="F475" s="1">
        <v>0</v>
      </c>
      <c r="G475" s="1" t="s">
        <v>107</v>
      </c>
      <c r="H475" s="1" t="s">
        <v>756</v>
      </c>
    </row>
    <row r="476" spans="1:8" x14ac:dyDescent="0.2">
      <c r="A476" s="1" t="s">
        <v>284</v>
      </c>
      <c r="B476" s="1" t="s">
        <v>111</v>
      </c>
      <c r="C476" s="1" t="s">
        <v>63</v>
      </c>
      <c r="D476" s="1">
        <v>140</v>
      </c>
      <c r="E476" s="1">
        <v>18</v>
      </c>
      <c r="F476" s="1">
        <v>0</v>
      </c>
      <c r="G476" s="1" t="s">
        <v>107</v>
      </c>
      <c r="H476" s="1" t="s">
        <v>756</v>
      </c>
    </row>
    <row r="477" spans="1:8" x14ac:dyDescent="0.2">
      <c r="A477" t="s">
        <v>94</v>
      </c>
      <c r="B477" t="s">
        <v>111</v>
      </c>
      <c r="C477" t="s">
        <v>63</v>
      </c>
      <c r="D477">
        <v>87</v>
      </c>
      <c r="E477">
        <v>45</v>
      </c>
      <c r="F477">
        <v>7</v>
      </c>
      <c r="G477" t="s">
        <v>106</v>
      </c>
      <c r="H477" t="s">
        <v>762</v>
      </c>
    </row>
    <row r="478" spans="1:8" x14ac:dyDescent="0.2">
      <c r="A478" t="s">
        <v>443</v>
      </c>
      <c r="B478" t="s">
        <v>111</v>
      </c>
      <c r="C478" t="s">
        <v>63</v>
      </c>
      <c r="D478">
        <v>6</v>
      </c>
      <c r="E478">
        <v>30</v>
      </c>
      <c r="F478">
        <v>6</v>
      </c>
      <c r="G478" t="s">
        <v>106</v>
      </c>
      <c r="H478" t="s">
        <v>753</v>
      </c>
    </row>
    <row r="479" spans="1:8" x14ac:dyDescent="0.2">
      <c r="A479" t="s">
        <v>412</v>
      </c>
      <c r="B479" t="s">
        <v>111</v>
      </c>
      <c r="C479" t="s">
        <v>63</v>
      </c>
      <c r="D479">
        <v>95</v>
      </c>
      <c r="E479">
        <v>93</v>
      </c>
      <c r="F479">
        <v>14</v>
      </c>
      <c r="G479" t="s">
        <v>106</v>
      </c>
      <c r="H479" t="s">
        <v>753</v>
      </c>
    </row>
    <row r="480" spans="1:8" x14ac:dyDescent="0.2">
      <c r="A480" t="s">
        <v>139</v>
      </c>
      <c r="B480" t="s">
        <v>111</v>
      </c>
      <c r="C480" t="s">
        <v>63</v>
      </c>
      <c r="D480">
        <v>160</v>
      </c>
      <c r="E480">
        <v>268</v>
      </c>
      <c r="F480">
        <v>6</v>
      </c>
      <c r="G480" t="s">
        <v>106</v>
      </c>
      <c r="H480" t="s">
        <v>761</v>
      </c>
    </row>
    <row r="481" spans="1:8" x14ac:dyDescent="0.2">
      <c r="A481" t="s">
        <v>540</v>
      </c>
      <c r="B481" t="s">
        <v>111</v>
      </c>
      <c r="C481" t="s">
        <v>63</v>
      </c>
      <c r="D481">
        <v>155</v>
      </c>
      <c r="E481">
        <v>3</v>
      </c>
      <c r="F481">
        <v>0</v>
      </c>
      <c r="G481" t="s">
        <v>107</v>
      </c>
      <c r="H481" t="s">
        <v>758</v>
      </c>
    </row>
    <row r="482" spans="1:8" x14ac:dyDescent="0.2">
      <c r="A482" t="s">
        <v>575</v>
      </c>
      <c r="B482" t="s">
        <v>111</v>
      </c>
      <c r="C482" t="s">
        <v>63</v>
      </c>
      <c r="D482">
        <v>244</v>
      </c>
      <c r="E482">
        <v>4</v>
      </c>
      <c r="F482">
        <v>0</v>
      </c>
      <c r="G482" t="s">
        <v>106</v>
      </c>
      <c r="H482" t="s">
        <v>758</v>
      </c>
    </row>
    <row r="483" spans="1:8" x14ac:dyDescent="0.2">
      <c r="A483" s="1" t="s">
        <v>219</v>
      </c>
      <c r="B483" s="1" t="s">
        <v>111</v>
      </c>
      <c r="C483" s="1" t="s">
        <v>63</v>
      </c>
      <c r="D483" s="1">
        <v>61</v>
      </c>
      <c r="E483" s="1">
        <v>0</v>
      </c>
      <c r="F483" s="1">
        <v>0</v>
      </c>
      <c r="G483" s="1" t="s">
        <v>108</v>
      </c>
      <c r="H483" s="1" t="s">
        <v>756</v>
      </c>
    </row>
    <row r="484" spans="1:8" x14ac:dyDescent="0.2">
      <c r="A484" t="s">
        <v>521</v>
      </c>
      <c r="B484" t="s">
        <v>111</v>
      </c>
      <c r="C484" t="s">
        <v>63</v>
      </c>
      <c r="D484">
        <v>19</v>
      </c>
      <c r="E484">
        <v>0</v>
      </c>
      <c r="F484">
        <v>0</v>
      </c>
      <c r="G484" t="s">
        <v>109</v>
      </c>
      <c r="H484" t="s">
        <v>758</v>
      </c>
    </row>
    <row r="485" spans="1:8" x14ac:dyDescent="0.2">
      <c r="A485" s="1" t="s">
        <v>229</v>
      </c>
      <c r="B485" s="1" t="s">
        <v>111</v>
      </c>
      <c r="C485" s="1" t="s">
        <v>63</v>
      </c>
      <c r="D485" s="1">
        <v>78</v>
      </c>
      <c r="E485" s="1">
        <v>13</v>
      </c>
      <c r="F485" s="1">
        <v>0</v>
      </c>
      <c r="G485" s="1" t="s">
        <v>106</v>
      </c>
      <c r="H485" s="1" t="s">
        <v>756</v>
      </c>
    </row>
    <row r="486" spans="1:8" x14ac:dyDescent="0.2">
      <c r="A486" t="s">
        <v>401</v>
      </c>
      <c r="B486" t="s">
        <v>747</v>
      </c>
      <c r="C486" t="s">
        <v>172</v>
      </c>
      <c r="D486">
        <v>32</v>
      </c>
      <c r="E486">
        <v>5</v>
      </c>
      <c r="F486">
        <v>32</v>
      </c>
      <c r="G486" t="s">
        <v>108</v>
      </c>
      <c r="H486" t="s">
        <v>754</v>
      </c>
    </row>
    <row r="487" spans="1:8" x14ac:dyDescent="0.2">
      <c r="A487" t="s">
        <v>469</v>
      </c>
      <c r="B487" t="s">
        <v>111</v>
      </c>
      <c r="C487" t="s">
        <v>63</v>
      </c>
      <c r="D487">
        <v>47</v>
      </c>
      <c r="E487">
        <v>108</v>
      </c>
      <c r="F487">
        <v>32</v>
      </c>
      <c r="G487" t="s">
        <v>106</v>
      </c>
      <c r="H487" t="s">
        <v>754</v>
      </c>
    </row>
    <row r="488" spans="1:8" x14ac:dyDescent="0.2">
      <c r="A488" t="s">
        <v>605</v>
      </c>
      <c r="B488" t="s">
        <v>111</v>
      </c>
      <c r="C488" t="s">
        <v>63</v>
      </c>
      <c r="D488">
        <v>81</v>
      </c>
      <c r="E488">
        <v>12</v>
      </c>
      <c r="F488">
        <v>0</v>
      </c>
      <c r="G488" t="s">
        <v>108</v>
      </c>
      <c r="H488" t="s">
        <v>759</v>
      </c>
    </row>
    <row r="489" spans="1:8" x14ac:dyDescent="0.2">
      <c r="A489" t="s">
        <v>617</v>
      </c>
      <c r="B489" t="s">
        <v>111</v>
      </c>
      <c r="C489" t="s">
        <v>63</v>
      </c>
      <c r="D489">
        <v>133</v>
      </c>
      <c r="E489">
        <v>41</v>
      </c>
      <c r="F489">
        <v>0</v>
      </c>
      <c r="G489" t="s">
        <v>106</v>
      </c>
      <c r="H489" t="s">
        <v>759</v>
      </c>
    </row>
    <row r="490" spans="1:8" x14ac:dyDescent="0.2">
      <c r="A490" t="s">
        <v>343</v>
      </c>
      <c r="B490" t="s">
        <v>111</v>
      </c>
      <c r="C490" t="s">
        <v>63</v>
      </c>
      <c r="D490">
        <v>144</v>
      </c>
      <c r="E490">
        <v>150</v>
      </c>
      <c r="F490">
        <v>25</v>
      </c>
      <c r="G490" t="s">
        <v>107</v>
      </c>
      <c r="H490" t="s">
        <v>763</v>
      </c>
    </row>
    <row r="491" spans="1:8" x14ac:dyDescent="0.2">
      <c r="A491" t="s">
        <v>87</v>
      </c>
      <c r="B491" t="s">
        <v>111</v>
      </c>
      <c r="C491" t="s">
        <v>63</v>
      </c>
      <c r="D491">
        <v>59</v>
      </c>
      <c r="E491">
        <v>8</v>
      </c>
      <c r="F491">
        <v>4</v>
      </c>
      <c r="G491" t="s">
        <v>109</v>
      </c>
      <c r="H491" t="s">
        <v>762</v>
      </c>
    </row>
    <row r="492" spans="1:8" x14ac:dyDescent="0.2">
      <c r="A492" t="s">
        <v>9</v>
      </c>
      <c r="B492" t="s">
        <v>111</v>
      </c>
      <c r="C492" t="s">
        <v>63</v>
      </c>
      <c r="D492">
        <v>187</v>
      </c>
      <c r="E492">
        <v>66</v>
      </c>
      <c r="F492">
        <v>18</v>
      </c>
      <c r="G492" t="s">
        <v>106</v>
      </c>
      <c r="H492" t="s">
        <v>762</v>
      </c>
    </row>
    <row r="493" spans="1:8" x14ac:dyDescent="0.2">
      <c r="A493" t="s">
        <v>211</v>
      </c>
      <c r="B493" t="s">
        <v>111</v>
      </c>
      <c r="C493" t="s">
        <v>63</v>
      </c>
      <c r="D493">
        <v>154</v>
      </c>
      <c r="E493">
        <v>2</v>
      </c>
      <c r="F493">
        <v>19</v>
      </c>
      <c r="G493" t="s">
        <v>106</v>
      </c>
      <c r="H493" t="s">
        <v>757</v>
      </c>
    </row>
    <row r="494" spans="1:8" x14ac:dyDescent="0.2">
      <c r="A494" t="s">
        <v>680</v>
      </c>
      <c r="B494" t="s">
        <v>111</v>
      </c>
      <c r="C494" t="s">
        <v>63</v>
      </c>
      <c r="D494">
        <v>260</v>
      </c>
      <c r="E494">
        <v>96</v>
      </c>
      <c r="F494">
        <v>22</v>
      </c>
      <c r="G494" t="s">
        <v>106</v>
      </c>
      <c r="H494" t="s">
        <v>764</v>
      </c>
    </row>
    <row r="495" spans="1:8" x14ac:dyDescent="0.2">
      <c r="A495" t="s">
        <v>404</v>
      </c>
      <c r="B495" t="s">
        <v>111</v>
      </c>
      <c r="C495" t="s">
        <v>63</v>
      </c>
      <c r="D495">
        <v>49</v>
      </c>
      <c r="E495">
        <v>3</v>
      </c>
      <c r="F495">
        <v>0</v>
      </c>
      <c r="G495" t="s">
        <v>108</v>
      </c>
      <c r="H495" t="s">
        <v>753</v>
      </c>
    </row>
    <row r="496" spans="1:8" x14ac:dyDescent="0.2">
      <c r="A496" t="s">
        <v>464</v>
      </c>
      <c r="B496" t="s">
        <v>747</v>
      </c>
      <c r="C496" t="s">
        <v>172</v>
      </c>
      <c r="D496">
        <v>6</v>
      </c>
      <c r="E496">
        <v>32</v>
      </c>
      <c r="F496">
        <v>1</v>
      </c>
      <c r="G496" t="s">
        <v>107</v>
      </c>
      <c r="H496" t="s">
        <v>754</v>
      </c>
    </row>
    <row r="497" spans="1:8" x14ac:dyDescent="0.2">
      <c r="A497" t="s">
        <v>459</v>
      </c>
      <c r="B497" t="s">
        <v>747</v>
      </c>
      <c r="C497" t="s">
        <v>172</v>
      </c>
      <c r="D497">
        <v>36</v>
      </c>
      <c r="E497">
        <v>1</v>
      </c>
      <c r="F497">
        <v>5</v>
      </c>
      <c r="G497" t="s">
        <v>109</v>
      </c>
      <c r="H497" t="s">
        <v>754</v>
      </c>
    </row>
    <row r="498" spans="1:8" x14ac:dyDescent="0.2">
      <c r="A498" t="s">
        <v>335</v>
      </c>
      <c r="B498" t="s">
        <v>111</v>
      </c>
      <c r="C498" t="s">
        <v>63</v>
      </c>
      <c r="D498">
        <v>293</v>
      </c>
      <c r="E498">
        <v>5</v>
      </c>
      <c r="F498">
        <v>59</v>
      </c>
      <c r="G498" t="s">
        <v>106</v>
      </c>
      <c r="H498" t="s">
        <v>763</v>
      </c>
    </row>
    <row r="499" spans="1:8" x14ac:dyDescent="0.2">
      <c r="A499" t="s">
        <v>441</v>
      </c>
      <c r="B499" t="s">
        <v>111</v>
      </c>
      <c r="C499" t="s">
        <v>63</v>
      </c>
      <c r="D499">
        <v>69</v>
      </c>
      <c r="E499">
        <v>53</v>
      </c>
      <c r="F499">
        <v>0</v>
      </c>
      <c r="G499" t="s">
        <v>108</v>
      </c>
      <c r="H499" t="s">
        <v>753</v>
      </c>
    </row>
    <row r="500" spans="1:8" x14ac:dyDescent="0.2">
      <c r="A500" t="s">
        <v>22</v>
      </c>
      <c r="B500" t="s">
        <v>111</v>
      </c>
      <c r="C500" t="s">
        <v>63</v>
      </c>
      <c r="D500">
        <v>27</v>
      </c>
      <c r="E500">
        <v>67</v>
      </c>
      <c r="F500">
        <v>0</v>
      </c>
      <c r="G500" t="s">
        <v>106</v>
      </c>
      <c r="H500" t="s">
        <v>762</v>
      </c>
    </row>
    <row r="501" spans="1:8" x14ac:dyDescent="0.2">
      <c r="A501" t="s">
        <v>508</v>
      </c>
      <c r="B501" t="s">
        <v>747</v>
      </c>
      <c r="C501" t="s">
        <v>172</v>
      </c>
      <c r="D501">
        <v>86</v>
      </c>
      <c r="E501">
        <v>5</v>
      </c>
      <c r="F501">
        <v>0</v>
      </c>
      <c r="G501" t="s">
        <v>107</v>
      </c>
      <c r="H501" t="s">
        <v>755</v>
      </c>
    </row>
    <row r="502" spans="1:8" x14ac:dyDescent="0.2">
      <c r="A502" t="s">
        <v>506</v>
      </c>
      <c r="B502" t="s">
        <v>747</v>
      </c>
      <c r="C502" t="s">
        <v>172</v>
      </c>
      <c r="D502">
        <v>59</v>
      </c>
      <c r="E502">
        <v>6</v>
      </c>
      <c r="F502">
        <v>2</v>
      </c>
      <c r="G502" t="s">
        <v>109</v>
      </c>
      <c r="H502" t="s">
        <v>755</v>
      </c>
    </row>
    <row r="503" spans="1:8" x14ac:dyDescent="0.2">
      <c r="A503" t="s">
        <v>170</v>
      </c>
      <c r="B503" t="s">
        <v>111</v>
      </c>
      <c r="C503" t="s">
        <v>63</v>
      </c>
      <c r="D503">
        <v>37</v>
      </c>
      <c r="E503">
        <v>9</v>
      </c>
      <c r="F503">
        <v>5</v>
      </c>
      <c r="G503" t="s">
        <v>107</v>
      </c>
      <c r="H503" t="s">
        <v>761</v>
      </c>
    </row>
    <row r="504" spans="1:8" x14ac:dyDescent="0.2">
      <c r="A504" t="s">
        <v>527</v>
      </c>
      <c r="B504" t="s">
        <v>111</v>
      </c>
      <c r="C504" t="s">
        <v>63</v>
      </c>
      <c r="D504">
        <v>148</v>
      </c>
      <c r="E504">
        <v>2</v>
      </c>
      <c r="F504">
        <v>6</v>
      </c>
      <c r="G504" t="s">
        <v>106</v>
      </c>
      <c r="H504" t="s">
        <v>758</v>
      </c>
    </row>
    <row r="505" spans="1:8" x14ac:dyDescent="0.2">
      <c r="A505" s="1" t="s">
        <v>261</v>
      </c>
      <c r="B505" s="1" t="s">
        <v>111</v>
      </c>
      <c r="C505" s="1" t="s">
        <v>63</v>
      </c>
      <c r="D505" s="1">
        <v>121</v>
      </c>
      <c r="E505" s="1">
        <v>2</v>
      </c>
      <c r="F505" s="1">
        <v>1</v>
      </c>
      <c r="G505" s="1" t="s">
        <v>106</v>
      </c>
      <c r="H505" s="1" t="s">
        <v>756</v>
      </c>
    </row>
    <row r="506" spans="1:8" x14ac:dyDescent="0.2">
      <c r="A506" s="1" t="s">
        <v>270</v>
      </c>
      <c r="B506" s="1" t="s">
        <v>111</v>
      </c>
      <c r="C506" s="1" t="s">
        <v>63</v>
      </c>
      <c r="D506" s="1">
        <v>110</v>
      </c>
      <c r="E506" s="1">
        <v>1</v>
      </c>
      <c r="F506" s="1">
        <v>0</v>
      </c>
      <c r="G506" s="1" t="s">
        <v>106</v>
      </c>
      <c r="H506" s="1" t="s">
        <v>756</v>
      </c>
    </row>
    <row r="507" spans="1:8" x14ac:dyDescent="0.2">
      <c r="A507" s="1" t="s">
        <v>216</v>
      </c>
      <c r="B507" s="1" t="s">
        <v>111</v>
      </c>
      <c r="C507" s="1" t="s">
        <v>63</v>
      </c>
      <c r="D507" s="1">
        <v>51</v>
      </c>
      <c r="E507" s="1">
        <v>34</v>
      </c>
      <c r="F507" s="1">
        <v>53</v>
      </c>
      <c r="G507" s="1" t="s">
        <v>107</v>
      </c>
      <c r="H507" s="1" t="s">
        <v>756</v>
      </c>
    </row>
    <row r="508" spans="1:8" x14ac:dyDescent="0.2">
      <c r="A508" t="s">
        <v>337</v>
      </c>
      <c r="B508" t="s">
        <v>111</v>
      </c>
      <c r="C508" t="s">
        <v>63</v>
      </c>
      <c r="D508">
        <v>208</v>
      </c>
      <c r="E508">
        <v>218</v>
      </c>
      <c r="F508">
        <v>53</v>
      </c>
      <c r="G508" t="s">
        <v>106</v>
      </c>
      <c r="H508" t="s">
        <v>763</v>
      </c>
    </row>
    <row r="509" spans="1:8" x14ac:dyDescent="0.2">
      <c r="A509" s="1" t="s">
        <v>251</v>
      </c>
      <c r="B509" s="1" t="s">
        <v>111</v>
      </c>
      <c r="C509" s="1" t="s">
        <v>63</v>
      </c>
      <c r="D509" s="1">
        <v>88</v>
      </c>
      <c r="E509" s="1">
        <v>2</v>
      </c>
      <c r="F509" s="1">
        <v>1</v>
      </c>
      <c r="G509" s="1" t="s">
        <v>109</v>
      </c>
      <c r="H509" s="1" t="s">
        <v>756</v>
      </c>
    </row>
    <row r="510" spans="1:8" x14ac:dyDescent="0.2">
      <c r="A510" t="s">
        <v>15</v>
      </c>
      <c r="B510" t="s">
        <v>111</v>
      </c>
      <c r="C510" t="s">
        <v>63</v>
      </c>
      <c r="D510">
        <v>42</v>
      </c>
      <c r="E510">
        <v>1</v>
      </c>
      <c r="F510">
        <v>1</v>
      </c>
      <c r="G510" t="s">
        <v>106</v>
      </c>
      <c r="H510" t="s">
        <v>762</v>
      </c>
    </row>
    <row r="511" spans="1:8" x14ac:dyDescent="0.2">
      <c r="A511" t="s">
        <v>126</v>
      </c>
      <c r="B511" t="s">
        <v>111</v>
      </c>
      <c r="C511" t="s">
        <v>63</v>
      </c>
      <c r="D511">
        <v>29</v>
      </c>
      <c r="E511">
        <v>52</v>
      </c>
      <c r="F511">
        <v>2</v>
      </c>
      <c r="G511" t="s">
        <v>109</v>
      </c>
      <c r="H511" t="s">
        <v>761</v>
      </c>
    </row>
    <row r="512" spans="1:8" x14ac:dyDescent="0.2">
      <c r="A512" t="s">
        <v>49</v>
      </c>
      <c r="B512" t="s">
        <v>111</v>
      </c>
      <c r="C512" t="s">
        <v>63</v>
      </c>
      <c r="D512">
        <v>249</v>
      </c>
      <c r="E512">
        <v>14</v>
      </c>
      <c r="F512">
        <v>6</v>
      </c>
      <c r="G512" t="s">
        <v>106</v>
      </c>
      <c r="H512" t="s">
        <v>762</v>
      </c>
    </row>
    <row r="513" spans="1:8" x14ac:dyDescent="0.2">
      <c r="A513" t="s">
        <v>7</v>
      </c>
      <c r="B513" t="s">
        <v>111</v>
      </c>
      <c r="C513" t="s">
        <v>63</v>
      </c>
      <c r="D513">
        <v>107</v>
      </c>
      <c r="E513">
        <v>17</v>
      </c>
      <c r="F513">
        <v>11</v>
      </c>
      <c r="G513" t="s">
        <v>106</v>
      </c>
      <c r="H513" t="s">
        <v>762</v>
      </c>
    </row>
    <row r="514" spans="1:8" x14ac:dyDescent="0.2">
      <c r="A514" s="1" t="s">
        <v>291</v>
      </c>
      <c r="B514" s="1" t="s">
        <v>111</v>
      </c>
      <c r="C514" s="1" t="s">
        <v>63</v>
      </c>
      <c r="D514" s="1">
        <v>235</v>
      </c>
      <c r="E514" s="1">
        <v>157</v>
      </c>
      <c r="F514" s="1">
        <v>73</v>
      </c>
      <c r="G514" s="1" t="s">
        <v>106</v>
      </c>
      <c r="H514" s="1" t="s">
        <v>756</v>
      </c>
    </row>
    <row r="515" spans="1:8" x14ac:dyDescent="0.2">
      <c r="A515" t="s">
        <v>174</v>
      </c>
      <c r="B515" t="s">
        <v>111</v>
      </c>
      <c r="C515" t="s">
        <v>63</v>
      </c>
      <c r="D515">
        <v>102</v>
      </c>
      <c r="E515">
        <v>4</v>
      </c>
      <c r="F515">
        <v>10</v>
      </c>
      <c r="G515" t="s">
        <v>108</v>
      </c>
      <c r="H515" t="s">
        <v>757</v>
      </c>
    </row>
    <row r="516" spans="1:8" x14ac:dyDescent="0.2">
      <c r="A516" t="s">
        <v>582</v>
      </c>
      <c r="B516" t="s">
        <v>111</v>
      </c>
      <c r="C516" t="s">
        <v>63</v>
      </c>
      <c r="D516">
        <v>105</v>
      </c>
      <c r="E516">
        <v>0</v>
      </c>
      <c r="F516">
        <v>4</v>
      </c>
      <c r="G516" t="s">
        <v>106</v>
      </c>
      <c r="H516" t="s">
        <v>759</v>
      </c>
    </row>
    <row r="517" spans="1:8" x14ac:dyDescent="0.2">
      <c r="A517" t="s">
        <v>131</v>
      </c>
      <c r="B517" t="s">
        <v>111</v>
      </c>
      <c r="C517" t="s">
        <v>63</v>
      </c>
      <c r="D517">
        <v>18</v>
      </c>
      <c r="E517">
        <v>34</v>
      </c>
      <c r="F517">
        <v>3</v>
      </c>
      <c r="G517" t="s">
        <v>106</v>
      </c>
      <c r="H517" t="s">
        <v>761</v>
      </c>
    </row>
    <row r="518" spans="1:8" x14ac:dyDescent="0.2">
      <c r="A518" t="s">
        <v>598</v>
      </c>
      <c r="B518" t="s">
        <v>111</v>
      </c>
      <c r="C518" t="s">
        <v>63</v>
      </c>
      <c r="D518">
        <v>21</v>
      </c>
      <c r="E518">
        <v>0</v>
      </c>
      <c r="F518">
        <v>0</v>
      </c>
      <c r="G518" t="s">
        <v>109</v>
      </c>
      <c r="H518" t="s">
        <v>759</v>
      </c>
    </row>
    <row r="519" spans="1:8" x14ac:dyDescent="0.2">
      <c r="A519" s="1" t="s">
        <v>301</v>
      </c>
      <c r="B519" s="1" t="s">
        <v>111</v>
      </c>
      <c r="C519" s="1" t="s">
        <v>63</v>
      </c>
      <c r="D519" s="1">
        <v>220</v>
      </c>
      <c r="E519" s="1">
        <v>5</v>
      </c>
      <c r="F519" s="1">
        <v>0</v>
      </c>
      <c r="G519" s="1" t="s">
        <v>108</v>
      </c>
      <c r="H519" s="1" t="s">
        <v>756</v>
      </c>
    </row>
    <row r="520" spans="1:8" x14ac:dyDescent="0.2">
      <c r="A520" t="s">
        <v>703</v>
      </c>
      <c r="B520" t="s">
        <v>111</v>
      </c>
      <c r="C520" t="s">
        <v>63</v>
      </c>
      <c r="D520">
        <v>465</v>
      </c>
      <c r="E520">
        <v>20</v>
      </c>
      <c r="F520">
        <v>10</v>
      </c>
      <c r="G520" t="s">
        <v>106</v>
      </c>
      <c r="H520" t="s">
        <v>765</v>
      </c>
    </row>
    <row r="521" spans="1:8" x14ac:dyDescent="0.2">
      <c r="A521" s="1" t="s">
        <v>257</v>
      </c>
      <c r="B521" s="1" t="s">
        <v>111</v>
      </c>
      <c r="C521" s="1" t="s">
        <v>63</v>
      </c>
      <c r="D521" s="1">
        <v>1180</v>
      </c>
      <c r="E521" s="1">
        <v>16</v>
      </c>
      <c r="F521" s="1">
        <v>0</v>
      </c>
      <c r="G521" s="1" t="s">
        <v>108</v>
      </c>
      <c r="H521" s="1" t="s">
        <v>756</v>
      </c>
    </row>
    <row r="522" spans="1:8" x14ac:dyDescent="0.2">
      <c r="A522" s="1" t="s">
        <v>213</v>
      </c>
      <c r="B522" s="1" t="s">
        <v>111</v>
      </c>
      <c r="C522" s="1" t="s">
        <v>63</v>
      </c>
      <c r="D522" s="1">
        <v>110</v>
      </c>
      <c r="E522" s="1">
        <v>85</v>
      </c>
      <c r="F522" s="1">
        <v>1</v>
      </c>
      <c r="G522" s="1" t="s">
        <v>107</v>
      </c>
      <c r="H522" s="1" t="s">
        <v>756</v>
      </c>
    </row>
    <row r="523" spans="1:8" x14ac:dyDescent="0.2">
      <c r="A523" t="s">
        <v>81</v>
      </c>
      <c r="B523" t="s">
        <v>111</v>
      </c>
      <c r="C523" t="s">
        <v>63</v>
      </c>
      <c r="D523">
        <v>205</v>
      </c>
      <c r="E523">
        <v>32</v>
      </c>
      <c r="F523">
        <v>44</v>
      </c>
      <c r="G523" t="s">
        <v>106</v>
      </c>
      <c r="H523" t="s">
        <v>762</v>
      </c>
    </row>
    <row r="524" spans="1:8" x14ac:dyDescent="0.2">
      <c r="A524" t="s">
        <v>628</v>
      </c>
      <c r="B524" t="s">
        <v>111</v>
      </c>
      <c r="C524" t="s">
        <v>63</v>
      </c>
      <c r="D524">
        <v>229</v>
      </c>
      <c r="E524">
        <v>7</v>
      </c>
      <c r="F524">
        <v>9</v>
      </c>
      <c r="G524" t="s">
        <v>106</v>
      </c>
      <c r="H524" t="s">
        <v>760</v>
      </c>
    </row>
    <row r="525" spans="1:8" x14ac:dyDescent="0.2">
      <c r="A525" s="1" t="s">
        <v>239</v>
      </c>
      <c r="B525" s="1" t="s">
        <v>111</v>
      </c>
      <c r="C525" s="1" t="s">
        <v>63</v>
      </c>
      <c r="D525" s="1">
        <v>152</v>
      </c>
      <c r="E525" s="1">
        <v>8</v>
      </c>
      <c r="F525" s="1">
        <v>3</v>
      </c>
      <c r="G525" s="1" t="s">
        <v>107</v>
      </c>
      <c r="H525" s="1" t="s">
        <v>756</v>
      </c>
    </row>
    <row r="526" spans="1:8" x14ac:dyDescent="0.2">
      <c r="A526" t="s">
        <v>727</v>
      </c>
      <c r="B526" t="s">
        <v>111</v>
      </c>
      <c r="C526" t="s">
        <v>63</v>
      </c>
      <c r="D526">
        <v>99</v>
      </c>
      <c r="E526">
        <v>1</v>
      </c>
      <c r="F526">
        <v>0</v>
      </c>
      <c r="G526" t="s">
        <v>106</v>
      </c>
      <c r="H526" t="s">
        <v>765</v>
      </c>
    </row>
    <row r="527" spans="1:8" x14ac:dyDescent="0.2">
      <c r="A527" t="s">
        <v>76</v>
      </c>
      <c r="B527" t="s">
        <v>111</v>
      </c>
      <c r="C527" t="s">
        <v>63</v>
      </c>
      <c r="D527">
        <v>49</v>
      </c>
      <c r="E527">
        <v>106</v>
      </c>
      <c r="F527">
        <v>6</v>
      </c>
      <c r="G527" t="s">
        <v>106</v>
      </c>
      <c r="H527" t="s">
        <v>762</v>
      </c>
    </row>
    <row r="528" spans="1:8" x14ac:dyDescent="0.2">
      <c r="A528" s="1" t="s">
        <v>310</v>
      </c>
      <c r="B528" s="1" t="s">
        <v>111</v>
      </c>
      <c r="C528" s="1" t="s">
        <v>63</v>
      </c>
      <c r="D528" s="1">
        <v>57</v>
      </c>
      <c r="E528" s="1">
        <v>5</v>
      </c>
      <c r="F528" s="1">
        <v>0</v>
      </c>
      <c r="G528" s="1" t="s">
        <v>106</v>
      </c>
      <c r="H528" s="1" t="s">
        <v>756</v>
      </c>
    </row>
    <row r="529" spans="1:8" x14ac:dyDescent="0.2">
      <c r="A529" t="s">
        <v>408</v>
      </c>
      <c r="B529" t="s">
        <v>111</v>
      </c>
      <c r="C529" t="s">
        <v>63</v>
      </c>
      <c r="D529">
        <v>66</v>
      </c>
      <c r="E529">
        <v>16</v>
      </c>
      <c r="F529">
        <v>8</v>
      </c>
      <c r="G529" t="s">
        <v>108</v>
      </c>
      <c r="H529" t="s">
        <v>753</v>
      </c>
    </row>
    <row r="530" spans="1:8" x14ac:dyDescent="0.2">
      <c r="A530" t="s">
        <v>482</v>
      </c>
      <c r="B530" t="s">
        <v>111</v>
      </c>
      <c r="C530" t="s">
        <v>63</v>
      </c>
      <c r="D530">
        <v>25</v>
      </c>
      <c r="E530">
        <v>4</v>
      </c>
      <c r="F530">
        <v>2</v>
      </c>
      <c r="G530" t="s">
        <v>109</v>
      </c>
      <c r="H530" t="s">
        <v>755</v>
      </c>
    </row>
    <row r="531" spans="1:8" x14ac:dyDescent="0.2">
      <c r="A531" s="1" t="s">
        <v>227</v>
      </c>
      <c r="B531" s="1" t="s">
        <v>111</v>
      </c>
      <c r="C531" s="1" t="s">
        <v>63</v>
      </c>
      <c r="D531" s="1">
        <v>315</v>
      </c>
      <c r="E531" s="1">
        <v>10</v>
      </c>
      <c r="F531" s="1">
        <v>2</v>
      </c>
      <c r="G531" s="1" t="s">
        <v>108</v>
      </c>
      <c r="H531" s="1" t="s">
        <v>756</v>
      </c>
    </row>
    <row r="532" spans="1:8" x14ac:dyDescent="0.2">
      <c r="A532" t="s">
        <v>688</v>
      </c>
      <c r="B532" t="s">
        <v>111</v>
      </c>
      <c r="C532" t="s">
        <v>63</v>
      </c>
      <c r="D532">
        <v>41</v>
      </c>
      <c r="E532">
        <v>1</v>
      </c>
      <c r="F532">
        <v>3</v>
      </c>
      <c r="G532" t="s">
        <v>108</v>
      </c>
      <c r="H532" t="s">
        <v>764</v>
      </c>
    </row>
    <row r="533" spans="1:8" x14ac:dyDescent="0.2">
      <c r="A533" t="s">
        <v>570</v>
      </c>
      <c r="B533" t="s">
        <v>111</v>
      </c>
      <c r="C533" t="s">
        <v>63</v>
      </c>
      <c r="D533">
        <v>215</v>
      </c>
      <c r="E533">
        <v>9</v>
      </c>
      <c r="F533">
        <v>2</v>
      </c>
      <c r="G533" t="s">
        <v>108</v>
      </c>
      <c r="H533" t="s">
        <v>758</v>
      </c>
    </row>
    <row r="534" spans="1:8" x14ac:dyDescent="0.2">
      <c r="A534" t="s">
        <v>85</v>
      </c>
      <c r="B534" t="s">
        <v>111</v>
      </c>
      <c r="C534" t="s">
        <v>63</v>
      </c>
      <c r="D534">
        <v>27</v>
      </c>
      <c r="E534">
        <v>35</v>
      </c>
      <c r="F534">
        <v>7</v>
      </c>
      <c r="G534" t="s">
        <v>109</v>
      </c>
      <c r="H534" t="s">
        <v>762</v>
      </c>
    </row>
    <row r="535" spans="1:8" x14ac:dyDescent="0.2">
      <c r="A535" s="1" t="s">
        <v>294</v>
      </c>
      <c r="B535" s="1" t="s">
        <v>111</v>
      </c>
      <c r="C535" s="1" t="s">
        <v>63</v>
      </c>
      <c r="D535" s="1">
        <v>144</v>
      </c>
      <c r="E535" s="1">
        <v>10</v>
      </c>
      <c r="F535" s="1">
        <v>1</v>
      </c>
      <c r="G535" s="1" t="s">
        <v>106</v>
      </c>
      <c r="H535" s="1" t="s">
        <v>756</v>
      </c>
    </row>
    <row r="536" spans="1:8" x14ac:dyDescent="0.2">
      <c r="A536" t="s">
        <v>369</v>
      </c>
      <c r="B536" t="s">
        <v>111</v>
      </c>
      <c r="C536" t="s">
        <v>63</v>
      </c>
      <c r="D536">
        <v>8</v>
      </c>
      <c r="E536">
        <v>26</v>
      </c>
      <c r="F536">
        <v>1</v>
      </c>
      <c r="G536" t="s">
        <v>107</v>
      </c>
      <c r="H536" t="s">
        <v>753</v>
      </c>
    </row>
    <row r="537" spans="1:8" x14ac:dyDescent="0.2">
      <c r="A537" t="s">
        <v>455</v>
      </c>
      <c r="B537" t="s">
        <v>747</v>
      </c>
      <c r="C537" t="s">
        <v>172</v>
      </c>
      <c r="D537">
        <v>19</v>
      </c>
      <c r="E537">
        <v>50</v>
      </c>
      <c r="F537">
        <v>13</v>
      </c>
      <c r="G537" t="s">
        <v>107</v>
      </c>
      <c r="H537" t="s">
        <v>754</v>
      </c>
    </row>
    <row r="538" spans="1:8" x14ac:dyDescent="0.2">
      <c r="A538" t="s">
        <v>322</v>
      </c>
      <c r="B538" t="s">
        <v>111</v>
      </c>
      <c r="C538" t="s">
        <v>63</v>
      </c>
      <c r="D538">
        <v>114</v>
      </c>
      <c r="E538">
        <v>5</v>
      </c>
      <c r="F538">
        <v>165</v>
      </c>
      <c r="G538" t="s">
        <v>106</v>
      </c>
      <c r="H538" t="s">
        <v>763</v>
      </c>
    </row>
    <row r="539" spans="1:8" x14ac:dyDescent="0.2">
      <c r="A539" t="s">
        <v>487</v>
      </c>
      <c r="B539" t="s">
        <v>747</v>
      </c>
      <c r="C539" t="s">
        <v>172</v>
      </c>
      <c r="D539">
        <v>22</v>
      </c>
      <c r="E539">
        <v>3</v>
      </c>
      <c r="F539">
        <v>1</v>
      </c>
      <c r="G539" t="s">
        <v>107</v>
      </c>
      <c r="H539" t="s">
        <v>755</v>
      </c>
    </row>
    <row r="540" spans="1:8" x14ac:dyDescent="0.2">
      <c r="A540" t="s">
        <v>176</v>
      </c>
      <c r="B540" t="s">
        <v>111</v>
      </c>
      <c r="C540" t="s">
        <v>63</v>
      </c>
      <c r="D540">
        <v>30</v>
      </c>
      <c r="E540">
        <v>0</v>
      </c>
      <c r="F540">
        <v>5</v>
      </c>
      <c r="G540" t="s">
        <v>109</v>
      </c>
      <c r="H540" t="s">
        <v>757</v>
      </c>
    </row>
    <row r="541" spans="1:8" x14ac:dyDescent="0.2">
      <c r="A541" t="s">
        <v>491</v>
      </c>
      <c r="B541" t="s">
        <v>111</v>
      </c>
      <c r="C541" t="s">
        <v>63</v>
      </c>
      <c r="D541">
        <v>13</v>
      </c>
      <c r="E541">
        <v>2</v>
      </c>
      <c r="F541">
        <v>0</v>
      </c>
      <c r="G541" t="s">
        <v>106</v>
      </c>
      <c r="H541" t="s">
        <v>755</v>
      </c>
    </row>
    <row r="542" spans="1:8" x14ac:dyDescent="0.2">
      <c r="A542" t="s">
        <v>597</v>
      </c>
      <c r="B542" t="s">
        <v>111</v>
      </c>
      <c r="C542" t="s">
        <v>63</v>
      </c>
      <c r="D542">
        <v>50</v>
      </c>
      <c r="E542">
        <v>1</v>
      </c>
      <c r="F542">
        <v>0</v>
      </c>
      <c r="G542" t="s">
        <v>109</v>
      </c>
      <c r="H542" t="s">
        <v>759</v>
      </c>
    </row>
    <row r="543" spans="1:8" x14ac:dyDescent="0.2">
      <c r="A543" t="s">
        <v>529</v>
      </c>
      <c r="B543" t="s">
        <v>111</v>
      </c>
      <c r="C543" t="s">
        <v>63</v>
      </c>
      <c r="D543">
        <v>130</v>
      </c>
      <c r="E543">
        <v>3</v>
      </c>
      <c r="F543">
        <v>2</v>
      </c>
      <c r="G543" t="s">
        <v>108</v>
      </c>
      <c r="H543" t="s">
        <v>758</v>
      </c>
    </row>
    <row r="544" spans="1:8" x14ac:dyDescent="0.2">
      <c r="A544" t="s">
        <v>544</v>
      </c>
      <c r="B544" t="s">
        <v>111</v>
      </c>
      <c r="C544" t="s">
        <v>63</v>
      </c>
      <c r="D544">
        <v>87</v>
      </c>
      <c r="E544">
        <v>0</v>
      </c>
      <c r="F544">
        <v>0</v>
      </c>
      <c r="G544" t="s">
        <v>106</v>
      </c>
      <c r="H544" t="s">
        <v>758</v>
      </c>
    </row>
    <row r="545" spans="1:8" x14ac:dyDescent="0.2">
      <c r="A545" s="1" t="s">
        <v>268</v>
      </c>
      <c r="B545" s="1" t="s">
        <v>111</v>
      </c>
      <c r="C545" s="1" t="s">
        <v>63</v>
      </c>
      <c r="D545" s="1">
        <v>131</v>
      </c>
      <c r="E545" s="1">
        <v>7</v>
      </c>
      <c r="F545" s="1">
        <v>0</v>
      </c>
      <c r="G545" s="1" t="s">
        <v>109</v>
      </c>
      <c r="H545" s="1" t="s">
        <v>756</v>
      </c>
    </row>
    <row r="546" spans="1:8" x14ac:dyDescent="0.2">
      <c r="A546" t="s">
        <v>349</v>
      </c>
      <c r="B546" t="s">
        <v>111</v>
      </c>
      <c r="C546" t="s">
        <v>63</v>
      </c>
      <c r="D546">
        <v>97</v>
      </c>
      <c r="E546">
        <v>1</v>
      </c>
      <c r="F546">
        <v>48</v>
      </c>
      <c r="G546" t="s">
        <v>107</v>
      </c>
      <c r="H546" t="s">
        <v>763</v>
      </c>
    </row>
    <row r="547" spans="1:8" x14ac:dyDescent="0.2">
      <c r="A547" t="s">
        <v>507</v>
      </c>
      <c r="B547" t="s">
        <v>747</v>
      </c>
      <c r="C547" t="s">
        <v>172</v>
      </c>
      <c r="D547">
        <v>82</v>
      </c>
      <c r="E547">
        <v>7</v>
      </c>
      <c r="F547">
        <v>3</v>
      </c>
      <c r="G547" t="s">
        <v>108</v>
      </c>
      <c r="H547" t="s">
        <v>755</v>
      </c>
    </row>
    <row r="548" spans="1:8" x14ac:dyDescent="0.2">
      <c r="A548" t="s">
        <v>655</v>
      </c>
      <c r="B548" t="s">
        <v>111</v>
      </c>
      <c r="C548" t="s">
        <v>63</v>
      </c>
      <c r="D548">
        <v>366</v>
      </c>
      <c r="E548">
        <v>6</v>
      </c>
      <c r="F548">
        <v>25</v>
      </c>
      <c r="G548" t="s">
        <v>106</v>
      </c>
      <c r="H548" t="s">
        <v>760</v>
      </c>
    </row>
    <row r="549" spans="1:8" x14ac:dyDescent="0.2">
      <c r="A549" t="s">
        <v>439</v>
      </c>
      <c r="B549" t="s">
        <v>111</v>
      </c>
      <c r="C549" t="s">
        <v>63</v>
      </c>
      <c r="D549">
        <v>123</v>
      </c>
      <c r="E549">
        <v>77</v>
      </c>
      <c r="F549">
        <v>6</v>
      </c>
      <c r="G549" t="s">
        <v>106</v>
      </c>
      <c r="H549" t="s">
        <v>753</v>
      </c>
    </row>
    <row r="550" spans="1:8" x14ac:dyDescent="0.2">
      <c r="A550" t="s">
        <v>97</v>
      </c>
      <c r="B550" t="s">
        <v>111</v>
      </c>
      <c r="C550" t="s">
        <v>63</v>
      </c>
      <c r="D550">
        <v>94</v>
      </c>
      <c r="E550">
        <v>150</v>
      </c>
      <c r="F550">
        <v>36</v>
      </c>
      <c r="G550" t="s">
        <v>108</v>
      </c>
      <c r="H550" t="s">
        <v>762</v>
      </c>
    </row>
    <row r="551" spans="1:8" x14ac:dyDescent="0.2">
      <c r="A551" s="1" t="s">
        <v>306</v>
      </c>
      <c r="B551" s="1" t="s">
        <v>111</v>
      </c>
      <c r="C551" s="1" t="s">
        <v>63</v>
      </c>
      <c r="D551" s="1">
        <v>769</v>
      </c>
      <c r="E551" s="1">
        <v>22</v>
      </c>
      <c r="F551" s="1">
        <v>0</v>
      </c>
      <c r="G551" s="1" t="s">
        <v>108</v>
      </c>
      <c r="H551" s="1" t="s">
        <v>756</v>
      </c>
    </row>
    <row r="552" spans="1:8" x14ac:dyDescent="0.2">
      <c r="A552" t="s">
        <v>312</v>
      </c>
      <c r="B552" t="s">
        <v>111</v>
      </c>
      <c r="C552" t="s">
        <v>63</v>
      </c>
      <c r="D552">
        <v>249</v>
      </c>
      <c r="E552">
        <v>5</v>
      </c>
      <c r="F552">
        <v>7</v>
      </c>
      <c r="G552" t="s">
        <v>106</v>
      </c>
      <c r="H552" t="s">
        <v>758</v>
      </c>
    </row>
    <row r="553" spans="1:8" x14ac:dyDescent="0.2">
      <c r="A553" t="s">
        <v>589</v>
      </c>
      <c r="B553" t="s">
        <v>111</v>
      </c>
      <c r="C553" t="s">
        <v>63</v>
      </c>
      <c r="D553">
        <v>45</v>
      </c>
      <c r="E553">
        <v>1</v>
      </c>
      <c r="F553">
        <v>1</v>
      </c>
      <c r="G553" t="s">
        <v>106</v>
      </c>
      <c r="H553" t="s">
        <v>759</v>
      </c>
    </row>
    <row r="554" spans="1:8" x14ac:dyDescent="0.2">
      <c r="A554" s="1" t="s">
        <v>277</v>
      </c>
      <c r="B554" s="1" t="s">
        <v>111</v>
      </c>
      <c r="C554" s="1" t="s">
        <v>63</v>
      </c>
      <c r="D554" s="1">
        <v>103</v>
      </c>
      <c r="E554" s="1">
        <v>24</v>
      </c>
      <c r="F554" s="1">
        <v>0</v>
      </c>
      <c r="G554" s="1" t="s">
        <v>107</v>
      </c>
      <c r="H554" s="1" t="s">
        <v>756</v>
      </c>
    </row>
    <row r="555" spans="1:8" x14ac:dyDescent="0.2">
      <c r="A555" t="s">
        <v>737</v>
      </c>
      <c r="B555" t="s">
        <v>111</v>
      </c>
      <c r="C555" t="s">
        <v>63</v>
      </c>
      <c r="D555">
        <v>151</v>
      </c>
      <c r="E555">
        <v>1</v>
      </c>
      <c r="F555">
        <v>13</v>
      </c>
      <c r="G555" t="s">
        <v>108</v>
      </c>
      <c r="H555" t="s">
        <v>764</v>
      </c>
    </row>
    <row r="556" spans="1:8" x14ac:dyDescent="0.2">
      <c r="A556" t="s">
        <v>474</v>
      </c>
      <c r="B556" t="s">
        <v>111</v>
      </c>
      <c r="C556" t="s">
        <v>63</v>
      </c>
      <c r="D556">
        <v>11</v>
      </c>
      <c r="E556">
        <v>26</v>
      </c>
      <c r="F556">
        <v>0</v>
      </c>
      <c r="G556" t="s">
        <v>106</v>
      </c>
      <c r="H556" t="s">
        <v>754</v>
      </c>
    </row>
    <row r="557" spans="1:8" x14ac:dyDescent="0.2">
      <c r="A557" t="s">
        <v>541</v>
      </c>
      <c r="B557" t="s">
        <v>111</v>
      </c>
      <c r="C557" t="s">
        <v>63</v>
      </c>
      <c r="D557">
        <v>57</v>
      </c>
      <c r="E557">
        <v>1</v>
      </c>
      <c r="F557">
        <v>6</v>
      </c>
      <c r="G557" t="s">
        <v>106</v>
      </c>
      <c r="H557" t="s">
        <v>758</v>
      </c>
    </row>
    <row r="558" spans="1:8" x14ac:dyDescent="0.2">
      <c r="A558" t="s">
        <v>701</v>
      </c>
      <c r="B558" t="s">
        <v>111</v>
      </c>
      <c r="C558" t="s">
        <v>63</v>
      </c>
      <c r="D558">
        <v>151</v>
      </c>
      <c r="E558">
        <v>21</v>
      </c>
      <c r="F558">
        <v>2</v>
      </c>
      <c r="G558" t="s">
        <v>106</v>
      </c>
      <c r="H558" t="s">
        <v>765</v>
      </c>
    </row>
    <row r="559" spans="1:8" x14ac:dyDescent="0.2">
      <c r="A559" t="s">
        <v>311</v>
      </c>
      <c r="B559" t="s">
        <v>111</v>
      </c>
      <c r="C559" t="s">
        <v>63</v>
      </c>
      <c r="D559">
        <v>305</v>
      </c>
      <c r="E559">
        <v>37</v>
      </c>
      <c r="F559">
        <v>139</v>
      </c>
      <c r="G559" t="s">
        <v>106</v>
      </c>
      <c r="H559" t="s">
        <v>764</v>
      </c>
    </row>
    <row r="560" spans="1:8" x14ac:dyDescent="0.2">
      <c r="A560" t="s">
        <v>460</v>
      </c>
      <c r="B560" t="s">
        <v>747</v>
      </c>
      <c r="C560" t="s">
        <v>172</v>
      </c>
      <c r="D560">
        <v>19</v>
      </c>
      <c r="E560">
        <v>17</v>
      </c>
      <c r="F560">
        <v>67</v>
      </c>
      <c r="G560" t="s">
        <v>106</v>
      </c>
      <c r="H560" t="s">
        <v>754</v>
      </c>
    </row>
    <row r="561" spans="1:8" x14ac:dyDescent="0.2">
      <c r="A561" t="s">
        <v>510</v>
      </c>
      <c r="B561" t="s">
        <v>111</v>
      </c>
      <c r="C561" t="s">
        <v>63</v>
      </c>
      <c r="D561">
        <v>39</v>
      </c>
      <c r="E561">
        <v>2</v>
      </c>
      <c r="F561">
        <v>0</v>
      </c>
      <c r="G561" t="s">
        <v>107</v>
      </c>
      <c r="H561" t="s">
        <v>755</v>
      </c>
    </row>
    <row r="562" spans="1:8" x14ac:dyDescent="0.2">
      <c r="A562" t="s">
        <v>766</v>
      </c>
      <c r="B562" t="s">
        <v>111</v>
      </c>
      <c r="C562" t="s">
        <v>63</v>
      </c>
      <c r="D562">
        <v>86</v>
      </c>
      <c r="E562">
        <v>73</v>
      </c>
      <c r="F562">
        <v>8</v>
      </c>
      <c r="G562" t="s">
        <v>106</v>
      </c>
      <c r="H562" t="s">
        <v>759</v>
      </c>
    </row>
    <row r="563" spans="1:8" x14ac:dyDescent="0.2">
      <c r="A563" t="s">
        <v>417</v>
      </c>
      <c r="B563" t="s">
        <v>111</v>
      </c>
      <c r="C563" t="s">
        <v>63</v>
      </c>
      <c r="D563">
        <v>98</v>
      </c>
      <c r="E563">
        <v>1</v>
      </c>
      <c r="F563">
        <v>4</v>
      </c>
      <c r="G563" t="s">
        <v>106</v>
      </c>
      <c r="H563" t="s">
        <v>753</v>
      </c>
    </row>
    <row r="564" spans="1:8" x14ac:dyDescent="0.2">
      <c r="A564" t="s">
        <v>422</v>
      </c>
      <c r="B564" t="s">
        <v>111</v>
      </c>
      <c r="C564" t="s">
        <v>63</v>
      </c>
      <c r="D564">
        <v>19</v>
      </c>
      <c r="E564">
        <v>28</v>
      </c>
      <c r="F564">
        <v>1</v>
      </c>
      <c r="G564" t="s">
        <v>106</v>
      </c>
      <c r="H564" t="s">
        <v>753</v>
      </c>
    </row>
    <row r="565" spans="1:8" x14ac:dyDescent="0.2">
      <c r="A565" t="s">
        <v>331</v>
      </c>
      <c r="B565" t="s">
        <v>111</v>
      </c>
      <c r="C565" t="s">
        <v>63</v>
      </c>
      <c r="D565">
        <v>40</v>
      </c>
      <c r="E565">
        <v>0</v>
      </c>
      <c r="F565">
        <v>4</v>
      </c>
      <c r="G565" t="s">
        <v>108</v>
      </c>
      <c r="H565" t="s">
        <v>763</v>
      </c>
    </row>
    <row r="566" spans="1:8" x14ac:dyDescent="0.2">
      <c r="A566" t="s">
        <v>84</v>
      </c>
      <c r="B566" t="s">
        <v>111</v>
      </c>
      <c r="C566" t="s">
        <v>63</v>
      </c>
      <c r="D566">
        <v>28</v>
      </c>
      <c r="E566">
        <v>60</v>
      </c>
      <c r="F566">
        <v>25</v>
      </c>
      <c r="G566" t="s">
        <v>106</v>
      </c>
      <c r="H566" t="s">
        <v>762</v>
      </c>
    </row>
    <row r="567" spans="1:8" x14ac:dyDescent="0.2">
      <c r="A567" s="1" t="s">
        <v>236</v>
      </c>
      <c r="B567" s="1" t="s">
        <v>111</v>
      </c>
      <c r="C567" s="1" t="s">
        <v>63</v>
      </c>
      <c r="D567" s="1">
        <v>76</v>
      </c>
      <c r="E567" s="1">
        <v>10</v>
      </c>
      <c r="F567" s="1">
        <v>3</v>
      </c>
      <c r="G567" s="1" t="s">
        <v>106</v>
      </c>
      <c r="H567" s="1" t="s">
        <v>756</v>
      </c>
    </row>
    <row r="568" spans="1:8" x14ac:dyDescent="0.2">
      <c r="A568" t="s">
        <v>492</v>
      </c>
      <c r="B568" t="s">
        <v>111</v>
      </c>
      <c r="C568" t="s">
        <v>63</v>
      </c>
      <c r="D568">
        <v>63</v>
      </c>
      <c r="E568">
        <v>2</v>
      </c>
      <c r="F568">
        <v>0</v>
      </c>
      <c r="G568" t="s">
        <v>108</v>
      </c>
      <c r="H568" t="s">
        <v>755</v>
      </c>
    </row>
    <row r="569" spans="1:8" x14ac:dyDescent="0.2">
      <c r="A569" t="s">
        <v>130</v>
      </c>
      <c r="B569" t="s">
        <v>111</v>
      </c>
      <c r="C569" t="s">
        <v>63</v>
      </c>
      <c r="D569">
        <v>105</v>
      </c>
      <c r="E569">
        <v>155</v>
      </c>
      <c r="F569">
        <v>1</v>
      </c>
      <c r="G569" t="s">
        <v>106</v>
      </c>
      <c r="H569" t="s">
        <v>761</v>
      </c>
    </row>
    <row r="570" spans="1:8" x14ac:dyDescent="0.2">
      <c r="A570" t="s">
        <v>579</v>
      </c>
      <c r="B570" t="s">
        <v>111</v>
      </c>
      <c r="C570" t="s">
        <v>63</v>
      </c>
      <c r="D570">
        <v>90</v>
      </c>
      <c r="E570">
        <v>1</v>
      </c>
      <c r="F570">
        <v>4</v>
      </c>
      <c r="G570" t="s">
        <v>108</v>
      </c>
      <c r="H570" t="s">
        <v>758</v>
      </c>
    </row>
    <row r="571" spans="1:8" x14ac:dyDescent="0.2">
      <c r="A571" s="1" t="s">
        <v>243</v>
      </c>
      <c r="B571" s="1" t="s">
        <v>111</v>
      </c>
      <c r="C571" s="1" t="s">
        <v>63</v>
      </c>
      <c r="D571" s="1">
        <v>64</v>
      </c>
      <c r="E571" s="1">
        <v>6</v>
      </c>
      <c r="F571" s="1">
        <v>0</v>
      </c>
      <c r="G571" s="1" t="s">
        <v>109</v>
      </c>
      <c r="H571" s="1" t="s">
        <v>756</v>
      </c>
    </row>
    <row r="572" spans="1:8" x14ac:dyDescent="0.2">
      <c r="A572" t="s">
        <v>704</v>
      </c>
      <c r="B572" t="s">
        <v>111</v>
      </c>
      <c r="C572" t="s">
        <v>63</v>
      </c>
      <c r="D572">
        <v>79</v>
      </c>
      <c r="E572">
        <v>198</v>
      </c>
      <c r="F572">
        <v>15</v>
      </c>
      <c r="G572" t="s">
        <v>106</v>
      </c>
      <c r="H572" t="s">
        <v>765</v>
      </c>
    </row>
    <row r="573" spans="1:8" x14ac:dyDescent="0.2">
      <c r="A573" t="s">
        <v>70</v>
      </c>
      <c r="B573" t="s">
        <v>111</v>
      </c>
      <c r="C573" t="s">
        <v>63</v>
      </c>
      <c r="D573">
        <v>81</v>
      </c>
      <c r="E573">
        <v>56</v>
      </c>
      <c r="F573">
        <v>0</v>
      </c>
      <c r="G573" t="s">
        <v>106</v>
      </c>
      <c r="H573" t="s">
        <v>762</v>
      </c>
    </row>
    <row r="574" spans="1:8" x14ac:dyDescent="0.2">
      <c r="A574" t="s">
        <v>636</v>
      </c>
      <c r="B574" t="s">
        <v>111</v>
      </c>
      <c r="C574" t="s">
        <v>63</v>
      </c>
      <c r="D574">
        <v>243</v>
      </c>
      <c r="E574">
        <v>12</v>
      </c>
      <c r="F574">
        <v>26</v>
      </c>
      <c r="G574" t="s">
        <v>106</v>
      </c>
      <c r="H574" t="s">
        <v>760</v>
      </c>
    </row>
    <row r="575" spans="1:8" x14ac:dyDescent="0.2">
      <c r="A575" t="s">
        <v>46</v>
      </c>
      <c r="B575" t="s">
        <v>111</v>
      </c>
      <c r="C575" t="s">
        <v>63</v>
      </c>
      <c r="D575">
        <v>57</v>
      </c>
      <c r="E575">
        <v>39</v>
      </c>
      <c r="F575">
        <v>0</v>
      </c>
      <c r="G575" t="s">
        <v>106</v>
      </c>
      <c r="H575" t="s">
        <v>762</v>
      </c>
    </row>
    <row r="576" spans="1:8" x14ac:dyDescent="0.2">
      <c r="A576" t="s">
        <v>627</v>
      </c>
      <c r="B576" t="s">
        <v>111</v>
      </c>
      <c r="C576" t="s">
        <v>63</v>
      </c>
      <c r="D576">
        <v>166</v>
      </c>
      <c r="E576">
        <v>23</v>
      </c>
      <c r="F576">
        <v>1</v>
      </c>
      <c r="G576" t="s">
        <v>106</v>
      </c>
      <c r="H576" t="s">
        <v>760</v>
      </c>
    </row>
    <row r="577" spans="1:8" x14ac:dyDescent="0.2">
      <c r="A577" s="1" t="s">
        <v>215</v>
      </c>
      <c r="B577" s="1" t="s">
        <v>111</v>
      </c>
      <c r="C577" s="1" t="s">
        <v>63</v>
      </c>
      <c r="D577" s="1">
        <v>118</v>
      </c>
      <c r="E577" s="1">
        <v>53</v>
      </c>
      <c r="F577" s="1">
        <v>0</v>
      </c>
      <c r="G577" s="1" t="s">
        <v>107</v>
      </c>
      <c r="H577" s="1" t="s">
        <v>756</v>
      </c>
    </row>
    <row r="578" spans="1:8" x14ac:dyDescent="0.2">
      <c r="A578" t="s">
        <v>177</v>
      </c>
      <c r="B578" t="s">
        <v>111</v>
      </c>
      <c r="C578" t="s">
        <v>63</v>
      </c>
      <c r="D578">
        <v>68</v>
      </c>
      <c r="E578">
        <v>0</v>
      </c>
      <c r="F578">
        <v>52</v>
      </c>
      <c r="G578" t="s">
        <v>108</v>
      </c>
      <c r="H578" t="s">
        <v>757</v>
      </c>
    </row>
    <row r="579" spans="1:8" x14ac:dyDescent="0.2">
      <c r="A579" t="s">
        <v>430</v>
      </c>
      <c r="B579" t="s">
        <v>111</v>
      </c>
      <c r="C579" t="s">
        <v>63</v>
      </c>
      <c r="D579">
        <v>12</v>
      </c>
      <c r="E579">
        <v>7</v>
      </c>
      <c r="F579">
        <v>0</v>
      </c>
      <c r="G579" t="s">
        <v>106</v>
      </c>
      <c r="H579" t="s">
        <v>753</v>
      </c>
    </row>
    <row r="580" spans="1:8" x14ac:dyDescent="0.2">
      <c r="A580" t="s">
        <v>123</v>
      </c>
      <c r="B580" t="s">
        <v>111</v>
      </c>
      <c r="C580" t="s">
        <v>63</v>
      </c>
      <c r="D580">
        <v>24</v>
      </c>
      <c r="E580">
        <v>2</v>
      </c>
      <c r="F580">
        <v>0</v>
      </c>
      <c r="G580" t="s">
        <v>107</v>
      </c>
      <c r="H580" t="s">
        <v>761</v>
      </c>
    </row>
    <row r="581" spans="1:8" x14ac:dyDescent="0.2">
      <c r="A581" t="s">
        <v>183</v>
      </c>
      <c r="B581" t="s">
        <v>111</v>
      </c>
      <c r="C581" t="s">
        <v>63</v>
      </c>
      <c r="D581">
        <v>159</v>
      </c>
      <c r="E581">
        <v>0</v>
      </c>
      <c r="F581">
        <v>1</v>
      </c>
      <c r="G581" t="s">
        <v>106</v>
      </c>
      <c r="H581" t="s">
        <v>757</v>
      </c>
    </row>
    <row r="582" spans="1:8" x14ac:dyDescent="0.2">
      <c r="A582" s="1" t="s">
        <v>228</v>
      </c>
      <c r="B582" s="1" t="s">
        <v>111</v>
      </c>
      <c r="C582" s="1" t="s">
        <v>63</v>
      </c>
      <c r="D582" s="1">
        <v>275</v>
      </c>
      <c r="E582" s="1">
        <v>13</v>
      </c>
      <c r="F582" s="1">
        <v>6</v>
      </c>
      <c r="G582" s="1" t="s">
        <v>106</v>
      </c>
      <c r="H582" s="1" t="s">
        <v>756</v>
      </c>
    </row>
    <row r="583" spans="1:8" x14ac:dyDescent="0.2">
      <c r="A583" s="1" t="s">
        <v>233</v>
      </c>
      <c r="B583" s="1" t="s">
        <v>111</v>
      </c>
      <c r="C583" s="1" t="s">
        <v>63</v>
      </c>
      <c r="D583" s="1">
        <v>262</v>
      </c>
      <c r="E583" s="1">
        <v>8</v>
      </c>
      <c r="F583" s="1">
        <v>2</v>
      </c>
      <c r="G583" s="1" t="s">
        <v>107</v>
      </c>
      <c r="H583" s="1" t="s">
        <v>756</v>
      </c>
    </row>
    <row r="584" spans="1:8" x14ac:dyDescent="0.2">
      <c r="A584" t="s">
        <v>558</v>
      </c>
      <c r="B584" t="s">
        <v>111</v>
      </c>
      <c r="C584" t="s">
        <v>63</v>
      </c>
      <c r="D584">
        <v>57</v>
      </c>
      <c r="E584">
        <v>0</v>
      </c>
      <c r="F584">
        <v>0</v>
      </c>
      <c r="G584" t="s">
        <v>106</v>
      </c>
      <c r="H584" t="s">
        <v>758</v>
      </c>
    </row>
    <row r="585" spans="1:8" x14ac:dyDescent="0.2">
      <c r="A585" t="s">
        <v>90</v>
      </c>
      <c r="B585" t="s">
        <v>111</v>
      </c>
      <c r="C585" t="s">
        <v>63</v>
      </c>
      <c r="D585">
        <v>81</v>
      </c>
      <c r="E585">
        <v>18</v>
      </c>
      <c r="F585">
        <v>0</v>
      </c>
      <c r="G585" t="s">
        <v>106</v>
      </c>
      <c r="H585" t="s">
        <v>762</v>
      </c>
    </row>
    <row r="586" spans="1:8" x14ac:dyDescent="0.2">
      <c r="A586" s="1" t="s">
        <v>226</v>
      </c>
      <c r="B586" s="1" t="s">
        <v>111</v>
      </c>
      <c r="C586" s="1" t="s">
        <v>63</v>
      </c>
      <c r="D586" s="1">
        <v>92</v>
      </c>
      <c r="E586" s="1">
        <v>19</v>
      </c>
      <c r="F586" s="1">
        <v>0</v>
      </c>
      <c r="G586" s="1" t="s">
        <v>107</v>
      </c>
      <c r="H586" s="1" t="s">
        <v>756</v>
      </c>
    </row>
    <row r="587" spans="1:8" x14ac:dyDescent="0.2">
      <c r="A587" t="s">
        <v>711</v>
      </c>
      <c r="B587" t="s">
        <v>111</v>
      </c>
      <c r="C587" t="s">
        <v>63</v>
      </c>
      <c r="D587">
        <v>45</v>
      </c>
      <c r="E587">
        <v>1</v>
      </c>
      <c r="F587">
        <v>1</v>
      </c>
      <c r="G587" t="s">
        <v>106</v>
      </c>
      <c r="H587" t="s">
        <v>765</v>
      </c>
    </row>
    <row r="588" spans="1:8" x14ac:dyDescent="0.2">
      <c r="A588" s="1" t="s">
        <v>241</v>
      </c>
      <c r="B588" s="1" t="s">
        <v>111</v>
      </c>
      <c r="C588" s="1" t="s">
        <v>63</v>
      </c>
      <c r="D588" s="1">
        <v>1035</v>
      </c>
      <c r="E588" s="1">
        <v>3</v>
      </c>
      <c r="F588" s="1">
        <v>0</v>
      </c>
      <c r="G588" s="1" t="s">
        <v>109</v>
      </c>
      <c r="H588" s="1" t="s">
        <v>756</v>
      </c>
    </row>
    <row r="589" spans="1:8" x14ac:dyDescent="0.2">
      <c r="A589" t="s">
        <v>563</v>
      </c>
      <c r="B589" t="s">
        <v>111</v>
      </c>
      <c r="C589" t="s">
        <v>63</v>
      </c>
      <c r="D589">
        <v>160</v>
      </c>
      <c r="E589">
        <v>7</v>
      </c>
      <c r="F589">
        <v>22</v>
      </c>
      <c r="G589" t="s">
        <v>106</v>
      </c>
      <c r="H589" t="s">
        <v>758</v>
      </c>
    </row>
    <row r="590" spans="1:8" x14ac:dyDescent="0.2">
      <c r="A590" t="s">
        <v>413</v>
      </c>
      <c r="B590" t="s">
        <v>111</v>
      </c>
      <c r="C590" t="s">
        <v>63</v>
      </c>
      <c r="D590">
        <v>87</v>
      </c>
      <c r="E590">
        <v>29</v>
      </c>
      <c r="F590">
        <v>1</v>
      </c>
      <c r="G590" t="s">
        <v>106</v>
      </c>
      <c r="H590" t="s">
        <v>753</v>
      </c>
    </row>
    <row r="591" spans="1:8" x14ac:dyDescent="0.2">
      <c r="A591" t="s">
        <v>75</v>
      </c>
      <c r="B591" t="s">
        <v>111</v>
      </c>
      <c r="C591" t="s">
        <v>63</v>
      </c>
      <c r="D591">
        <v>36</v>
      </c>
      <c r="E591">
        <v>6</v>
      </c>
      <c r="F591">
        <v>2</v>
      </c>
      <c r="G591" t="s">
        <v>106</v>
      </c>
      <c r="H591" t="s">
        <v>762</v>
      </c>
    </row>
    <row r="592" spans="1:8" x14ac:dyDescent="0.2">
      <c r="A592" s="1" t="s">
        <v>303</v>
      </c>
      <c r="B592" s="1" t="s">
        <v>111</v>
      </c>
      <c r="C592" s="1" t="s">
        <v>63</v>
      </c>
      <c r="D592" s="1">
        <v>240</v>
      </c>
      <c r="E592" s="1">
        <v>2</v>
      </c>
      <c r="F592" s="1">
        <v>0</v>
      </c>
      <c r="G592" s="1" t="s">
        <v>107</v>
      </c>
      <c r="H592" s="1" t="s">
        <v>756</v>
      </c>
    </row>
    <row r="593" spans="1:8" x14ac:dyDescent="0.2">
      <c r="A593" t="s">
        <v>338</v>
      </c>
      <c r="B593" t="s">
        <v>111</v>
      </c>
      <c r="C593" t="s">
        <v>63</v>
      </c>
      <c r="D593">
        <v>88</v>
      </c>
      <c r="E593">
        <v>42</v>
      </c>
      <c r="F593">
        <v>0</v>
      </c>
      <c r="G593" t="s">
        <v>107</v>
      </c>
      <c r="H593" t="s">
        <v>763</v>
      </c>
    </row>
    <row r="594" spans="1:8" x14ac:dyDescent="0.2">
      <c r="A594" t="s">
        <v>155</v>
      </c>
      <c r="B594" t="s">
        <v>111</v>
      </c>
      <c r="C594" t="s">
        <v>63</v>
      </c>
      <c r="D594">
        <v>48</v>
      </c>
      <c r="E594">
        <v>6</v>
      </c>
      <c r="F594">
        <v>5</v>
      </c>
      <c r="G594" t="s">
        <v>106</v>
      </c>
      <c r="H594" t="s">
        <v>761</v>
      </c>
    </row>
    <row r="595" spans="1:8" x14ac:dyDescent="0.2">
      <c r="A595" t="s">
        <v>161</v>
      </c>
      <c r="B595" t="s">
        <v>111</v>
      </c>
      <c r="C595" t="s">
        <v>63</v>
      </c>
      <c r="D595">
        <v>26</v>
      </c>
      <c r="E595">
        <v>13</v>
      </c>
      <c r="F595">
        <v>2</v>
      </c>
      <c r="G595" t="s">
        <v>107</v>
      </c>
      <c r="H595" t="s">
        <v>761</v>
      </c>
    </row>
    <row r="596" spans="1:8" x14ac:dyDescent="0.2">
      <c r="A596" s="1" t="s">
        <v>221</v>
      </c>
      <c r="B596" s="1" t="s">
        <v>111</v>
      </c>
      <c r="C596" s="1" t="s">
        <v>63</v>
      </c>
      <c r="D596" s="1">
        <v>75</v>
      </c>
      <c r="E596" s="1">
        <v>3</v>
      </c>
      <c r="F596" s="1">
        <v>0</v>
      </c>
      <c r="G596" s="1" t="s">
        <v>109</v>
      </c>
      <c r="H596" s="1" t="s">
        <v>756</v>
      </c>
    </row>
    <row r="597" spans="1:8" x14ac:dyDescent="0.2">
      <c r="A597" t="s">
        <v>630</v>
      </c>
      <c r="B597" t="s">
        <v>111</v>
      </c>
      <c r="C597" t="s">
        <v>63</v>
      </c>
      <c r="D597">
        <v>293</v>
      </c>
      <c r="E597">
        <v>103</v>
      </c>
      <c r="F597">
        <v>6</v>
      </c>
      <c r="G597" t="s">
        <v>106</v>
      </c>
      <c r="H597" t="s">
        <v>760</v>
      </c>
    </row>
    <row r="598" spans="1:8" x14ac:dyDescent="0.2">
      <c r="A598" t="s">
        <v>124</v>
      </c>
      <c r="B598" t="s">
        <v>111</v>
      </c>
      <c r="C598" t="s">
        <v>63</v>
      </c>
      <c r="D598">
        <v>163</v>
      </c>
      <c r="E598">
        <v>13</v>
      </c>
      <c r="F598">
        <v>0</v>
      </c>
      <c r="G598" t="s">
        <v>106</v>
      </c>
      <c r="H598" t="s">
        <v>761</v>
      </c>
    </row>
    <row r="599" spans="1:8" x14ac:dyDescent="0.2">
      <c r="A599" t="s">
        <v>532</v>
      </c>
      <c r="B599" t="s">
        <v>111</v>
      </c>
      <c r="C599" t="s">
        <v>63</v>
      </c>
      <c r="D599">
        <v>144</v>
      </c>
      <c r="E599">
        <v>2</v>
      </c>
      <c r="F599">
        <v>4</v>
      </c>
      <c r="G599" t="s">
        <v>106</v>
      </c>
      <c r="H599" t="s">
        <v>758</v>
      </c>
    </row>
    <row r="600" spans="1:8" x14ac:dyDescent="0.2">
      <c r="A600" t="s">
        <v>500</v>
      </c>
      <c r="B600" t="s">
        <v>111</v>
      </c>
      <c r="C600" t="s">
        <v>63</v>
      </c>
      <c r="D600">
        <v>39</v>
      </c>
      <c r="E600">
        <v>25</v>
      </c>
      <c r="F600">
        <v>10</v>
      </c>
      <c r="G600" t="s">
        <v>107</v>
      </c>
      <c r="H600" t="s">
        <v>755</v>
      </c>
    </row>
    <row r="601" spans="1:8" x14ac:dyDescent="0.2">
      <c r="A601" t="s">
        <v>501</v>
      </c>
      <c r="B601" t="s">
        <v>111</v>
      </c>
      <c r="C601" t="s">
        <v>63</v>
      </c>
      <c r="D601">
        <v>14</v>
      </c>
      <c r="E601">
        <v>0</v>
      </c>
      <c r="F601">
        <v>0</v>
      </c>
      <c r="G601" t="s">
        <v>106</v>
      </c>
      <c r="H601" t="s">
        <v>755</v>
      </c>
    </row>
    <row r="602" spans="1:8" x14ac:dyDescent="0.2">
      <c r="A602" s="1" t="s">
        <v>269</v>
      </c>
      <c r="B602" s="1" t="s">
        <v>111</v>
      </c>
      <c r="C602" s="1" t="s">
        <v>63</v>
      </c>
      <c r="D602" s="1">
        <v>96</v>
      </c>
      <c r="E602" s="1">
        <v>25</v>
      </c>
      <c r="F602" s="1">
        <v>0</v>
      </c>
      <c r="G602" s="1" t="s">
        <v>106</v>
      </c>
      <c r="H602" s="1" t="s">
        <v>756</v>
      </c>
    </row>
    <row r="603" spans="1:8" x14ac:dyDescent="0.2">
      <c r="A603" s="1" t="s">
        <v>276</v>
      </c>
      <c r="B603" s="1" t="s">
        <v>111</v>
      </c>
      <c r="C603" s="1" t="s">
        <v>63</v>
      </c>
      <c r="D603" s="1">
        <v>246</v>
      </c>
      <c r="E603" s="1">
        <v>22</v>
      </c>
      <c r="F603" s="1">
        <v>0</v>
      </c>
      <c r="G603" s="1" t="s">
        <v>107</v>
      </c>
      <c r="H603" s="1" t="s">
        <v>756</v>
      </c>
    </row>
    <row r="604" spans="1:8" x14ac:dyDescent="0.2">
      <c r="A604" t="s">
        <v>686</v>
      </c>
      <c r="B604" t="s">
        <v>111</v>
      </c>
      <c r="C604" t="s">
        <v>63</v>
      </c>
      <c r="D604">
        <v>222</v>
      </c>
      <c r="E604">
        <v>2</v>
      </c>
      <c r="F604">
        <v>40</v>
      </c>
      <c r="G604" t="s">
        <v>107</v>
      </c>
      <c r="H604" t="s">
        <v>764</v>
      </c>
    </row>
    <row r="605" spans="1:8" x14ac:dyDescent="0.2">
      <c r="A605" s="1" t="s">
        <v>295</v>
      </c>
      <c r="B605" s="1" t="s">
        <v>111</v>
      </c>
      <c r="C605" s="1" t="s">
        <v>63</v>
      </c>
      <c r="D605" s="1">
        <v>119</v>
      </c>
      <c r="E605" s="1">
        <v>143</v>
      </c>
      <c r="F605" s="1">
        <v>1</v>
      </c>
      <c r="G605" s="1" t="s">
        <v>107</v>
      </c>
      <c r="H605" s="1" t="s">
        <v>756</v>
      </c>
    </row>
    <row r="606" spans="1:8" x14ac:dyDescent="0.2">
      <c r="A606" t="s">
        <v>99</v>
      </c>
      <c r="B606" t="s">
        <v>111</v>
      </c>
      <c r="C606" t="s">
        <v>63</v>
      </c>
      <c r="D606">
        <v>60</v>
      </c>
      <c r="E606">
        <v>59</v>
      </c>
      <c r="F606">
        <v>0</v>
      </c>
      <c r="G606" t="s">
        <v>108</v>
      </c>
      <c r="H606" t="s">
        <v>762</v>
      </c>
    </row>
    <row r="607" spans="1:8" x14ac:dyDescent="0.2">
      <c r="A607" t="s">
        <v>580</v>
      </c>
      <c r="B607" t="s">
        <v>111</v>
      </c>
      <c r="C607" t="s">
        <v>63</v>
      </c>
      <c r="D607">
        <v>261</v>
      </c>
      <c r="E607">
        <v>8</v>
      </c>
      <c r="F607">
        <v>7</v>
      </c>
      <c r="G607" t="s">
        <v>106</v>
      </c>
      <c r="H607" t="s">
        <v>758</v>
      </c>
    </row>
    <row r="608" spans="1:8" x14ac:dyDescent="0.2">
      <c r="A608" t="s">
        <v>666</v>
      </c>
      <c r="B608" t="s">
        <v>111</v>
      </c>
      <c r="C608" t="s">
        <v>63</v>
      </c>
      <c r="D608">
        <v>38</v>
      </c>
      <c r="E608">
        <v>0</v>
      </c>
      <c r="F608">
        <v>0</v>
      </c>
      <c r="G608" t="s">
        <v>106</v>
      </c>
      <c r="H608" t="s">
        <v>764</v>
      </c>
    </row>
    <row r="609" spans="1:8" x14ac:dyDescent="0.2">
      <c r="A609" t="s">
        <v>626</v>
      </c>
      <c r="B609" t="s">
        <v>111</v>
      </c>
      <c r="C609" t="s">
        <v>63</v>
      </c>
      <c r="D609">
        <v>27</v>
      </c>
      <c r="E609">
        <v>0</v>
      </c>
      <c r="F609">
        <v>0</v>
      </c>
      <c r="G609" t="s">
        <v>106</v>
      </c>
      <c r="H609" t="s">
        <v>760</v>
      </c>
    </row>
    <row r="610" spans="1:8" x14ac:dyDescent="0.2">
      <c r="A610" t="s">
        <v>11</v>
      </c>
      <c r="B610" t="s">
        <v>111</v>
      </c>
      <c r="C610" t="s">
        <v>63</v>
      </c>
      <c r="D610">
        <v>36</v>
      </c>
      <c r="E610">
        <v>9</v>
      </c>
      <c r="F610">
        <v>2</v>
      </c>
      <c r="G610" t="s">
        <v>106</v>
      </c>
      <c r="H610" t="s">
        <v>762</v>
      </c>
    </row>
    <row r="611" spans="1:8" x14ac:dyDescent="0.2">
      <c r="A611" t="s">
        <v>62</v>
      </c>
      <c r="B611" t="s">
        <v>111</v>
      </c>
      <c r="C611" t="s">
        <v>63</v>
      </c>
      <c r="D611">
        <v>57</v>
      </c>
      <c r="E611">
        <v>96</v>
      </c>
      <c r="F611">
        <v>0</v>
      </c>
      <c r="G611" t="s">
        <v>106</v>
      </c>
      <c r="H611" t="s">
        <v>762</v>
      </c>
    </row>
    <row r="612" spans="1:8" x14ac:dyDescent="0.2">
      <c r="A612" t="s">
        <v>586</v>
      </c>
      <c r="B612" t="s">
        <v>111</v>
      </c>
      <c r="C612" t="s">
        <v>63</v>
      </c>
      <c r="D612">
        <v>79</v>
      </c>
      <c r="E612">
        <v>3</v>
      </c>
      <c r="F612">
        <v>0</v>
      </c>
      <c r="G612" t="s">
        <v>106</v>
      </c>
      <c r="H612" t="s">
        <v>759</v>
      </c>
    </row>
    <row r="613" spans="1:8" x14ac:dyDescent="0.2">
      <c r="A613" t="s">
        <v>633</v>
      </c>
      <c r="B613" t="s">
        <v>111</v>
      </c>
      <c r="C613" t="s">
        <v>63</v>
      </c>
      <c r="D613">
        <v>171</v>
      </c>
      <c r="E613">
        <v>3</v>
      </c>
      <c r="F613">
        <v>33</v>
      </c>
      <c r="G613" t="s">
        <v>107</v>
      </c>
      <c r="H613" t="s">
        <v>760</v>
      </c>
    </row>
    <row r="614" spans="1:8" x14ac:dyDescent="0.2">
      <c r="A614" t="s">
        <v>669</v>
      </c>
      <c r="B614" t="s">
        <v>111</v>
      </c>
      <c r="C614" t="s">
        <v>63</v>
      </c>
      <c r="D614">
        <v>169</v>
      </c>
      <c r="E614">
        <v>51</v>
      </c>
      <c r="F614">
        <v>0</v>
      </c>
      <c r="G614" t="s">
        <v>106</v>
      </c>
      <c r="H614" t="s">
        <v>764</v>
      </c>
    </row>
    <row r="615" spans="1:8" x14ac:dyDescent="0.2">
      <c r="A615" t="s">
        <v>670</v>
      </c>
      <c r="B615" t="s">
        <v>111</v>
      </c>
      <c r="C615" t="s">
        <v>63</v>
      </c>
      <c r="D615">
        <v>234</v>
      </c>
      <c r="E615">
        <v>15</v>
      </c>
      <c r="F615">
        <v>4</v>
      </c>
      <c r="G615" t="s">
        <v>106</v>
      </c>
      <c r="H615" t="s">
        <v>764</v>
      </c>
    </row>
    <row r="616" spans="1:8" x14ac:dyDescent="0.2">
      <c r="A616" t="s">
        <v>134</v>
      </c>
      <c r="B616" t="s">
        <v>111</v>
      </c>
      <c r="C616" t="s">
        <v>63</v>
      </c>
      <c r="D616">
        <v>15</v>
      </c>
      <c r="E616">
        <v>43</v>
      </c>
      <c r="F616">
        <v>0</v>
      </c>
      <c r="G616" t="s">
        <v>107</v>
      </c>
      <c r="H616" t="s">
        <v>761</v>
      </c>
    </row>
    <row r="617" spans="1:8" x14ac:dyDescent="0.2">
      <c r="A617" t="s">
        <v>135</v>
      </c>
      <c r="B617" t="s">
        <v>111</v>
      </c>
      <c r="C617" t="s">
        <v>63</v>
      </c>
      <c r="D617">
        <v>24</v>
      </c>
      <c r="E617">
        <v>71</v>
      </c>
      <c r="F617">
        <v>8</v>
      </c>
      <c r="G617" t="s">
        <v>106</v>
      </c>
      <c r="H617" t="s">
        <v>761</v>
      </c>
    </row>
    <row r="618" spans="1:8" x14ac:dyDescent="0.2">
      <c r="A618" t="s">
        <v>410</v>
      </c>
      <c r="B618" t="s">
        <v>111</v>
      </c>
      <c r="C618" t="s">
        <v>63</v>
      </c>
      <c r="D618">
        <v>975</v>
      </c>
      <c r="E618">
        <v>26</v>
      </c>
      <c r="F618">
        <v>332</v>
      </c>
      <c r="G618" t="s">
        <v>106</v>
      </c>
      <c r="H618" t="s">
        <v>753</v>
      </c>
    </row>
    <row r="619" spans="1:8" x14ac:dyDescent="0.2">
      <c r="A619" t="s">
        <v>142</v>
      </c>
      <c r="B619" t="s">
        <v>111</v>
      </c>
      <c r="C619" t="s">
        <v>63</v>
      </c>
      <c r="D619">
        <v>1</v>
      </c>
      <c r="E619">
        <v>1</v>
      </c>
      <c r="F619">
        <v>1</v>
      </c>
      <c r="G619" t="s">
        <v>107</v>
      </c>
      <c r="H619" t="s">
        <v>761</v>
      </c>
    </row>
    <row r="620" spans="1:8" x14ac:dyDescent="0.2">
      <c r="A620" t="s">
        <v>342</v>
      </c>
      <c r="B620" t="s">
        <v>111</v>
      </c>
      <c r="C620" t="s">
        <v>63</v>
      </c>
      <c r="D620">
        <v>45</v>
      </c>
      <c r="E620">
        <v>0</v>
      </c>
      <c r="F620">
        <v>1</v>
      </c>
      <c r="G620" t="s">
        <v>109</v>
      </c>
      <c r="H620" t="s">
        <v>763</v>
      </c>
    </row>
    <row r="621" spans="1:8" x14ac:dyDescent="0.2">
      <c r="A621" s="1" t="s">
        <v>281</v>
      </c>
      <c r="B621" s="1" t="s">
        <v>111</v>
      </c>
      <c r="C621" s="1" t="s">
        <v>63</v>
      </c>
      <c r="D621" s="1">
        <v>75</v>
      </c>
      <c r="E621" s="1">
        <v>4</v>
      </c>
      <c r="F621" s="1">
        <v>0</v>
      </c>
      <c r="G621" s="1" t="s">
        <v>106</v>
      </c>
      <c r="H621" s="1" t="s">
        <v>756</v>
      </c>
    </row>
    <row r="622" spans="1:8" x14ac:dyDescent="0.2">
      <c r="A622" t="s">
        <v>561</v>
      </c>
      <c r="B622" t="s">
        <v>111</v>
      </c>
      <c r="C622" t="s">
        <v>63</v>
      </c>
      <c r="D622">
        <v>147</v>
      </c>
      <c r="E622">
        <v>1</v>
      </c>
      <c r="F622">
        <v>0</v>
      </c>
      <c r="G622" t="s">
        <v>106</v>
      </c>
      <c r="H622" t="s">
        <v>758</v>
      </c>
    </row>
    <row r="623" spans="1:8" x14ac:dyDescent="0.2">
      <c r="A623" s="1" t="s">
        <v>289</v>
      </c>
      <c r="B623" s="1" t="s">
        <v>111</v>
      </c>
      <c r="C623" s="1" t="s">
        <v>63</v>
      </c>
      <c r="D623" s="1">
        <v>62</v>
      </c>
      <c r="E623" s="1">
        <v>17</v>
      </c>
      <c r="F623" s="1">
        <v>0</v>
      </c>
      <c r="G623" s="1" t="s">
        <v>106</v>
      </c>
      <c r="H623" s="1" t="s">
        <v>756</v>
      </c>
    </row>
    <row r="624" spans="1:8" x14ac:dyDescent="0.2">
      <c r="A624" t="s">
        <v>65</v>
      </c>
      <c r="B624" t="s">
        <v>111</v>
      </c>
      <c r="C624" t="s">
        <v>63</v>
      </c>
      <c r="D624">
        <v>46</v>
      </c>
      <c r="E624">
        <v>32</v>
      </c>
      <c r="F624">
        <v>0</v>
      </c>
      <c r="G624" t="s">
        <v>106</v>
      </c>
      <c r="H624" t="s">
        <v>762</v>
      </c>
    </row>
    <row r="625" spans="1:8" x14ac:dyDescent="0.2">
      <c r="A625" t="s">
        <v>574</v>
      </c>
      <c r="B625" t="s">
        <v>111</v>
      </c>
      <c r="C625" t="s">
        <v>63</v>
      </c>
      <c r="D625">
        <v>179</v>
      </c>
      <c r="E625">
        <v>13</v>
      </c>
      <c r="F625">
        <v>15</v>
      </c>
      <c r="G625" t="s">
        <v>106</v>
      </c>
      <c r="H625" t="s">
        <v>758</v>
      </c>
    </row>
    <row r="626" spans="1:8" x14ac:dyDescent="0.2">
      <c r="A626" t="s">
        <v>403</v>
      </c>
      <c r="B626" t="s">
        <v>111</v>
      </c>
      <c r="C626" t="s">
        <v>63</v>
      </c>
      <c r="D626">
        <v>300</v>
      </c>
      <c r="E626">
        <v>23</v>
      </c>
      <c r="F626">
        <v>13</v>
      </c>
      <c r="G626" t="s">
        <v>107</v>
      </c>
      <c r="H626" t="s">
        <v>753</v>
      </c>
    </row>
    <row r="627" spans="1:8" x14ac:dyDescent="0.2">
      <c r="A627" t="s">
        <v>603</v>
      </c>
      <c r="B627" t="s">
        <v>111</v>
      </c>
      <c r="C627" t="s">
        <v>63</v>
      </c>
      <c r="D627">
        <v>43</v>
      </c>
      <c r="E627">
        <v>28</v>
      </c>
      <c r="F627">
        <v>1</v>
      </c>
      <c r="G627" t="s">
        <v>108</v>
      </c>
      <c r="H627" t="s">
        <v>759</v>
      </c>
    </row>
    <row r="628" spans="1:8" x14ac:dyDescent="0.2">
      <c r="A628" t="s">
        <v>725</v>
      </c>
      <c r="B628" t="s">
        <v>111</v>
      </c>
      <c r="C628" t="s">
        <v>63</v>
      </c>
      <c r="D628">
        <v>158</v>
      </c>
      <c r="E628">
        <v>25</v>
      </c>
      <c r="F628">
        <v>1</v>
      </c>
      <c r="G628" t="s">
        <v>107</v>
      </c>
      <c r="H628" t="s">
        <v>765</v>
      </c>
    </row>
    <row r="629" spans="1:8" x14ac:dyDescent="0.2">
      <c r="A629" t="s">
        <v>209</v>
      </c>
      <c r="B629" t="s">
        <v>111</v>
      </c>
      <c r="C629" t="s">
        <v>63</v>
      </c>
      <c r="D629">
        <v>130</v>
      </c>
      <c r="E629">
        <v>23</v>
      </c>
      <c r="F629">
        <v>35</v>
      </c>
      <c r="G629" t="s">
        <v>106</v>
      </c>
      <c r="H629" t="s">
        <v>757</v>
      </c>
    </row>
    <row r="630" spans="1:8" x14ac:dyDescent="0.2">
      <c r="A630" t="s">
        <v>481</v>
      </c>
      <c r="B630" t="s">
        <v>111</v>
      </c>
      <c r="C630" t="s">
        <v>63</v>
      </c>
      <c r="D630">
        <v>26</v>
      </c>
      <c r="E630">
        <v>7</v>
      </c>
      <c r="F630">
        <v>1</v>
      </c>
      <c r="G630" t="s">
        <v>107</v>
      </c>
      <c r="H630" t="s">
        <v>755</v>
      </c>
    </row>
    <row r="631" spans="1:8" x14ac:dyDescent="0.2">
      <c r="A631" t="s">
        <v>498</v>
      </c>
      <c r="B631" t="s">
        <v>111</v>
      </c>
      <c r="C631" t="s">
        <v>63</v>
      </c>
      <c r="D631">
        <v>17</v>
      </c>
      <c r="E631">
        <v>2</v>
      </c>
      <c r="F631">
        <v>0</v>
      </c>
      <c r="G631" t="s">
        <v>108</v>
      </c>
      <c r="H631" t="s">
        <v>755</v>
      </c>
    </row>
    <row r="632" spans="1:8" x14ac:dyDescent="0.2">
      <c r="A632" t="s">
        <v>684</v>
      </c>
      <c r="B632" t="s">
        <v>111</v>
      </c>
      <c r="C632" t="s">
        <v>63</v>
      </c>
      <c r="D632">
        <v>291</v>
      </c>
      <c r="E632">
        <v>4</v>
      </c>
      <c r="F632">
        <v>63</v>
      </c>
      <c r="G632" t="s">
        <v>106</v>
      </c>
      <c r="H632" t="s">
        <v>764</v>
      </c>
    </row>
    <row r="633" spans="1:8" x14ac:dyDescent="0.2">
      <c r="A633" s="1" t="s">
        <v>282</v>
      </c>
      <c r="B633" s="1" t="s">
        <v>111</v>
      </c>
      <c r="C633" s="1" t="s">
        <v>63</v>
      </c>
      <c r="D633" s="1">
        <v>111</v>
      </c>
      <c r="E633" s="1">
        <v>18</v>
      </c>
      <c r="F633" s="1">
        <v>0</v>
      </c>
      <c r="G633" s="1" t="s">
        <v>107</v>
      </c>
      <c r="H633" s="1" t="s">
        <v>756</v>
      </c>
    </row>
    <row r="634" spans="1:8" x14ac:dyDescent="0.2">
      <c r="A634" t="s">
        <v>535</v>
      </c>
      <c r="B634" t="s">
        <v>111</v>
      </c>
      <c r="C634" t="s">
        <v>63</v>
      </c>
      <c r="D634">
        <v>307</v>
      </c>
      <c r="E634">
        <v>2</v>
      </c>
      <c r="F634">
        <v>14</v>
      </c>
      <c r="G634" t="s">
        <v>106</v>
      </c>
      <c r="H634" t="s">
        <v>758</v>
      </c>
    </row>
    <row r="635" spans="1:8" x14ac:dyDescent="0.2">
      <c r="A635" t="s">
        <v>91</v>
      </c>
      <c r="B635" t="s">
        <v>111</v>
      </c>
      <c r="C635" t="s">
        <v>63</v>
      </c>
      <c r="D635">
        <v>29</v>
      </c>
      <c r="E635">
        <v>100</v>
      </c>
      <c r="F635">
        <v>2</v>
      </c>
      <c r="G635" t="s">
        <v>106</v>
      </c>
      <c r="H635" t="s">
        <v>762</v>
      </c>
    </row>
    <row r="636" spans="1:8" x14ac:dyDescent="0.2">
      <c r="A636" s="1" t="s">
        <v>300</v>
      </c>
      <c r="B636" s="1" t="s">
        <v>111</v>
      </c>
      <c r="C636" s="1" t="s">
        <v>63</v>
      </c>
      <c r="D636" s="1">
        <v>220</v>
      </c>
      <c r="E636" s="1">
        <v>12</v>
      </c>
      <c r="F636" s="1">
        <v>0</v>
      </c>
      <c r="G636" s="1" t="s">
        <v>109</v>
      </c>
      <c r="H636" s="1" t="s">
        <v>756</v>
      </c>
    </row>
    <row r="637" spans="1:8" x14ac:dyDescent="0.2">
      <c r="A637" t="s">
        <v>59</v>
      </c>
      <c r="B637" t="s">
        <v>111</v>
      </c>
      <c r="C637" t="s">
        <v>63</v>
      </c>
      <c r="D637">
        <v>83</v>
      </c>
      <c r="E637">
        <v>121</v>
      </c>
      <c r="F637">
        <v>2</v>
      </c>
      <c r="G637" t="s">
        <v>106</v>
      </c>
      <c r="H637" t="s">
        <v>762</v>
      </c>
    </row>
    <row r="638" spans="1:8" x14ac:dyDescent="0.2">
      <c r="A638" s="1" t="s">
        <v>280</v>
      </c>
      <c r="B638" s="1" t="s">
        <v>111</v>
      </c>
      <c r="C638" s="1" t="s">
        <v>63</v>
      </c>
      <c r="D638" s="1">
        <v>105</v>
      </c>
      <c r="E638" s="1">
        <v>2</v>
      </c>
      <c r="F638" s="1">
        <v>0</v>
      </c>
      <c r="G638" s="1" t="s">
        <v>107</v>
      </c>
      <c r="H638" s="1" t="s">
        <v>756</v>
      </c>
    </row>
    <row r="639" spans="1:8" x14ac:dyDescent="0.2">
      <c r="A639" s="1" t="s">
        <v>246</v>
      </c>
      <c r="B639" s="1" t="s">
        <v>111</v>
      </c>
      <c r="C639" s="1" t="s">
        <v>63</v>
      </c>
      <c r="D639" s="1">
        <v>69</v>
      </c>
      <c r="E639" s="1">
        <v>8</v>
      </c>
      <c r="F639" s="1">
        <v>0</v>
      </c>
      <c r="G639" s="1" t="s">
        <v>106</v>
      </c>
      <c r="H639" s="1" t="s">
        <v>756</v>
      </c>
    </row>
    <row r="640" spans="1:8" x14ac:dyDescent="0.2">
      <c r="A640" t="s">
        <v>199</v>
      </c>
      <c r="B640" t="s">
        <v>111</v>
      </c>
      <c r="C640" t="s">
        <v>172</v>
      </c>
      <c r="D640">
        <v>81</v>
      </c>
      <c r="E640">
        <v>12</v>
      </c>
      <c r="F640">
        <v>19</v>
      </c>
      <c r="G640" t="s">
        <v>106</v>
      </c>
      <c r="H640" t="s">
        <v>757</v>
      </c>
    </row>
    <row r="641" spans="1:8" x14ac:dyDescent="0.2">
      <c r="A641" s="1" t="s">
        <v>263</v>
      </c>
      <c r="B641" s="1" t="s">
        <v>111</v>
      </c>
      <c r="C641" s="1" t="s">
        <v>63</v>
      </c>
      <c r="D641" s="1">
        <v>183</v>
      </c>
      <c r="E641" s="1">
        <v>15</v>
      </c>
      <c r="F641" s="1">
        <v>3</v>
      </c>
      <c r="G641" s="1" t="s">
        <v>106</v>
      </c>
      <c r="H641" s="1" t="s">
        <v>756</v>
      </c>
    </row>
    <row r="642" spans="1:8" x14ac:dyDescent="0.2">
      <c r="A642" t="s">
        <v>621</v>
      </c>
      <c r="B642" t="s">
        <v>111</v>
      </c>
      <c r="C642" t="s">
        <v>63</v>
      </c>
      <c r="D642">
        <v>45</v>
      </c>
      <c r="E642">
        <v>26</v>
      </c>
      <c r="F642">
        <v>0</v>
      </c>
      <c r="G642" t="s">
        <v>107</v>
      </c>
      <c r="H642" t="s">
        <v>759</v>
      </c>
    </row>
    <row r="643" spans="1:8" x14ac:dyDescent="0.2">
      <c r="A643" s="1" t="s">
        <v>258</v>
      </c>
      <c r="B643" s="1" t="s">
        <v>111</v>
      </c>
      <c r="C643" s="1" t="s">
        <v>63</v>
      </c>
      <c r="D643" s="1">
        <v>66</v>
      </c>
      <c r="E643" s="1">
        <v>5</v>
      </c>
      <c r="F643" s="1">
        <v>0</v>
      </c>
      <c r="G643" s="1" t="s">
        <v>106</v>
      </c>
      <c r="H643" s="1" t="s">
        <v>756</v>
      </c>
    </row>
    <row r="644" spans="1:8" x14ac:dyDescent="0.2">
      <c r="A644" t="s">
        <v>516</v>
      </c>
      <c r="B644" t="s">
        <v>111</v>
      </c>
      <c r="C644" t="s">
        <v>63</v>
      </c>
      <c r="D644">
        <v>75</v>
      </c>
      <c r="E644">
        <v>0</v>
      </c>
      <c r="F644">
        <v>0</v>
      </c>
      <c r="G644" t="s">
        <v>106</v>
      </c>
      <c r="H644" t="s">
        <v>758</v>
      </c>
    </row>
    <row r="645" spans="1:8" x14ac:dyDescent="0.2">
      <c r="A645" t="s">
        <v>662</v>
      </c>
      <c r="B645" t="s">
        <v>111</v>
      </c>
      <c r="C645" t="s">
        <v>63</v>
      </c>
      <c r="D645">
        <v>377</v>
      </c>
      <c r="E645">
        <v>1</v>
      </c>
      <c r="F645">
        <v>36</v>
      </c>
      <c r="G645" t="s">
        <v>106</v>
      </c>
      <c r="H645" t="s">
        <v>764</v>
      </c>
    </row>
    <row r="646" spans="1:8" x14ac:dyDescent="0.2">
      <c r="A646" t="s">
        <v>387</v>
      </c>
      <c r="B646" t="s">
        <v>111</v>
      </c>
      <c r="C646" t="s">
        <v>63</v>
      </c>
      <c r="D646">
        <v>61</v>
      </c>
      <c r="E646">
        <v>4</v>
      </c>
      <c r="F646">
        <v>0</v>
      </c>
      <c r="G646" t="s">
        <v>106</v>
      </c>
      <c r="H646" t="s">
        <v>753</v>
      </c>
    </row>
    <row r="647" spans="1:8" x14ac:dyDescent="0.2">
      <c r="A647" t="s">
        <v>677</v>
      </c>
      <c r="B647" t="s">
        <v>111</v>
      </c>
      <c r="C647" t="s">
        <v>63</v>
      </c>
      <c r="D647">
        <v>343</v>
      </c>
      <c r="E647">
        <v>0</v>
      </c>
      <c r="F647">
        <v>22</v>
      </c>
      <c r="G647" t="s">
        <v>107</v>
      </c>
      <c r="H647" t="s">
        <v>764</v>
      </c>
    </row>
    <row r="648" spans="1:8" x14ac:dyDescent="0.2">
      <c r="A648" s="1" t="s">
        <v>308</v>
      </c>
      <c r="B648" s="1" t="s">
        <v>111</v>
      </c>
      <c r="C648" s="1" t="s">
        <v>63</v>
      </c>
      <c r="D648" s="1">
        <v>145</v>
      </c>
      <c r="E648" s="1">
        <v>45</v>
      </c>
      <c r="F648" s="1">
        <v>0</v>
      </c>
      <c r="G648" s="1" t="s">
        <v>107</v>
      </c>
      <c r="H648" s="1" t="s">
        <v>756</v>
      </c>
    </row>
    <row r="649" spans="1:8" x14ac:dyDescent="0.2">
      <c r="A649" t="s">
        <v>122</v>
      </c>
      <c r="B649" t="s">
        <v>111</v>
      </c>
      <c r="C649" t="s">
        <v>63</v>
      </c>
      <c r="D649">
        <v>87</v>
      </c>
      <c r="E649">
        <v>7</v>
      </c>
      <c r="F649">
        <v>1</v>
      </c>
      <c r="G649" t="s">
        <v>108</v>
      </c>
      <c r="H649" t="s">
        <v>761</v>
      </c>
    </row>
    <row r="650" spans="1:8" x14ac:dyDescent="0.2">
      <c r="A650" t="s">
        <v>592</v>
      </c>
      <c r="B650" t="s">
        <v>111</v>
      </c>
      <c r="C650" t="s">
        <v>63</v>
      </c>
      <c r="D650">
        <v>20</v>
      </c>
      <c r="E650">
        <v>0</v>
      </c>
      <c r="F650">
        <v>0</v>
      </c>
      <c r="G650" t="s">
        <v>109</v>
      </c>
      <c r="H650" t="s">
        <v>759</v>
      </c>
    </row>
    <row r="651" spans="1:8" x14ac:dyDescent="0.2">
      <c r="A651" s="1" t="s">
        <v>250</v>
      </c>
      <c r="B651" s="1" t="s">
        <v>111</v>
      </c>
      <c r="C651" s="1" t="s">
        <v>63</v>
      </c>
      <c r="D651" s="1">
        <v>209</v>
      </c>
      <c r="E651" s="1">
        <v>71</v>
      </c>
      <c r="F651" s="1">
        <v>18</v>
      </c>
      <c r="G651" s="1" t="s">
        <v>106</v>
      </c>
      <c r="H651" s="1" t="s">
        <v>756</v>
      </c>
    </row>
    <row r="652" spans="1:8" x14ac:dyDescent="0.2">
      <c r="A652" t="s">
        <v>676</v>
      </c>
      <c r="B652" t="s">
        <v>111</v>
      </c>
      <c r="C652" t="s">
        <v>63</v>
      </c>
      <c r="D652">
        <v>68</v>
      </c>
      <c r="E652">
        <v>12</v>
      </c>
      <c r="F652">
        <v>2</v>
      </c>
      <c r="G652" t="s">
        <v>107</v>
      </c>
      <c r="H652" t="s">
        <v>764</v>
      </c>
    </row>
    <row r="653" spans="1:8" x14ac:dyDescent="0.2">
      <c r="A653" t="s">
        <v>55</v>
      </c>
      <c r="B653" t="s">
        <v>111</v>
      </c>
      <c r="C653" t="s">
        <v>63</v>
      </c>
      <c r="D653">
        <v>68</v>
      </c>
      <c r="E653">
        <v>58</v>
      </c>
      <c r="F653">
        <v>11</v>
      </c>
      <c r="G653" t="s">
        <v>106</v>
      </c>
      <c r="H653" t="s">
        <v>762</v>
      </c>
    </row>
    <row r="654" spans="1:8" x14ac:dyDescent="0.2">
      <c r="A654" t="s">
        <v>427</v>
      </c>
      <c r="B654" t="s">
        <v>111</v>
      </c>
      <c r="C654" t="s">
        <v>63</v>
      </c>
      <c r="D654">
        <v>88</v>
      </c>
      <c r="E654">
        <v>4</v>
      </c>
      <c r="F654">
        <v>0</v>
      </c>
      <c r="G654" t="s">
        <v>108</v>
      </c>
      <c r="H654" t="s">
        <v>753</v>
      </c>
    </row>
    <row r="655" spans="1:8" x14ac:dyDescent="0.2">
      <c r="A655" t="s">
        <v>325</v>
      </c>
      <c r="B655" t="s">
        <v>111</v>
      </c>
      <c r="C655" t="s">
        <v>63</v>
      </c>
      <c r="D655">
        <v>17</v>
      </c>
      <c r="E655">
        <v>0</v>
      </c>
      <c r="F655">
        <v>9</v>
      </c>
      <c r="G655" t="s">
        <v>106</v>
      </c>
      <c r="H655" t="s">
        <v>763</v>
      </c>
    </row>
    <row r="656" spans="1:8" x14ac:dyDescent="0.2">
      <c r="A656" t="s">
        <v>41</v>
      </c>
      <c r="B656" t="s">
        <v>111</v>
      </c>
      <c r="C656" t="s">
        <v>63</v>
      </c>
      <c r="D656">
        <v>44</v>
      </c>
      <c r="E656">
        <v>35</v>
      </c>
      <c r="F656">
        <v>16</v>
      </c>
      <c r="G656" t="s">
        <v>108</v>
      </c>
      <c r="H656" t="s">
        <v>762</v>
      </c>
    </row>
    <row r="657" spans="1:8" x14ac:dyDescent="0.2">
      <c r="A657" t="s">
        <v>423</v>
      </c>
      <c r="B657" t="s">
        <v>111</v>
      </c>
      <c r="C657" t="s">
        <v>63</v>
      </c>
      <c r="D657">
        <v>60</v>
      </c>
      <c r="E657">
        <v>4</v>
      </c>
      <c r="F657">
        <v>0</v>
      </c>
      <c r="G657" t="s">
        <v>106</v>
      </c>
      <c r="H657" t="s">
        <v>753</v>
      </c>
    </row>
    <row r="658" spans="1:8" x14ac:dyDescent="0.2">
      <c r="A658" t="s">
        <v>562</v>
      </c>
      <c r="B658" t="s">
        <v>111</v>
      </c>
      <c r="C658" t="s">
        <v>63</v>
      </c>
      <c r="D658">
        <v>61</v>
      </c>
      <c r="E658">
        <v>0</v>
      </c>
      <c r="F658">
        <v>1</v>
      </c>
      <c r="G658" t="s">
        <v>106</v>
      </c>
      <c r="H658" t="s">
        <v>758</v>
      </c>
    </row>
    <row r="659" spans="1:8" x14ac:dyDescent="0.2">
      <c r="A659" t="s">
        <v>52</v>
      </c>
      <c r="B659" t="s">
        <v>111</v>
      </c>
      <c r="C659" t="s">
        <v>63</v>
      </c>
      <c r="D659">
        <v>39</v>
      </c>
      <c r="E659">
        <v>64</v>
      </c>
      <c r="F659">
        <v>0</v>
      </c>
      <c r="G659" t="s">
        <v>106</v>
      </c>
      <c r="H659" t="s">
        <v>762</v>
      </c>
    </row>
    <row r="660" spans="1:8" x14ac:dyDescent="0.2">
      <c r="A660" t="s">
        <v>391</v>
      </c>
      <c r="B660" t="s">
        <v>111</v>
      </c>
      <c r="C660" t="s">
        <v>63</v>
      </c>
      <c r="D660">
        <v>41</v>
      </c>
      <c r="E660">
        <v>22</v>
      </c>
      <c r="F660">
        <v>4</v>
      </c>
      <c r="G660" t="s">
        <v>106</v>
      </c>
      <c r="H660" t="s">
        <v>753</v>
      </c>
    </row>
    <row r="661" spans="1:8" x14ac:dyDescent="0.2">
      <c r="A661" t="s">
        <v>672</v>
      </c>
      <c r="B661" t="s">
        <v>111</v>
      </c>
      <c r="C661" t="s">
        <v>63</v>
      </c>
      <c r="D661">
        <v>186</v>
      </c>
      <c r="E661">
        <v>0</v>
      </c>
      <c r="F661">
        <v>9</v>
      </c>
      <c r="G661" t="s">
        <v>106</v>
      </c>
      <c r="H661" t="s">
        <v>764</v>
      </c>
    </row>
    <row r="662" spans="1:8" x14ac:dyDescent="0.2">
      <c r="A662" t="s">
        <v>693</v>
      </c>
      <c r="B662" t="s">
        <v>111</v>
      </c>
      <c r="C662" t="s">
        <v>63</v>
      </c>
      <c r="D662">
        <v>382</v>
      </c>
      <c r="E662">
        <v>13</v>
      </c>
      <c r="F662">
        <v>73</v>
      </c>
      <c r="G662" t="s">
        <v>106</v>
      </c>
      <c r="H662" t="s">
        <v>764</v>
      </c>
    </row>
    <row r="663" spans="1:8" x14ac:dyDescent="0.2">
      <c r="A663" t="s">
        <v>466</v>
      </c>
      <c r="B663" t="s">
        <v>747</v>
      </c>
      <c r="C663" t="s">
        <v>172</v>
      </c>
      <c r="D663">
        <v>5</v>
      </c>
      <c r="E663">
        <v>1</v>
      </c>
      <c r="F663">
        <v>2</v>
      </c>
      <c r="G663" t="s">
        <v>106</v>
      </c>
      <c r="H663" t="s">
        <v>754</v>
      </c>
    </row>
    <row r="664" spans="1:8" x14ac:dyDescent="0.2">
      <c r="A664" t="s">
        <v>607</v>
      </c>
      <c r="B664" t="s">
        <v>111</v>
      </c>
      <c r="C664" t="s">
        <v>63</v>
      </c>
      <c r="D664">
        <v>77</v>
      </c>
      <c r="E664">
        <v>24</v>
      </c>
      <c r="F664">
        <v>9</v>
      </c>
      <c r="G664" t="s">
        <v>106</v>
      </c>
      <c r="H664" t="s">
        <v>759</v>
      </c>
    </row>
    <row r="665" spans="1:8" x14ac:dyDescent="0.2">
      <c r="A665" t="s">
        <v>45</v>
      </c>
      <c r="B665" t="s">
        <v>111</v>
      </c>
      <c r="C665" t="s">
        <v>63</v>
      </c>
      <c r="D665">
        <v>35</v>
      </c>
      <c r="E665">
        <v>19</v>
      </c>
      <c r="F665">
        <v>2</v>
      </c>
      <c r="G665" t="s">
        <v>106</v>
      </c>
      <c r="H665" t="s">
        <v>762</v>
      </c>
    </row>
    <row r="666" spans="1:8" x14ac:dyDescent="0.2">
      <c r="A666" t="s">
        <v>642</v>
      </c>
      <c r="B666" t="s">
        <v>111</v>
      </c>
      <c r="C666" t="s">
        <v>63</v>
      </c>
      <c r="D666">
        <v>279</v>
      </c>
      <c r="E666">
        <v>0</v>
      </c>
      <c r="F666">
        <v>42</v>
      </c>
      <c r="G666" t="s">
        <v>106</v>
      </c>
      <c r="H666" t="s">
        <v>760</v>
      </c>
    </row>
    <row r="667" spans="1:8" x14ac:dyDescent="0.2">
      <c r="A667" t="s">
        <v>362</v>
      </c>
      <c r="B667" t="s">
        <v>111</v>
      </c>
      <c r="C667" t="s">
        <v>63</v>
      </c>
      <c r="D667">
        <v>41</v>
      </c>
      <c r="E667">
        <v>1</v>
      </c>
      <c r="F667">
        <v>0</v>
      </c>
      <c r="G667" t="s">
        <v>106</v>
      </c>
      <c r="H667" t="s">
        <v>753</v>
      </c>
    </row>
    <row r="668" spans="1:8" x14ac:dyDescent="0.2">
      <c r="A668" t="s">
        <v>694</v>
      </c>
      <c r="B668" t="s">
        <v>111</v>
      </c>
      <c r="C668" t="s">
        <v>63</v>
      </c>
      <c r="D668">
        <v>160</v>
      </c>
      <c r="E668">
        <v>7</v>
      </c>
      <c r="F668">
        <v>2</v>
      </c>
      <c r="G668" t="s">
        <v>106</v>
      </c>
      <c r="H668" t="s">
        <v>764</v>
      </c>
    </row>
    <row r="669" spans="1:8" x14ac:dyDescent="0.2">
      <c r="A669" t="s">
        <v>534</v>
      </c>
      <c r="B669" t="s">
        <v>111</v>
      </c>
      <c r="C669" t="s">
        <v>63</v>
      </c>
      <c r="D669">
        <v>242</v>
      </c>
      <c r="E669">
        <v>11</v>
      </c>
      <c r="F669">
        <v>9</v>
      </c>
      <c r="G669" t="s">
        <v>106</v>
      </c>
      <c r="H669" t="s">
        <v>758</v>
      </c>
    </row>
    <row r="670" spans="1:8" x14ac:dyDescent="0.2">
      <c r="A670" s="1" t="s">
        <v>302</v>
      </c>
      <c r="B670" s="1" t="s">
        <v>111</v>
      </c>
      <c r="C670" s="1" t="s">
        <v>63</v>
      </c>
      <c r="D670" s="1">
        <v>109</v>
      </c>
      <c r="E670" s="1">
        <v>23</v>
      </c>
      <c r="F670" s="1">
        <v>3</v>
      </c>
      <c r="G670" s="1" t="s">
        <v>106</v>
      </c>
      <c r="H670" s="1" t="s">
        <v>756</v>
      </c>
    </row>
    <row r="671" spans="1:8" x14ac:dyDescent="0.2">
      <c r="A671" t="s">
        <v>16</v>
      </c>
      <c r="B671" t="s">
        <v>111</v>
      </c>
      <c r="C671" t="s">
        <v>63</v>
      </c>
      <c r="D671">
        <v>204</v>
      </c>
      <c r="E671">
        <v>52</v>
      </c>
      <c r="F671">
        <v>70</v>
      </c>
      <c r="G671" t="s">
        <v>106</v>
      </c>
      <c r="H671" t="s">
        <v>762</v>
      </c>
    </row>
    <row r="672" spans="1:8" x14ac:dyDescent="0.2">
      <c r="A672" t="s">
        <v>431</v>
      </c>
      <c r="B672" t="s">
        <v>111</v>
      </c>
      <c r="C672" t="s">
        <v>63</v>
      </c>
      <c r="D672">
        <v>11</v>
      </c>
      <c r="E672">
        <v>14</v>
      </c>
      <c r="F672">
        <v>1</v>
      </c>
      <c r="G672" t="s">
        <v>106</v>
      </c>
      <c r="H672" t="s">
        <v>753</v>
      </c>
    </row>
    <row r="673" spans="1:8" x14ac:dyDescent="0.2">
      <c r="A673" s="1" t="s">
        <v>293</v>
      </c>
      <c r="B673" s="1" t="s">
        <v>111</v>
      </c>
      <c r="C673" s="1" t="s">
        <v>63</v>
      </c>
      <c r="D673" s="1">
        <v>109</v>
      </c>
      <c r="E673" s="1">
        <v>3</v>
      </c>
      <c r="F673" s="1">
        <v>0</v>
      </c>
      <c r="G673" s="1" t="s">
        <v>106</v>
      </c>
      <c r="H673" s="1" t="s">
        <v>756</v>
      </c>
    </row>
    <row r="674" spans="1:8" x14ac:dyDescent="0.2">
      <c r="A674" t="s">
        <v>442</v>
      </c>
      <c r="B674" t="s">
        <v>111</v>
      </c>
      <c r="C674" t="s">
        <v>63</v>
      </c>
      <c r="D674">
        <v>20</v>
      </c>
      <c r="E674">
        <v>3</v>
      </c>
      <c r="F674">
        <v>0</v>
      </c>
      <c r="G674" t="s">
        <v>109</v>
      </c>
      <c r="H674" t="s">
        <v>753</v>
      </c>
    </row>
    <row r="675" spans="1:8" x14ac:dyDescent="0.2">
      <c r="A675" s="1" t="s">
        <v>214</v>
      </c>
      <c r="B675" s="1" t="s">
        <v>111</v>
      </c>
      <c r="C675" s="1" t="s">
        <v>63</v>
      </c>
      <c r="D675" s="1">
        <v>74</v>
      </c>
      <c r="E675" s="1">
        <v>5</v>
      </c>
      <c r="F675" s="1">
        <v>2</v>
      </c>
      <c r="G675" s="1" t="s">
        <v>107</v>
      </c>
      <c r="H675" s="1" t="s">
        <v>756</v>
      </c>
    </row>
    <row r="676" spans="1:8" x14ac:dyDescent="0.2">
      <c r="A676" s="1" t="s">
        <v>273</v>
      </c>
      <c r="B676" s="1" t="s">
        <v>111</v>
      </c>
      <c r="C676" s="1" t="s">
        <v>63</v>
      </c>
      <c r="D676" s="1">
        <v>79</v>
      </c>
      <c r="E676" s="1">
        <v>7</v>
      </c>
      <c r="F676" s="1">
        <v>6</v>
      </c>
      <c r="G676" s="1" t="s">
        <v>108</v>
      </c>
      <c r="H676" s="1" t="s">
        <v>756</v>
      </c>
    </row>
    <row r="677" spans="1:8" x14ac:dyDescent="0.2">
      <c r="A677" s="1" t="s">
        <v>225</v>
      </c>
      <c r="B677" s="1" t="s">
        <v>111</v>
      </c>
      <c r="C677" s="1" t="s">
        <v>63</v>
      </c>
      <c r="D677" s="1">
        <v>97</v>
      </c>
      <c r="E677" s="1">
        <v>167</v>
      </c>
      <c r="F677" s="1">
        <v>0</v>
      </c>
      <c r="G677" s="1" t="s">
        <v>108</v>
      </c>
      <c r="H677" s="1" t="s">
        <v>756</v>
      </c>
    </row>
    <row r="678" spans="1:8" x14ac:dyDescent="0.2">
      <c r="A678" t="s">
        <v>30</v>
      </c>
      <c r="B678" t="s">
        <v>111</v>
      </c>
      <c r="C678" t="s">
        <v>63</v>
      </c>
      <c r="D678">
        <v>78</v>
      </c>
      <c r="E678">
        <v>112</v>
      </c>
      <c r="F678">
        <v>20</v>
      </c>
      <c r="G678" t="s">
        <v>107</v>
      </c>
      <c r="H678" t="s">
        <v>762</v>
      </c>
    </row>
    <row r="679" spans="1:8" x14ac:dyDescent="0.2">
      <c r="A679" t="s">
        <v>640</v>
      </c>
      <c r="B679" t="s">
        <v>111</v>
      </c>
      <c r="C679" t="s">
        <v>63</v>
      </c>
      <c r="D679">
        <v>209</v>
      </c>
      <c r="E679">
        <v>20</v>
      </c>
      <c r="F679">
        <v>3</v>
      </c>
      <c r="G679" t="s">
        <v>106</v>
      </c>
      <c r="H679" t="s">
        <v>760</v>
      </c>
    </row>
    <row r="680" spans="1:8" x14ac:dyDescent="0.2">
      <c r="A680" t="s">
        <v>67</v>
      </c>
      <c r="B680" t="s">
        <v>111</v>
      </c>
      <c r="C680" t="s">
        <v>63</v>
      </c>
      <c r="D680">
        <v>79</v>
      </c>
      <c r="E680">
        <v>7</v>
      </c>
      <c r="F680">
        <v>6</v>
      </c>
      <c r="G680" t="s">
        <v>108</v>
      </c>
      <c r="H680" t="s">
        <v>762</v>
      </c>
    </row>
    <row r="681" spans="1:8" x14ac:dyDescent="0.2">
      <c r="A681" t="s">
        <v>205</v>
      </c>
      <c r="B681" t="s">
        <v>111</v>
      </c>
      <c r="C681" t="s">
        <v>63</v>
      </c>
      <c r="D681">
        <v>34</v>
      </c>
      <c r="E681">
        <v>0</v>
      </c>
      <c r="F681">
        <v>10</v>
      </c>
      <c r="G681" t="s">
        <v>106</v>
      </c>
      <c r="H681" t="s">
        <v>757</v>
      </c>
    </row>
    <row r="682" spans="1:8" x14ac:dyDescent="0.2">
      <c r="A682" t="s">
        <v>657</v>
      </c>
      <c r="B682" t="s">
        <v>111</v>
      </c>
      <c r="C682" t="s">
        <v>63</v>
      </c>
      <c r="D682">
        <v>72</v>
      </c>
      <c r="E682">
        <v>4</v>
      </c>
      <c r="F682">
        <v>8</v>
      </c>
      <c r="G682" t="s">
        <v>108</v>
      </c>
      <c r="H682" t="s">
        <v>760</v>
      </c>
    </row>
    <row r="683" spans="1:8" x14ac:dyDescent="0.2">
      <c r="A683" s="1" t="s">
        <v>217</v>
      </c>
      <c r="B683" s="1" t="s">
        <v>111</v>
      </c>
      <c r="C683" s="1" t="s">
        <v>63</v>
      </c>
      <c r="D683" s="1">
        <v>1055</v>
      </c>
      <c r="E683" s="1">
        <v>11</v>
      </c>
      <c r="F683" s="1">
        <v>0</v>
      </c>
      <c r="G683" s="1" t="s">
        <v>107</v>
      </c>
      <c r="H683" s="1" t="s">
        <v>756</v>
      </c>
    </row>
    <row r="684" spans="1:8" x14ac:dyDescent="0.2">
      <c r="A684" t="s">
        <v>60</v>
      </c>
      <c r="B684" t="s">
        <v>111</v>
      </c>
      <c r="C684" t="s">
        <v>63</v>
      </c>
      <c r="D684">
        <v>122</v>
      </c>
      <c r="E684">
        <v>88</v>
      </c>
      <c r="F684">
        <v>70</v>
      </c>
      <c r="G684" t="s">
        <v>106</v>
      </c>
      <c r="H684" t="s">
        <v>762</v>
      </c>
    </row>
    <row r="685" spans="1:8" x14ac:dyDescent="0.2">
      <c r="A685" s="1" t="s">
        <v>256</v>
      </c>
      <c r="B685" s="1" t="s">
        <v>111</v>
      </c>
      <c r="C685" s="1" t="s">
        <v>63</v>
      </c>
      <c r="D685" s="1">
        <v>111</v>
      </c>
      <c r="E685" s="1">
        <v>15</v>
      </c>
      <c r="F685" s="1">
        <v>0</v>
      </c>
      <c r="G685" s="1" t="s">
        <v>106</v>
      </c>
      <c r="H685" s="1" t="s">
        <v>756</v>
      </c>
    </row>
    <row r="686" spans="1:8" x14ac:dyDescent="0.2">
      <c r="A686" t="s">
        <v>326</v>
      </c>
      <c r="B686" t="s">
        <v>111</v>
      </c>
      <c r="C686" t="s">
        <v>63</v>
      </c>
      <c r="D686">
        <v>92</v>
      </c>
      <c r="E686">
        <v>34</v>
      </c>
      <c r="F686">
        <v>33</v>
      </c>
      <c r="G686" t="s">
        <v>106</v>
      </c>
      <c r="H686" t="s">
        <v>763</v>
      </c>
    </row>
    <row r="687" spans="1:8" x14ac:dyDescent="0.2">
      <c r="A687" t="s">
        <v>729</v>
      </c>
      <c r="B687" t="s">
        <v>111</v>
      </c>
      <c r="C687" t="s">
        <v>63</v>
      </c>
      <c r="D687">
        <v>17</v>
      </c>
      <c r="E687">
        <v>0</v>
      </c>
      <c r="F687">
        <v>0</v>
      </c>
      <c r="G687" t="s">
        <v>106</v>
      </c>
      <c r="H687" t="s">
        <v>765</v>
      </c>
    </row>
    <row r="688" spans="1:8" x14ac:dyDescent="0.2">
      <c r="A688" t="s">
        <v>649</v>
      </c>
      <c r="B688" t="s">
        <v>111</v>
      </c>
      <c r="C688" t="s">
        <v>63</v>
      </c>
      <c r="D688">
        <v>117</v>
      </c>
      <c r="E688">
        <v>0</v>
      </c>
      <c r="F688">
        <v>15</v>
      </c>
      <c r="G688" t="s">
        <v>108</v>
      </c>
      <c r="H688" t="s">
        <v>760</v>
      </c>
    </row>
    <row r="689" spans="1:8" x14ac:dyDescent="0.2">
      <c r="A689" t="s">
        <v>72</v>
      </c>
      <c r="B689" t="s">
        <v>111</v>
      </c>
      <c r="C689" t="s">
        <v>63</v>
      </c>
      <c r="D689">
        <v>39</v>
      </c>
      <c r="E689">
        <v>68</v>
      </c>
      <c r="F689">
        <v>1</v>
      </c>
      <c r="G689" t="s">
        <v>108</v>
      </c>
      <c r="H689" t="s">
        <v>762</v>
      </c>
    </row>
    <row r="690" spans="1:8" x14ac:dyDescent="0.2">
      <c r="A690" t="s">
        <v>127</v>
      </c>
      <c r="B690" t="s">
        <v>111</v>
      </c>
      <c r="C690" t="s">
        <v>63</v>
      </c>
      <c r="D690">
        <v>21</v>
      </c>
      <c r="E690">
        <v>2</v>
      </c>
      <c r="F690">
        <v>0</v>
      </c>
      <c r="G690" t="s">
        <v>109</v>
      </c>
      <c r="H690" t="s">
        <v>761</v>
      </c>
    </row>
    <row r="691" spans="1:8" x14ac:dyDescent="0.2">
      <c r="A691" t="s">
        <v>494</v>
      </c>
      <c r="B691" t="s">
        <v>111</v>
      </c>
      <c r="C691" t="s">
        <v>63</v>
      </c>
      <c r="D691">
        <v>37</v>
      </c>
      <c r="E691">
        <v>3</v>
      </c>
      <c r="F691">
        <v>10</v>
      </c>
      <c r="G691" t="s">
        <v>109</v>
      </c>
      <c r="H691" t="s">
        <v>755</v>
      </c>
    </row>
    <row r="692" spans="1:8" x14ac:dyDescent="0.2">
      <c r="A692" t="s">
        <v>652</v>
      </c>
      <c r="B692" t="s">
        <v>111</v>
      </c>
      <c r="C692" t="s">
        <v>63</v>
      </c>
      <c r="D692">
        <v>55</v>
      </c>
      <c r="E692">
        <v>0</v>
      </c>
      <c r="F692">
        <v>8</v>
      </c>
      <c r="G692" t="s">
        <v>109</v>
      </c>
      <c r="H692" t="s">
        <v>760</v>
      </c>
    </row>
    <row r="693" spans="1:8" x14ac:dyDescent="0.2">
      <c r="A693" t="s">
        <v>160</v>
      </c>
      <c r="B693" t="s">
        <v>111</v>
      </c>
      <c r="C693" t="s">
        <v>63</v>
      </c>
      <c r="D693">
        <v>43</v>
      </c>
      <c r="E693">
        <v>44</v>
      </c>
      <c r="F693">
        <v>3</v>
      </c>
      <c r="G693" t="s">
        <v>106</v>
      </c>
      <c r="H693" t="s">
        <v>761</v>
      </c>
    </row>
  </sheetData>
  <sortState xmlns:xlrd2="http://schemas.microsoft.com/office/spreadsheetml/2017/richdata2" ref="A2:H693">
    <sortCondition ref="B2:B69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6059-C717-A04E-B929-64593DBD41FA}">
  <dimension ref="A1:O72"/>
  <sheetViews>
    <sheetView workbookViewId="0">
      <selection activeCell="K4" sqref="K4:M4"/>
    </sheetView>
  </sheetViews>
  <sheetFormatPr baseColWidth="10" defaultRowHeight="16" x14ac:dyDescent="0.2"/>
  <sheetData>
    <row r="1" spans="1:15" x14ac:dyDescent="0.2">
      <c r="A1" s="1"/>
      <c r="B1" s="1" t="s">
        <v>0</v>
      </c>
      <c r="C1" s="1" t="s">
        <v>1</v>
      </c>
      <c r="D1" s="1" t="s">
        <v>103</v>
      </c>
      <c r="E1" s="1" t="s">
        <v>104</v>
      </c>
      <c r="F1" s="1" t="s">
        <v>105</v>
      </c>
      <c r="G1" s="1" t="s">
        <v>64</v>
      </c>
      <c r="H1" s="1" t="s">
        <v>752</v>
      </c>
    </row>
    <row r="2" spans="1:15" x14ac:dyDescent="0.2">
      <c r="A2" t="s">
        <v>549</v>
      </c>
      <c r="B2" t="s">
        <v>110</v>
      </c>
      <c r="C2" t="s">
        <v>112</v>
      </c>
      <c r="D2">
        <v>36</v>
      </c>
      <c r="E2">
        <v>1</v>
      </c>
      <c r="F2">
        <v>0</v>
      </c>
      <c r="G2" t="s">
        <v>109</v>
      </c>
      <c r="H2" t="s">
        <v>758</v>
      </c>
      <c r="I2" s="6"/>
      <c r="J2" s="5"/>
      <c r="K2" s="5" t="s">
        <v>740</v>
      </c>
      <c r="L2" s="5" t="s">
        <v>741</v>
      </c>
      <c r="M2" s="5" t="s">
        <v>742</v>
      </c>
      <c r="N2" s="5"/>
      <c r="O2" s="5"/>
    </row>
    <row r="3" spans="1:15" x14ac:dyDescent="0.2">
      <c r="A3" t="s">
        <v>578</v>
      </c>
      <c r="B3" t="s">
        <v>110</v>
      </c>
      <c r="C3" t="s">
        <v>112</v>
      </c>
      <c r="D3">
        <v>114</v>
      </c>
      <c r="E3">
        <v>0</v>
      </c>
      <c r="F3">
        <v>0</v>
      </c>
      <c r="G3" t="s">
        <v>106</v>
      </c>
      <c r="H3" t="s">
        <v>758</v>
      </c>
      <c r="I3" s="6"/>
      <c r="J3" s="5"/>
      <c r="K3" s="5">
        <f>SUM(D2:D72)</f>
        <v>8891</v>
      </c>
      <c r="L3" s="5">
        <f t="shared" ref="L3:M3" si="0">SUM(E2:E72)</f>
        <v>181</v>
      </c>
      <c r="M3" s="5">
        <f t="shared" si="0"/>
        <v>328</v>
      </c>
      <c r="N3" s="5"/>
      <c r="O3" s="5" t="s">
        <v>743</v>
      </c>
    </row>
    <row r="4" spans="1:15" x14ac:dyDescent="0.2">
      <c r="A4" t="s">
        <v>519</v>
      </c>
      <c r="B4" t="s">
        <v>110</v>
      </c>
      <c r="C4" t="s">
        <v>63</v>
      </c>
      <c r="D4">
        <v>227</v>
      </c>
      <c r="E4">
        <v>2</v>
      </c>
      <c r="F4">
        <v>0</v>
      </c>
      <c r="G4" t="s">
        <v>106</v>
      </c>
      <c r="H4" t="s">
        <v>758</v>
      </c>
      <c r="I4" s="6"/>
      <c r="J4" s="5" t="s">
        <v>116</v>
      </c>
      <c r="K4" s="5">
        <f>SUM(D2:D12)/K3</f>
        <v>0.12124620402654369</v>
      </c>
      <c r="L4" s="5">
        <f t="shared" ref="L4:M4" si="1">SUM(E2:E12)/L3</f>
        <v>9.9447513812154692E-2</v>
      </c>
      <c r="M4" s="5">
        <f t="shared" si="1"/>
        <v>3.048780487804878E-2</v>
      </c>
      <c r="N4" s="5"/>
      <c r="O4" s="5">
        <f>11/71</f>
        <v>0.15492957746478872</v>
      </c>
    </row>
    <row r="5" spans="1:15" x14ac:dyDescent="0.2">
      <c r="A5" t="s">
        <v>528</v>
      </c>
      <c r="B5" t="s">
        <v>110</v>
      </c>
      <c r="C5" t="s">
        <v>63</v>
      </c>
      <c r="D5">
        <v>72</v>
      </c>
      <c r="E5">
        <v>1</v>
      </c>
      <c r="F5">
        <v>0</v>
      </c>
      <c r="G5" t="s">
        <v>108</v>
      </c>
      <c r="H5" t="s">
        <v>758</v>
      </c>
      <c r="I5" s="6"/>
      <c r="J5" s="5" t="s">
        <v>117</v>
      </c>
      <c r="K5" s="5">
        <v>0</v>
      </c>
      <c r="L5" s="5">
        <v>0</v>
      </c>
      <c r="M5" s="5">
        <v>0</v>
      </c>
      <c r="N5" s="5"/>
      <c r="O5" s="5">
        <v>0</v>
      </c>
    </row>
    <row r="6" spans="1:15" x14ac:dyDescent="0.2">
      <c r="A6" t="s">
        <v>536</v>
      </c>
      <c r="B6" t="s">
        <v>110</v>
      </c>
      <c r="C6" t="s">
        <v>63</v>
      </c>
      <c r="D6">
        <v>28</v>
      </c>
      <c r="E6">
        <v>1</v>
      </c>
      <c r="F6">
        <v>0</v>
      </c>
      <c r="G6" t="s">
        <v>109</v>
      </c>
      <c r="H6" t="s">
        <v>758</v>
      </c>
      <c r="I6" s="6"/>
      <c r="J6" s="5" t="s">
        <v>118</v>
      </c>
      <c r="K6" s="5">
        <f>SUM(D12:D13)/K3</f>
        <v>1.1472275334608031E-2</v>
      </c>
      <c r="L6" s="5">
        <f t="shared" ref="L6:M6" si="2">SUM(E12:E13)/L3</f>
        <v>4.9723756906077346E-2</v>
      </c>
      <c r="M6" s="5">
        <f t="shared" si="2"/>
        <v>3.0487804878048782E-3</v>
      </c>
      <c r="N6" s="5"/>
      <c r="O6" s="5">
        <f>2/71</f>
        <v>2.8169014084507043E-2</v>
      </c>
    </row>
    <row r="7" spans="1:15" x14ac:dyDescent="0.2">
      <c r="A7" t="s">
        <v>539</v>
      </c>
      <c r="B7" t="s">
        <v>110</v>
      </c>
      <c r="C7" t="s">
        <v>63</v>
      </c>
      <c r="D7">
        <v>260</v>
      </c>
      <c r="E7">
        <v>0</v>
      </c>
      <c r="F7">
        <v>0</v>
      </c>
      <c r="G7" t="s">
        <v>106</v>
      </c>
      <c r="H7" t="s">
        <v>758</v>
      </c>
      <c r="I7" s="6"/>
      <c r="J7" s="5" t="s">
        <v>119</v>
      </c>
      <c r="K7" s="5">
        <f>SUM(D15:D72)/K3</f>
        <v>0.87324260488134064</v>
      </c>
      <c r="L7" s="5">
        <f t="shared" ref="L7:M7" si="3">SUM(E15:E72)/L3</f>
        <v>0.90055248618784534</v>
      </c>
      <c r="M7" s="5">
        <f t="shared" si="3"/>
        <v>0.96951219512195119</v>
      </c>
      <c r="N7" s="5"/>
      <c r="O7" s="5">
        <f>58/71</f>
        <v>0.81690140845070425</v>
      </c>
    </row>
    <row r="8" spans="1:15" x14ac:dyDescent="0.2">
      <c r="A8" t="s">
        <v>548</v>
      </c>
      <c r="B8" t="s">
        <v>110</v>
      </c>
      <c r="C8" t="s">
        <v>63</v>
      </c>
      <c r="D8">
        <v>37</v>
      </c>
      <c r="E8">
        <v>1</v>
      </c>
      <c r="F8">
        <v>0</v>
      </c>
      <c r="G8" t="s">
        <v>109</v>
      </c>
      <c r="H8" t="s">
        <v>758</v>
      </c>
      <c r="I8" s="6"/>
      <c r="J8" s="5"/>
      <c r="K8" s="5"/>
      <c r="L8" s="5"/>
      <c r="M8" s="5"/>
      <c r="N8" s="5"/>
      <c r="O8" s="5"/>
    </row>
    <row r="9" spans="1:15" x14ac:dyDescent="0.2">
      <c r="A9" t="s">
        <v>557</v>
      </c>
      <c r="B9" t="s">
        <v>110</v>
      </c>
      <c r="C9" t="s">
        <v>63</v>
      </c>
      <c r="D9">
        <v>35</v>
      </c>
      <c r="E9">
        <v>0</v>
      </c>
      <c r="F9">
        <v>1</v>
      </c>
      <c r="G9" t="s">
        <v>106</v>
      </c>
      <c r="H9" t="s">
        <v>758</v>
      </c>
      <c r="I9" s="6"/>
      <c r="J9" s="5" t="s">
        <v>744</v>
      </c>
      <c r="K9" s="5">
        <v>0.2018895512315825</v>
      </c>
      <c r="L9" s="5">
        <v>0.23204419889502761</v>
      </c>
      <c r="M9" s="5">
        <v>0.23170731707317074</v>
      </c>
      <c r="N9" s="5"/>
      <c r="O9" s="5">
        <f>20/71</f>
        <v>0.28169014084507044</v>
      </c>
    </row>
    <row r="10" spans="1:15" x14ac:dyDescent="0.2">
      <c r="A10" t="s">
        <v>569</v>
      </c>
      <c r="B10" t="s">
        <v>110</v>
      </c>
      <c r="C10" t="s">
        <v>63</v>
      </c>
      <c r="D10">
        <v>108</v>
      </c>
      <c r="E10">
        <v>2</v>
      </c>
      <c r="F10">
        <v>8</v>
      </c>
      <c r="G10" t="s">
        <v>106</v>
      </c>
      <c r="H10" t="s">
        <v>758</v>
      </c>
      <c r="I10" s="6"/>
      <c r="J10" s="5" t="s">
        <v>120</v>
      </c>
      <c r="K10" s="5">
        <v>0.79811044876841752</v>
      </c>
      <c r="L10" s="5">
        <v>0.76795580110497241</v>
      </c>
      <c r="M10" s="5">
        <v>0.76829268292682928</v>
      </c>
      <c r="N10" s="5"/>
      <c r="O10" s="5">
        <f>(72-22+1)/71</f>
        <v>0.71830985915492962</v>
      </c>
    </row>
    <row r="11" spans="1:15" x14ac:dyDescent="0.2">
      <c r="A11" t="s">
        <v>576</v>
      </c>
      <c r="B11" t="s">
        <v>110</v>
      </c>
      <c r="C11" t="s">
        <v>63</v>
      </c>
      <c r="D11">
        <v>73</v>
      </c>
      <c r="E11">
        <v>1</v>
      </c>
      <c r="F11">
        <v>0</v>
      </c>
      <c r="G11" t="s">
        <v>108</v>
      </c>
      <c r="H11" t="s">
        <v>758</v>
      </c>
      <c r="I11" s="6"/>
      <c r="J11" s="6"/>
      <c r="K11" s="6"/>
      <c r="L11" s="6"/>
      <c r="M11" s="6"/>
      <c r="N11" s="6"/>
      <c r="O11" s="6"/>
    </row>
    <row r="12" spans="1:15" x14ac:dyDescent="0.2">
      <c r="A12" t="s">
        <v>577</v>
      </c>
      <c r="B12" t="s">
        <v>110</v>
      </c>
      <c r="C12" t="s">
        <v>63</v>
      </c>
      <c r="D12">
        <v>88</v>
      </c>
      <c r="E12">
        <v>9</v>
      </c>
      <c r="F12">
        <v>1</v>
      </c>
      <c r="G12" t="s">
        <v>106</v>
      </c>
      <c r="H12" t="s">
        <v>758</v>
      </c>
      <c r="I12" s="6"/>
      <c r="J12" s="6"/>
      <c r="K12" s="6"/>
      <c r="L12" s="6"/>
      <c r="M12" s="6"/>
      <c r="N12" s="6"/>
      <c r="O12" s="6"/>
    </row>
    <row r="13" spans="1:15" x14ac:dyDescent="0.2">
      <c r="A13" t="s">
        <v>517</v>
      </c>
      <c r="B13" t="s">
        <v>114</v>
      </c>
      <c r="C13" t="s">
        <v>63</v>
      </c>
      <c r="D13">
        <v>14</v>
      </c>
      <c r="E13">
        <v>0</v>
      </c>
      <c r="F13">
        <v>0</v>
      </c>
      <c r="G13" t="s">
        <v>109</v>
      </c>
      <c r="H13" t="s">
        <v>758</v>
      </c>
      <c r="I13" s="6"/>
      <c r="J13" s="6"/>
      <c r="K13" s="6"/>
      <c r="L13" s="6"/>
      <c r="M13" s="6"/>
      <c r="N13" s="6"/>
      <c r="O13" s="6"/>
    </row>
    <row r="14" spans="1:15" x14ac:dyDescent="0.2">
      <c r="A14" t="s">
        <v>552</v>
      </c>
      <c r="B14" t="s">
        <v>114</v>
      </c>
      <c r="C14" t="s">
        <v>63</v>
      </c>
      <c r="D14">
        <v>35</v>
      </c>
      <c r="E14">
        <v>0</v>
      </c>
      <c r="F14">
        <v>0</v>
      </c>
      <c r="G14" t="s">
        <v>109</v>
      </c>
      <c r="H14" t="s">
        <v>758</v>
      </c>
      <c r="I14" s="6"/>
      <c r="J14" s="6"/>
      <c r="K14" s="6"/>
      <c r="L14" s="6"/>
      <c r="M14" s="6"/>
      <c r="N14" s="6"/>
      <c r="O14" s="6"/>
    </row>
    <row r="15" spans="1:15" x14ac:dyDescent="0.2">
      <c r="A15" t="s">
        <v>513</v>
      </c>
      <c r="B15" t="s">
        <v>111</v>
      </c>
      <c r="C15" t="s">
        <v>112</v>
      </c>
      <c r="D15">
        <v>127</v>
      </c>
      <c r="E15">
        <v>3</v>
      </c>
      <c r="F15">
        <v>0</v>
      </c>
      <c r="G15" t="s">
        <v>106</v>
      </c>
      <c r="H15" t="s">
        <v>758</v>
      </c>
    </row>
    <row r="16" spans="1:15" x14ac:dyDescent="0.2">
      <c r="A16" t="s">
        <v>514</v>
      </c>
      <c r="B16" t="s">
        <v>111</v>
      </c>
      <c r="C16" t="s">
        <v>112</v>
      </c>
      <c r="D16">
        <v>125</v>
      </c>
      <c r="E16">
        <v>1</v>
      </c>
      <c r="F16">
        <v>0</v>
      </c>
      <c r="G16" t="s">
        <v>106</v>
      </c>
      <c r="H16" t="s">
        <v>758</v>
      </c>
    </row>
    <row r="17" spans="1:8" x14ac:dyDescent="0.2">
      <c r="A17" t="s">
        <v>178</v>
      </c>
      <c r="B17" t="s">
        <v>111</v>
      </c>
      <c r="C17" t="s">
        <v>112</v>
      </c>
      <c r="D17">
        <v>43</v>
      </c>
      <c r="E17">
        <v>0</v>
      </c>
      <c r="F17">
        <v>0</v>
      </c>
      <c r="G17" t="s">
        <v>108</v>
      </c>
      <c r="H17" t="s">
        <v>758</v>
      </c>
    </row>
    <row r="18" spans="1:8" x14ac:dyDescent="0.2">
      <c r="A18" t="s">
        <v>520</v>
      </c>
      <c r="B18" t="s">
        <v>111</v>
      </c>
      <c r="C18" t="s">
        <v>112</v>
      </c>
      <c r="D18">
        <v>97</v>
      </c>
      <c r="E18">
        <v>0</v>
      </c>
      <c r="F18">
        <v>1</v>
      </c>
      <c r="G18" t="s">
        <v>106</v>
      </c>
      <c r="H18" t="s">
        <v>758</v>
      </c>
    </row>
    <row r="19" spans="1:8" x14ac:dyDescent="0.2">
      <c r="A19" t="s">
        <v>522</v>
      </c>
      <c r="B19" t="s">
        <v>111</v>
      </c>
      <c r="C19" t="s">
        <v>112</v>
      </c>
      <c r="D19">
        <v>157</v>
      </c>
      <c r="E19">
        <v>3</v>
      </c>
      <c r="F19">
        <v>0</v>
      </c>
      <c r="G19" t="s">
        <v>106</v>
      </c>
      <c r="H19" t="s">
        <v>758</v>
      </c>
    </row>
    <row r="20" spans="1:8" x14ac:dyDescent="0.2">
      <c r="A20" t="s">
        <v>524</v>
      </c>
      <c r="B20" t="s">
        <v>111</v>
      </c>
      <c r="C20" t="s">
        <v>112</v>
      </c>
      <c r="D20">
        <v>36</v>
      </c>
      <c r="E20">
        <v>0</v>
      </c>
      <c r="F20">
        <v>0</v>
      </c>
      <c r="G20" t="s">
        <v>108</v>
      </c>
      <c r="H20" t="s">
        <v>758</v>
      </c>
    </row>
    <row r="21" spans="1:8" x14ac:dyDescent="0.2">
      <c r="A21" t="s">
        <v>533</v>
      </c>
      <c r="B21" t="s">
        <v>111</v>
      </c>
      <c r="C21" t="s">
        <v>112</v>
      </c>
      <c r="D21">
        <v>135</v>
      </c>
      <c r="E21">
        <v>0</v>
      </c>
      <c r="F21">
        <v>11</v>
      </c>
      <c r="G21" t="s">
        <v>106</v>
      </c>
      <c r="H21" t="s">
        <v>758</v>
      </c>
    </row>
    <row r="22" spans="1:8" x14ac:dyDescent="0.2">
      <c r="A22" t="s">
        <v>538</v>
      </c>
      <c r="B22" t="s">
        <v>111</v>
      </c>
      <c r="C22" t="s">
        <v>112</v>
      </c>
      <c r="D22">
        <v>72</v>
      </c>
      <c r="E22">
        <v>0</v>
      </c>
      <c r="F22">
        <v>4</v>
      </c>
      <c r="G22" t="s">
        <v>106</v>
      </c>
      <c r="H22" t="s">
        <v>758</v>
      </c>
    </row>
    <row r="23" spans="1:8" x14ac:dyDescent="0.2">
      <c r="A23" t="s">
        <v>542</v>
      </c>
      <c r="B23" t="s">
        <v>111</v>
      </c>
      <c r="C23" t="s">
        <v>112</v>
      </c>
      <c r="D23">
        <v>11</v>
      </c>
      <c r="E23">
        <v>0</v>
      </c>
      <c r="F23">
        <v>0</v>
      </c>
      <c r="G23" t="s">
        <v>109</v>
      </c>
      <c r="H23" t="s">
        <v>758</v>
      </c>
    </row>
    <row r="24" spans="1:8" x14ac:dyDescent="0.2">
      <c r="A24" t="s">
        <v>546</v>
      </c>
      <c r="B24" t="s">
        <v>111</v>
      </c>
      <c r="C24" t="s">
        <v>112</v>
      </c>
      <c r="D24">
        <v>67</v>
      </c>
      <c r="E24">
        <v>1</v>
      </c>
      <c r="F24">
        <v>0</v>
      </c>
      <c r="G24" t="s">
        <v>106</v>
      </c>
      <c r="H24" t="s">
        <v>758</v>
      </c>
    </row>
    <row r="25" spans="1:8" x14ac:dyDescent="0.2">
      <c r="A25" t="s">
        <v>547</v>
      </c>
      <c r="B25" t="s">
        <v>111</v>
      </c>
      <c r="C25" t="s">
        <v>112</v>
      </c>
      <c r="D25">
        <v>91</v>
      </c>
      <c r="E25">
        <v>0</v>
      </c>
      <c r="F25">
        <v>0</v>
      </c>
      <c r="G25" t="s">
        <v>106</v>
      </c>
      <c r="H25" t="s">
        <v>758</v>
      </c>
    </row>
    <row r="26" spans="1:8" x14ac:dyDescent="0.2">
      <c r="A26" t="s">
        <v>554</v>
      </c>
      <c r="B26" t="s">
        <v>111</v>
      </c>
      <c r="C26" t="s">
        <v>112</v>
      </c>
      <c r="D26">
        <v>37</v>
      </c>
      <c r="E26">
        <v>4</v>
      </c>
      <c r="F26">
        <v>1</v>
      </c>
      <c r="G26" t="s">
        <v>106</v>
      </c>
      <c r="H26" t="s">
        <v>758</v>
      </c>
    </row>
    <row r="27" spans="1:8" x14ac:dyDescent="0.2">
      <c r="A27" t="s">
        <v>555</v>
      </c>
      <c r="B27" t="s">
        <v>111</v>
      </c>
      <c r="C27" t="s">
        <v>112</v>
      </c>
      <c r="D27">
        <v>64</v>
      </c>
      <c r="E27">
        <v>0</v>
      </c>
      <c r="F27">
        <v>0</v>
      </c>
      <c r="G27" t="s">
        <v>106</v>
      </c>
      <c r="H27" t="s">
        <v>758</v>
      </c>
    </row>
    <row r="28" spans="1:8" x14ac:dyDescent="0.2">
      <c r="A28" t="s">
        <v>559</v>
      </c>
      <c r="B28" t="s">
        <v>111</v>
      </c>
      <c r="C28" t="s">
        <v>112</v>
      </c>
      <c r="D28">
        <v>379</v>
      </c>
      <c r="E28">
        <v>26</v>
      </c>
      <c r="F28">
        <v>59</v>
      </c>
      <c r="G28" t="s">
        <v>106</v>
      </c>
      <c r="H28" t="s">
        <v>758</v>
      </c>
    </row>
    <row r="29" spans="1:8" x14ac:dyDescent="0.2">
      <c r="A29" t="s">
        <v>565</v>
      </c>
      <c r="B29" t="s">
        <v>111</v>
      </c>
      <c r="C29" t="s">
        <v>112</v>
      </c>
      <c r="D29">
        <v>86</v>
      </c>
      <c r="E29">
        <v>0</v>
      </c>
      <c r="F29">
        <v>0</v>
      </c>
      <c r="G29" t="s">
        <v>106</v>
      </c>
      <c r="H29" t="s">
        <v>758</v>
      </c>
    </row>
    <row r="30" spans="1:8" x14ac:dyDescent="0.2">
      <c r="A30" t="s">
        <v>567</v>
      </c>
      <c r="B30" t="s">
        <v>111</v>
      </c>
      <c r="C30" t="s">
        <v>112</v>
      </c>
      <c r="D30">
        <v>82</v>
      </c>
      <c r="E30">
        <v>2</v>
      </c>
      <c r="F30">
        <v>0</v>
      </c>
      <c r="G30" t="s">
        <v>109</v>
      </c>
      <c r="H30" t="s">
        <v>758</v>
      </c>
    </row>
    <row r="31" spans="1:8" x14ac:dyDescent="0.2">
      <c r="A31" t="s">
        <v>568</v>
      </c>
      <c r="B31" t="s">
        <v>111</v>
      </c>
      <c r="C31" t="s">
        <v>112</v>
      </c>
      <c r="D31">
        <v>18</v>
      </c>
      <c r="E31">
        <v>1</v>
      </c>
      <c r="F31">
        <v>0</v>
      </c>
      <c r="G31" t="s">
        <v>106</v>
      </c>
      <c r="H31" t="s">
        <v>758</v>
      </c>
    </row>
    <row r="32" spans="1:8" x14ac:dyDescent="0.2">
      <c r="A32" t="s">
        <v>571</v>
      </c>
      <c r="B32" t="s">
        <v>111</v>
      </c>
      <c r="C32" t="s">
        <v>112</v>
      </c>
      <c r="D32">
        <v>18</v>
      </c>
      <c r="E32">
        <v>0</v>
      </c>
      <c r="F32">
        <v>0</v>
      </c>
      <c r="G32" t="s">
        <v>109</v>
      </c>
      <c r="H32" t="s">
        <v>758</v>
      </c>
    </row>
    <row r="33" spans="1:8" x14ac:dyDescent="0.2">
      <c r="A33" t="s">
        <v>515</v>
      </c>
      <c r="B33" t="s">
        <v>111</v>
      </c>
      <c r="C33" t="s">
        <v>63</v>
      </c>
      <c r="D33">
        <v>130</v>
      </c>
      <c r="E33">
        <v>1</v>
      </c>
      <c r="F33">
        <v>11</v>
      </c>
      <c r="G33" t="s">
        <v>106</v>
      </c>
      <c r="H33" t="s">
        <v>758</v>
      </c>
    </row>
    <row r="34" spans="1:8" x14ac:dyDescent="0.2">
      <c r="A34" t="s">
        <v>516</v>
      </c>
      <c r="B34" t="s">
        <v>111</v>
      </c>
      <c r="C34" t="s">
        <v>63</v>
      </c>
      <c r="D34">
        <v>75</v>
      </c>
      <c r="E34">
        <v>0</v>
      </c>
      <c r="F34">
        <v>0</v>
      </c>
      <c r="G34" t="s">
        <v>106</v>
      </c>
      <c r="H34" t="s">
        <v>758</v>
      </c>
    </row>
    <row r="35" spans="1:8" x14ac:dyDescent="0.2">
      <c r="A35" t="s">
        <v>180</v>
      </c>
      <c r="B35" t="s">
        <v>111</v>
      </c>
      <c r="C35" t="s">
        <v>63</v>
      </c>
      <c r="D35">
        <v>106</v>
      </c>
      <c r="E35">
        <v>0</v>
      </c>
      <c r="F35">
        <v>2</v>
      </c>
      <c r="G35" t="s">
        <v>106</v>
      </c>
      <c r="H35" t="s">
        <v>758</v>
      </c>
    </row>
    <row r="36" spans="1:8" x14ac:dyDescent="0.2">
      <c r="A36" t="s">
        <v>518</v>
      </c>
      <c r="B36" t="s">
        <v>111</v>
      </c>
      <c r="C36" t="s">
        <v>63</v>
      </c>
      <c r="D36">
        <v>83</v>
      </c>
      <c r="E36">
        <v>0</v>
      </c>
      <c r="F36">
        <v>0</v>
      </c>
      <c r="G36" t="s">
        <v>106</v>
      </c>
      <c r="H36" t="s">
        <v>758</v>
      </c>
    </row>
    <row r="37" spans="1:8" x14ac:dyDescent="0.2">
      <c r="A37" t="s">
        <v>521</v>
      </c>
      <c r="B37" t="s">
        <v>111</v>
      </c>
      <c r="C37" t="s">
        <v>63</v>
      </c>
      <c r="D37">
        <v>19</v>
      </c>
      <c r="E37">
        <v>0</v>
      </c>
      <c r="F37">
        <v>0</v>
      </c>
      <c r="G37" t="s">
        <v>109</v>
      </c>
      <c r="H37" t="s">
        <v>758</v>
      </c>
    </row>
    <row r="38" spans="1:8" x14ac:dyDescent="0.2">
      <c r="A38" t="s">
        <v>523</v>
      </c>
      <c r="B38" t="s">
        <v>111</v>
      </c>
      <c r="C38" t="s">
        <v>63</v>
      </c>
      <c r="D38">
        <v>82</v>
      </c>
      <c r="E38">
        <v>1</v>
      </c>
      <c r="F38">
        <v>4</v>
      </c>
      <c r="G38" t="s">
        <v>107</v>
      </c>
      <c r="H38" t="s">
        <v>758</v>
      </c>
    </row>
    <row r="39" spans="1:8" x14ac:dyDescent="0.2">
      <c r="A39" t="s">
        <v>525</v>
      </c>
      <c r="B39" t="s">
        <v>111</v>
      </c>
      <c r="C39" t="s">
        <v>63</v>
      </c>
      <c r="D39">
        <v>134</v>
      </c>
      <c r="E39">
        <v>4</v>
      </c>
      <c r="F39">
        <v>11</v>
      </c>
      <c r="G39" t="s">
        <v>106</v>
      </c>
      <c r="H39" t="s">
        <v>758</v>
      </c>
    </row>
    <row r="40" spans="1:8" x14ac:dyDescent="0.2">
      <c r="A40" t="s">
        <v>526</v>
      </c>
      <c r="B40" t="s">
        <v>111</v>
      </c>
      <c r="C40" t="s">
        <v>63</v>
      </c>
      <c r="D40">
        <v>68</v>
      </c>
      <c r="E40">
        <v>0</v>
      </c>
      <c r="F40">
        <v>0</v>
      </c>
      <c r="G40" t="s">
        <v>106</v>
      </c>
      <c r="H40" t="s">
        <v>758</v>
      </c>
    </row>
    <row r="41" spans="1:8" x14ac:dyDescent="0.2">
      <c r="A41" t="s">
        <v>527</v>
      </c>
      <c r="B41" t="s">
        <v>111</v>
      </c>
      <c r="C41" t="s">
        <v>63</v>
      </c>
      <c r="D41">
        <v>148</v>
      </c>
      <c r="E41">
        <v>2</v>
      </c>
      <c r="F41">
        <v>6</v>
      </c>
      <c r="G41" t="s">
        <v>106</v>
      </c>
      <c r="H41" t="s">
        <v>758</v>
      </c>
    </row>
    <row r="42" spans="1:8" x14ac:dyDescent="0.2">
      <c r="A42" t="s">
        <v>529</v>
      </c>
      <c r="B42" t="s">
        <v>111</v>
      </c>
      <c r="C42" t="s">
        <v>63</v>
      </c>
      <c r="D42">
        <v>130</v>
      </c>
      <c r="E42">
        <v>3</v>
      </c>
      <c r="F42">
        <v>2</v>
      </c>
      <c r="G42" t="s">
        <v>108</v>
      </c>
      <c r="H42" t="s">
        <v>758</v>
      </c>
    </row>
    <row r="43" spans="1:8" x14ac:dyDescent="0.2">
      <c r="A43" t="s">
        <v>530</v>
      </c>
      <c r="B43" t="s">
        <v>111</v>
      </c>
      <c r="C43" t="s">
        <v>63</v>
      </c>
      <c r="D43">
        <v>92</v>
      </c>
      <c r="E43">
        <v>0</v>
      </c>
      <c r="F43">
        <v>12</v>
      </c>
      <c r="G43" t="s">
        <v>106</v>
      </c>
      <c r="H43" t="s">
        <v>758</v>
      </c>
    </row>
    <row r="44" spans="1:8" x14ac:dyDescent="0.2">
      <c r="A44" t="s">
        <v>531</v>
      </c>
      <c r="B44" t="s">
        <v>111</v>
      </c>
      <c r="C44" t="s">
        <v>63</v>
      </c>
      <c r="D44">
        <v>85</v>
      </c>
      <c r="E44">
        <v>0</v>
      </c>
      <c r="F44">
        <v>12</v>
      </c>
      <c r="G44" t="s">
        <v>106</v>
      </c>
      <c r="H44" t="s">
        <v>758</v>
      </c>
    </row>
    <row r="45" spans="1:8" x14ac:dyDescent="0.2">
      <c r="A45" t="s">
        <v>532</v>
      </c>
      <c r="B45" t="s">
        <v>111</v>
      </c>
      <c r="C45" t="s">
        <v>63</v>
      </c>
      <c r="D45">
        <v>144</v>
      </c>
      <c r="E45">
        <v>2</v>
      </c>
      <c r="F45">
        <v>4</v>
      </c>
      <c r="G45" t="s">
        <v>106</v>
      </c>
      <c r="H45" t="s">
        <v>758</v>
      </c>
    </row>
    <row r="46" spans="1:8" x14ac:dyDescent="0.2">
      <c r="A46" t="s">
        <v>534</v>
      </c>
      <c r="B46" t="s">
        <v>111</v>
      </c>
      <c r="C46" t="s">
        <v>63</v>
      </c>
      <c r="D46">
        <v>242</v>
      </c>
      <c r="E46">
        <v>11</v>
      </c>
      <c r="F46">
        <v>9</v>
      </c>
      <c r="G46" t="s">
        <v>106</v>
      </c>
      <c r="H46" t="s">
        <v>758</v>
      </c>
    </row>
    <row r="47" spans="1:8" x14ac:dyDescent="0.2">
      <c r="A47" t="s">
        <v>535</v>
      </c>
      <c r="B47" t="s">
        <v>111</v>
      </c>
      <c r="C47" t="s">
        <v>63</v>
      </c>
      <c r="D47">
        <v>307</v>
      </c>
      <c r="E47">
        <v>2</v>
      </c>
      <c r="F47">
        <v>14</v>
      </c>
      <c r="G47" t="s">
        <v>106</v>
      </c>
      <c r="H47" t="s">
        <v>758</v>
      </c>
    </row>
    <row r="48" spans="1:8" x14ac:dyDescent="0.2">
      <c r="A48" t="s">
        <v>537</v>
      </c>
      <c r="B48" t="s">
        <v>111</v>
      </c>
      <c r="C48" t="s">
        <v>63</v>
      </c>
      <c r="D48">
        <v>25</v>
      </c>
      <c r="E48">
        <v>0</v>
      </c>
      <c r="F48">
        <v>0</v>
      </c>
      <c r="G48" t="s">
        <v>106</v>
      </c>
      <c r="H48" t="s">
        <v>758</v>
      </c>
    </row>
    <row r="49" spans="1:8" x14ac:dyDescent="0.2">
      <c r="A49" t="s">
        <v>540</v>
      </c>
      <c r="B49" t="s">
        <v>111</v>
      </c>
      <c r="C49" t="s">
        <v>63</v>
      </c>
      <c r="D49">
        <v>155</v>
      </c>
      <c r="E49">
        <v>3</v>
      </c>
      <c r="F49">
        <v>0</v>
      </c>
      <c r="G49" t="s">
        <v>107</v>
      </c>
      <c r="H49" t="s">
        <v>758</v>
      </c>
    </row>
    <row r="50" spans="1:8" x14ac:dyDescent="0.2">
      <c r="A50" t="s">
        <v>541</v>
      </c>
      <c r="B50" t="s">
        <v>111</v>
      </c>
      <c r="C50" t="s">
        <v>63</v>
      </c>
      <c r="D50">
        <v>57</v>
      </c>
      <c r="E50">
        <v>1</v>
      </c>
      <c r="F50">
        <v>6</v>
      </c>
      <c r="G50" t="s">
        <v>106</v>
      </c>
      <c r="H50" t="s">
        <v>758</v>
      </c>
    </row>
    <row r="51" spans="1:8" x14ac:dyDescent="0.2">
      <c r="A51" t="s">
        <v>543</v>
      </c>
      <c r="B51" t="s">
        <v>111</v>
      </c>
      <c r="C51" t="s">
        <v>63</v>
      </c>
      <c r="D51">
        <v>388</v>
      </c>
      <c r="E51">
        <v>4</v>
      </c>
      <c r="F51">
        <v>28</v>
      </c>
      <c r="G51" t="s">
        <v>106</v>
      </c>
      <c r="H51" t="s">
        <v>758</v>
      </c>
    </row>
    <row r="52" spans="1:8" x14ac:dyDescent="0.2">
      <c r="A52" t="s">
        <v>544</v>
      </c>
      <c r="B52" t="s">
        <v>111</v>
      </c>
      <c r="C52" t="s">
        <v>63</v>
      </c>
      <c r="D52">
        <v>87</v>
      </c>
      <c r="E52">
        <v>0</v>
      </c>
      <c r="F52">
        <v>0</v>
      </c>
      <c r="G52" t="s">
        <v>106</v>
      </c>
      <c r="H52" t="s">
        <v>758</v>
      </c>
    </row>
    <row r="53" spans="1:8" x14ac:dyDescent="0.2">
      <c r="A53" t="s">
        <v>545</v>
      </c>
      <c r="B53" t="s">
        <v>111</v>
      </c>
      <c r="C53" t="s">
        <v>63</v>
      </c>
      <c r="D53">
        <v>349</v>
      </c>
      <c r="E53">
        <v>19</v>
      </c>
      <c r="F53">
        <v>11</v>
      </c>
      <c r="G53" t="s">
        <v>106</v>
      </c>
      <c r="H53" t="s">
        <v>758</v>
      </c>
    </row>
    <row r="54" spans="1:8" x14ac:dyDescent="0.2">
      <c r="A54" t="s">
        <v>550</v>
      </c>
      <c r="B54" t="s">
        <v>111</v>
      </c>
      <c r="C54" t="s">
        <v>63</v>
      </c>
      <c r="D54">
        <v>77</v>
      </c>
      <c r="E54">
        <v>0</v>
      </c>
      <c r="F54">
        <v>0</v>
      </c>
      <c r="G54" t="s">
        <v>106</v>
      </c>
      <c r="H54" t="s">
        <v>758</v>
      </c>
    </row>
    <row r="55" spans="1:8" x14ac:dyDescent="0.2">
      <c r="A55" t="s">
        <v>551</v>
      </c>
      <c r="B55" t="s">
        <v>111</v>
      </c>
      <c r="C55" t="s">
        <v>63</v>
      </c>
      <c r="D55">
        <v>186</v>
      </c>
      <c r="E55">
        <v>1</v>
      </c>
      <c r="F55">
        <v>6</v>
      </c>
      <c r="G55" t="s">
        <v>106</v>
      </c>
      <c r="H55" t="s">
        <v>758</v>
      </c>
    </row>
    <row r="56" spans="1:8" x14ac:dyDescent="0.2">
      <c r="A56" t="s">
        <v>553</v>
      </c>
      <c r="B56" t="s">
        <v>111</v>
      </c>
      <c r="C56" t="s">
        <v>63</v>
      </c>
      <c r="D56">
        <v>52</v>
      </c>
      <c r="E56">
        <v>0</v>
      </c>
      <c r="F56">
        <v>0</v>
      </c>
      <c r="G56" t="s">
        <v>108</v>
      </c>
      <c r="H56" t="s">
        <v>758</v>
      </c>
    </row>
    <row r="57" spans="1:8" x14ac:dyDescent="0.2">
      <c r="A57" t="s">
        <v>556</v>
      </c>
      <c r="B57" t="s">
        <v>111</v>
      </c>
      <c r="C57" t="s">
        <v>63</v>
      </c>
      <c r="D57">
        <v>111</v>
      </c>
      <c r="E57">
        <v>1</v>
      </c>
      <c r="F57">
        <v>3</v>
      </c>
      <c r="G57" t="s">
        <v>106</v>
      </c>
      <c r="H57" t="s">
        <v>758</v>
      </c>
    </row>
    <row r="58" spans="1:8" x14ac:dyDescent="0.2">
      <c r="A58" t="s">
        <v>558</v>
      </c>
      <c r="B58" t="s">
        <v>111</v>
      </c>
      <c r="C58" t="s">
        <v>63</v>
      </c>
      <c r="D58">
        <v>57</v>
      </c>
      <c r="E58">
        <v>0</v>
      </c>
      <c r="F58">
        <v>0</v>
      </c>
      <c r="G58" t="s">
        <v>106</v>
      </c>
      <c r="H58" t="s">
        <v>758</v>
      </c>
    </row>
    <row r="59" spans="1:8" x14ac:dyDescent="0.2">
      <c r="A59" t="s">
        <v>560</v>
      </c>
      <c r="B59" t="s">
        <v>111</v>
      </c>
      <c r="C59" t="s">
        <v>63</v>
      </c>
      <c r="D59">
        <v>237</v>
      </c>
      <c r="E59">
        <v>10</v>
      </c>
      <c r="F59">
        <v>6</v>
      </c>
      <c r="G59" t="s">
        <v>106</v>
      </c>
      <c r="H59" t="s">
        <v>758</v>
      </c>
    </row>
    <row r="60" spans="1:8" x14ac:dyDescent="0.2">
      <c r="A60" t="s">
        <v>561</v>
      </c>
      <c r="B60" t="s">
        <v>111</v>
      </c>
      <c r="C60" t="s">
        <v>63</v>
      </c>
      <c r="D60">
        <v>147</v>
      </c>
      <c r="E60">
        <v>1</v>
      </c>
      <c r="F60">
        <v>0</v>
      </c>
      <c r="G60" t="s">
        <v>106</v>
      </c>
      <c r="H60" t="s">
        <v>758</v>
      </c>
    </row>
    <row r="61" spans="1:8" x14ac:dyDescent="0.2">
      <c r="A61" t="s">
        <v>562</v>
      </c>
      <c r="B61" t="s">
        <v>111</v>
      </c>
      <c r="C61" t="s">
        <v>63</v>
      </c>
      <c r="D61">
        <v>61</v>
      </c>
      <c r="E61">
        <v>0</v>
      </c>
      <c r="F61">
        <v>1</v>
      </c>
      <c r="G61" t="s">
        <v>106</v>
      </c>
      <c r="H61" t="s">
        <v>758</v>
      </c>
    </row>
    <row r="62" spans="1:8" x14ac:dyDescent="0.2">
      <c r="A62" t="s">
        <v>563</v>
      </c>
      <c r="B62" t="s">
        <v>111</v>
      </c>
      <c r="C62" t="s">
        <v>63</v>
      </c>
      <c r="D62">
        <v>160</v>
      </c>
      <c r="E62">
        <v>7</v>
      </c>
      <c r="F62">
        <v>22</v>
      </c>
      <c r="G62" t="s">
        <v>106</v>
      </c>
      <c r="H62" t="s">
        <v>758</v>
      </c>
    </row>
    <row r="63" spans="1:8" x14ac:dyDescent="0.2">
      <c r="A63" t="s">
        <v>564</v>
      </c>
      <c r="B63" t="s">
        <v>111</v>
      </c>
      <c r="C63" t="s">
        <v>63</v>
      </c>
      <c r="D63">
        <v>107</v>
      </c>
      <c r="E63">
        <v>4</v>
      </c>
      <c r="F63">
        <v>35</v>
      </c>
      <c r="G63" t="s">
        <v>106</v>
      </c>
      <c r="H63" t="s">
        <v>758</v>
      </c>
    </row>
    <row r="64" spans="1:8" x14ac:dyDescent="0.2">
      <c r="A64" t="s">
        <v>566</v>
      </c>
      <c r="B64" t="s">
        <v>111</v>
      </c>
      <c r="C64" t="s">
        <v>63</v>
      </c>
      <c r="D64">
        <v>2</v>
      </c>
      <c r="E64">
        <v>0</v>
      </c>
      <c r="F64">
        <v>0</v>
      </c>
      <c r="G64" t="s">
        <v>106</v>
      </c>
      <c r="H64" t="s">
        <v>758</v>
      </c>
    </row>
    <row r="65" spans="1:8" x14ac:dyDescent="0.2">
      <c r="A65" t="s">
        <v>570</v>
      </c>
      <c r="B65" t="s">
        <v>111</v>
      </c>
      <c r="C65" t="s">
        <v>63</v>
      </c>
      <c r="D65">
        <v>215</v>
      </c>
      <c r="E65">
        <v>9</v>
      </c>
      <c r="F65">
        <v>2</v>
      </c>
      <c r="G65" t="s">
        <v>108</v>
      </c>
      <c r="H65" t="s">
        <v>758</v>
      </c>
    </row>
    <row r="66" spans="1:8" x14ac:dyDescent="0.2">
      <c r="A66" t="s">
        <v>572</v>
      </c>
      <c r="B66" t="s">
        <v>111</v>
      </c>
      <c r="C66" t="s">
        <v>63</v>
      </c>
      <c r="D66">
        <v>544</v>
      </c>
      <c r="E66">
        <v>0</v>
      </c>
      <c r="F66">
        <v>1</v>
      </c>
      <c r="G66" t="s">
        <v>107</v>
      </c>
      <c r="H66" t="s">
        <v>758</v>
      </c>
    </row>
    <row r="67" spans="1:8" x14ac:dyDescent="0.2">
      <c r="A67" t="s">
        <v>573</v>
      </c>
      <c r="B67" t="s">
        <v>111</v>
      </c>
      <c r="C67" t="s">
        <v>63</v>
      </c>
      <c r="D67">
        <v>234</v>
      </c>
      <c r="E67">
        <v>5</v>
      </c>
      <c r="F67">
        <v>1</v>
      </c>
      <c r="G67" t="s">
        <v>106</v>
      </c>
      <c r="H67" t="s">
        <v>758</v>
      </c>
    </row>
    <row r="68" spans="1:8" x14ac:dyDescent="0.2">
      <c r="A68" t="s">
        <v>574</v>
      </c>
      <c r="B68" t="s">
        <v>111</v>
      </c>
      <c r="C68" t="s">
        <v>63</v>
      </c>
      <c r="D68">
        <v>179</v>
      </c>
      <c r="E68">
        <v>13</v>
      </c>
      <c r="F68">
        <v>15</v>
      </c>
      <c r="G68" t="s">
        <v>106</v>
      </c>
      <c r="H68" t="s">
        <v>758</v>
      </c>
    </row>
    <row r="69" spans="1:8" x14ac:dyDescent="0.2">
      <c r="A69" t="s">
        <v>575</v>
      </c>
      <c r="B69" t="s">
        <v>111</v>
      </c>
      <c r="C69" t="s">
        <v>63</v>
      </c>
      <c r="D69">
        <v>244</v>
      </c>
      <c r="E69">
        <v>4</v>
      </c>
      <c r="F69">
        <v>0</v>
      </c>
      <c r="G69" t="s">
        <v>106</v>
      </c>
      <c r="H69" t="s">
        <v>758</v>
      </c>
    </row>
    <row r="70" spans="1:8" x14ac:dyDescent="0.2">
      <c r="A70" t="s">
        <v>312</v>
      </c>
      <c r="B70" t="s">
        <v>111</v>
      </c>
      <c r="C70" t="s">
        <v>63</v>
      </c>
      <c r="D70">
        <v>249</v>
      </c>
      <c r="E70">
        <v>5</v>
      </c>
      <c r="F70">
        <v>7</v>
      </c>
      <c r="G70" t="s">
        <v>106</v>
      </c>
      <c r="H70" t="s">
        <v>758</v>
      </c>
    </row>
    <row r="71" spans="1:8" x14ac:dyDescent="0.2">
      <c r="A71" t="s">
        <v>579</v>
      </c>
      <c r="B71" t="s">
        <v>111</v>
      </c>
      <c r="C71" t="s">
        <v>63</v>
      </c>
      <c r="D71">
        <v>90</v>
      </c>
      <c r="E71">
        <v>1</v>
      </c>
      <c r="F71">
        <v>4</v>
      </c>
      <c r="G71" t="s">
        <v>108</v>
      </c>
      <c r="H71" t="s">
        <v>758</v>
      </c>
    </row>
    <row r="72" spans="1:8" x14ac:dyDescent="0.2">
      <c r="A72" t="s">
        <v>580</v>
      </c>
      <c r="B72" t="s">
        <v>111</v>
      </c>
      <c r="C72" t="s">
        <v>63</v>
      </c>
      <c r="D72">
        <v>261</v>
      </c>
      <c r="E72">
        <v>8</v>
      </c>
      <c r="F72">
        <v>7</v>
      </c>
      <c r="G72" t="s">
        <v>106</v>
      </c>
      <c r="H72" t="s">
        <v>758</v>
      </c>
    </row>
  </sheetData>
  <sortState xmlns:xlrd2="http://schemas.microsoft.com/office/spreadsheetml/2017/richdata2" ref="A2:H72">
    <sortCondition ref="B2:B7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F244-CDCC-C042-A2E3-6799D94073AF}">
  <dimension ref="A1:P54"/>
  <sheetViews>
    <sheetView zoomScaleNormal="400" workbookViewId="0">
      <selection activeCell="A2" sqref="A2:H54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s="1" t="s">
        <v>1</v>
      </c>
      <c r="D1" s="1" t="s">
        <v>103</v>
      </c>
      <c r="E1" s="1" t="s">
        <v>104</v>
      </c>
      <c r="F1" s="1" t="s">
        <v>105</v>
      </c>
      <c r="G1" s="1" t="s">
        <v>64</v>
      </c>
      <c r="H1" s="1" t="s">
        <v>752</v>
      </c>
    </row>
    <row r="2" spans="1:16" x14ac:dyDescent="0.2">
      <c r="A2" t="s">
        <v>584</v>
      </c>
      <c r="B2" t="s">
        <v>110</v>
      </c>
      <c r="C2" t="s">
        <v>112</v>
      </c>
      <c r="D2">
        <v>13</v>
      </c>
      <c r="E2">
        <v>0</v>
      </c>
      <c r="F2">
        <v>2</v>
      </c>
      <c r="G2" t="s">
        <v>109</v>
      </c>
      <c r="H2" t="s">
        <v>759</v>
      </c>
    </row>
    <row r="3" spans="1:16" x14ac:dyDescent="0.2">
      <c r="A3" t="s">
        <v>591</v>
      </c>
      <c r="B3" t="s">
        <v>110</v>
      </c>
      <c r="C3" t="s">
        <v>112</v>
      </c>
      <c r="D3">
        <v>32</v>
      </c>
      <c r="E3">
        <v>1</v>
      </c>
      <c r="F3">
        <v>0</v>
      </c>
      <c r="G3" t="s">
        <v>108</v>
      </c>
      <c r="H3" t="s">
        <v>759</v>
      </c>
      <c r="K3" s="3"/>
      <c r="L3" s="3" t="s">
        <v>740</v>
      </c>
      <c r="M3" s="3" t="s">
        <v>741</v>
      </c>
      <c r="N3" s="3" t="s">
        <v>742</v>
      </c>
      <c r="O3" s="3"/>
      <c r="P3" s="3"/>
    </row>
    <row r="4" spans="1:16" x14ac:dyDescent="0.2">
      <c r="A4" t="s">
        <v>619</v>
      </c>
      <c r="B4" t="s">
        <v>110</v>
      </c>
      <c r="C4" t="s">
        <v>112</v>
      </c>
      <c r="D4">
        <v>202</v>
      </c>
      <c r="E4">
        <v>1</v>
      </c>
      <c r="F4">
        <v>19</v>
      </c>
      <c r="G4" t="s">
        <v>106</v>
      </c>
      <c r="H4" t="s">
        <v>759</v>
      </c>
      <c r="K4" s="3"/>
      <c r="L4" s="3">
        <f>SUM(D2:D54)</f>
        <v>5372</v>
      </c>
      <c r="M4" s="3">
        <f t="shared" ref="M4:N4" si="0">SUM(E2:E54)</f>
        <v>610</v>
      </c>
      <c r="N4" s="3">
        <f t="shared" si="0"/>
        <v>358</v>
      </c>
      <c r="O4" s="3"/>
      <c r="P4" s="3" t="s">
        <v>743</v>
      </c>
    </row>
    <row r="5" spans="1:16" x14ac:dyDescent="0.2">
      <c r="A5" t="s">
        <v>620</v>
      </c>
      <c r="B5" t="s">
        <v>110</v>
      </c>
      <c r="C5" t="s">
        <v>112</v>
      </c>
      <c r="D5">
        <v>66</v>
      </c>
      <c r="E5">
        <v>1</v>
      </c>
      <c r="F5">
        <v>0</v>
      </c>
      <c r="G5" t="s">
        <v>108</v>
      </c>
      <c r="H5" t="s">
        <v>759</v>
      </c>
      <c r="K5" s="3" t="s">
        <v>116</v>
      </c>
      <c r="L5" s="3">
        <f>SUM(D2:D19)/L4</f>
        <v>0.40208488458674607</v>
      </c>
      <c r="M5" s="3">
        <f t="shared" ref="M5:N5" si="1">SUM(E2:E19)/M4</f>
        <v>0.13770491803278689</v>
      </c>
      <c r="N5" s="3">
        <f t="shared" si="1"/>
        <v>0.57541899441340782</v>
      </c>
      <c r="O5" s="3"/>
      <c r="P5" s="3">
        <f>18/53</f>
        <v>0.33962264150943394</v>
      </c>
    </row>
    <row r="6" spans="1:16" x14ac:dyDescent="0.2">
      <c r="A6" t="s">
        <v>622</v>
      </c>
      <c r="B6" t="s">
        <v>110</v>
      </c>
      <c r="C6" t="s">
        <v>112</v>
      </c>
      <c r="D6">
        <v>228</v>
      </c>
      <c r="E6">
        <v>1</v>
      </c>
      <c r="F6">
        <v>0</v>
      </c>
      <c r="G6" t="s">
        <v>106</v>
      </c>
      <c r="H6" t="s">
        <v>759</v>
      </c>
      <c r="K6" s="3" t="s">
        <v>117</v>
      </c>
      <c r="L6" s="3">
        <f>D20/L4</f>
        <v>4.5793000744601638E-2</v>
      </c>
      <c r="M6" s="3">
        <v>1.3851249623607348E-2</v>
      </c>
      <c r="N6" s="3">
        <v>1.315068493150685E-2</v>
      </c>
      <c r="O6" s="3"/>
      <c r="P6" s="3">
        <f>1/53</f>
        <v>1.8867924528301886E-2</v>
      </c>
    </row>
    <row r="7" spans="1:16" x14ac:dyDescent="0.2">
      <c r="A7" t="s">
        <v>624</v>
      </c>
      <c r="B7" t="s">
        <v>110</v>
      </c>
      <c r="C7" t="s">
        <v>112</v>
      </c>
      <c r="D7">
        <v>43</v>
      </c>
      <c r="E7">
        <v>0</v>
      </c>
      <c r="F7">
        <v>0</v>
      </c>
      <c r="G7" t="s">
        <v>109</v>
      </c>
      <c r="H7" t="s">
        <v>759</v>
      </c>
      <c r="K7" s="3" t="s">
        <v>118</v>
      </c>
      <c r="L7" s="3">
        <v>0</v>
      </c>
      <c r="M7" s="3">
        <v>0</v>
      </c>
      <c r="N7" s="3">
        <v>0</v>
      </c>
      <c r="O7" s="3"/>
      <c r="P7" s="3">
        <v>0</v>
      </c>
    </row>
    <row r="8" spans="1:16" x14ac:dyDescent="0.2">
      <c r="A8" t="s">
        <v>585</v>
      </c>
      <c r="B8" t="s">
        <v>110</v>
      </c>
      <c r="C8" t="s">
        <v>63</v>
      </c>
      <c r="D8">
        <v>43</v>
      </c>
      <c r="E8">
        <v>12</v>
      </c>
      <c r="F8">
        <v>8</v>
      </c>
      <c r="G8" t="s">
        <v>108</v>
      </c>
      <c r="H8" t="s">
        <v>759</v>
      </c>
      <c r="K8" s="3" t="s">
        <v>119</v>
      </c>
      <c r="L8" s="3">
        <f>SUM(D21:D54)/L4</f>
        <v>0.55212211466865224</v>
      </c>
      <c r="M8" s="3">
        <f t="shared" ref="M8:N8" si="2">SUM(E21:E54)/M4</f>
        <v>0.71147540983606561</v>
      </c>
      <c r="N8" s="3">
        <f t="shared" si="2"/>
        <v>0.39385474860335196</v>
      </c>
      <c r="O8" s="3"/>
      <c r="P8" s="3">
        <f>34/53</f>
        <v>0.64150943396226412</v>
      </c>
    </row>
    <row r="9" spans="1:16" x14ac:dyDescent="0.2">
      <c r="A9" t="s">
        <v>590</v>
      </c>
      <c r="B9" t="s">
        <v>110</v>
      </c>
      <c r="C9" t="s">
        <v>63</v>
      </c>
      <c r="D9">
        <v>155</v>
      </c>
      <c r="E9">
        <v>2</v>
      </c>
      <c r="F9">
        <v>2</v>
      </c>
      <c r="G9" t="s">
        <v>106</v>
      </c>
      <c r="H9" t="s">
        <v>759</v>
      </c>
      <c r="K9" s="3" t="s">
        <v>107</v>
      </c>
      <c r="L9" s="3"/>
      <c r="M9" s="3"/>
      <c r="N9" s="3"/>
      <c r="O9" s="3"/>
      <c r="P9" s="3"/>
    </row>
    <row r="10" spans="1:16" x14ac:dyDescent="0.2">
      <c r="A10" t="s">
        <v>594</v>
      </c>
      <c r="B10" t="s">
        <v>110</v>
      </c>
      <c r="C10" t="s">
        <v>63</v>
      </c>
      <c r="D10">
        <v>90</v>
      </c>
      <c r="E10">
        <v>8</v>
      </c>
      <c r="F10">
        <v>2</v>
      </c>
      <c r="G10" t="s">
        <v>107</v>
      </c>
      <c r="H10" t="s">
        <v>759</v>
      </c>
      <c r="K10" s="3" t="s">
        <v>744</v>
      </c>
      <c r="L10" s="3">
        <v>0.27215189873417722</v>
      </c>
      <c r="M10" s="3">
        <v>6.5573770491803282E-2</v>
      </c>
      <c r="N10" s="3">
        <v>0.11731843575418995</v>
      </c>
      <c r="O10" s="3"/>
      <c r="P10" s="3">
        <f>16/53</f>
        <v>0.30188679245283018</v>
      </c>
    </row>
    <row r="11" spans="1:16" x14ac:dyDescent="0.2">
      <c r="A11" t="s">
        <v>750</v>
      </c>
      <c r="B11" t="s">
        <v>110</v>
      </c>
      <c r="C11" t="s">
        <v>63</v>
      </c>
      <c r="D11">
        <v>45</v>
      </c>
      <c r="E11">
        <v>0</v>
      </c>
      <c r="F11">
        <v>0</v>
      </c>
      <c r="G11" t="s">
        <v>108</v>
      </c>
      <c r="H11" t="s">
        <v>759</v>
      </c>
      <c r="K11" s="3" t="s">
        <v>120</v>
      </c>
      <c r="L11" s="3">
        <v>0.72784810126582278</v>
      </c>
      <c r="M11" s="3">
        <v>0.93442622950819676</v>
      </c>
      <c r="N11" s="3">
        <v>0.88268156424581001</v>
      </c>
      <c r="O11" s="3"/>
      <c r="P11" s="3">
        <f>37/53</f>
        <v>0.69811320754716977</v>
      </c>
    </row>
    <row r="12" spans="1:16" x14ac:dyDescent="0.2">
      <c r="A12" t="s">
        <v>604</v>
      </c>
      <c r="B12" t="s">
        <v>110</v>
      </c>
      <c r="C12" t="s">
        <v>63</v>
      </c>
      <c r="D12">
        <v>8</v>
      </c>
      <c r="E12">
        <v>6</v>
      </c>
      <c r="F12">
        <v>2</v>
      </c>
      <c r="G12" t="s">
        <v>107</v>
      </c>
      <c r="H12" t="s">
        <v>759</v>
      </c>
      <c r="K12" s="4"/>
      <c r="L12" s="4"/>
      <c r="M12" s="4"/>
      <c r="N12" s="4"/>
      <c r="O12" s="4"/>
      <c r="P12" s="4"/>
    </row>
    <row r="13" spans="1:16" x14ac:dyDescent="0.2">
      <c r="A13" t="s">
        <v>614</v>
      </c>
      <c r="B13" t="s">
        <v>110</v>
      </c>
      <c r="C13" t="s">
        <v>63</v>
      </c>
      <c r="D13">
        <v>133</v>
      </c>
      <c r="E13">
        <v>0</v>
      </c>
      <c r="F13">
        <v>0</v>
      </c>
      <c r="G13" t="s">
        <v>106</v>
      </c>
      <c r="H13" t="s">
        <v>759</v>
      </c>
      <c r="K13" s="4"/>
      <c r="L13" s="4"/>
      <c r="M13" s="4"/>
      <c r="N13" s="4"/>
      <c r="O13" s="4"/>
      <c r="P13" s="4"/>
    </row>
    <row r="14" spans="1:16" x14ac:dyDescent="0.2">
      <c r="A14" t="s">
        <v>615</v>
      </c>
      <c r="B14" t="s">
        <v>110</v>
      </c>
      <c r="C14" t="s">
        <v>63</v>
      </c>
      <c r="D14">
        <v>135</v>
      </c>
      <c r="E14">
        <v>8</v>
      </c>
      <c r="F14">
        <v>4</v>
      </c>
      <c r="G14" t="s">
        <v>106</v>
      </c>
      <c r="H14" t="s">
        <v>759</v>
      </c>
    </row>
    <row r="15" spans="1:16" x14ac:dyDescent="0.2">
      <c r="A15" t="s">
        <v>616</v>
      </c>
      <c r="B15" t="s">
        <v>110</v>
      </c>
      <c r="C15" t="s">
        <v>63</v>
      </c>
      <c r="D15">
        <v>125</v>
      </c>
      <c r="E15">
        <v>12</v>
      </c>
      <c r="F15">
        <v>5</v>
      </c>
      <c r="G15" t="s">
        <v>106</v>
      </c>
      <c r="H15" t="s">
        <v>759</v>
      </c>
    </row>
    <row r="16" spans="1:16" x14ac:dyDescent="0.2">
      <c r="A16" t="s">
        <v>618</v>
      </c>
      <c r="B16" t="s">
        <v>110</v>
      </c>
      <c r="C16" t="s">
        <v>63</v>
      </c>
      <c r="D16">
        <v>108</v>
      </c>
      <c r="E16">
        <v>2</v>
      </c>
      <c r="F16">
        <v>8</v>
      </c>
      <c r="G16" t="s">
        <v>106</v>
      </c>
      <c r="H16" t="s">
        <v>759</v>
      </c>
    </row>
    <row r="17" spans="1:8" x14ac:dyDescent="0.2">
      <c r="A17" t="s">
        <v>623</v>
      </c>
      <c r="B17" t="s">
        <v>110</v>
      </c>
      <c r="C17" t="s">
        <v>63</v>
      </c>
      <c r="D17">
        <v>37</v>
      </c>
      <c r="E17">
        <v>0</v>
      </c>
      <c r="F17">
        <v>0</v>
      </c>
      <c r="G17" t="s">
        <v>107</v>
      </c>
      <c r="H17" t="s">
        <v>759</v>
      </c>
    </row>
    <row r="18" spans="1:8" x14ac:dyDescent="0.2">
      <c r="A18" t="s">
        <v>577</v>
      </c>
      <c r="B18" t="s">
        <v>110</v>
      </c>
      <c r="C18" t="s">
        <v>63</v>
      </c>
      <c r="D18">
        <v>88</v>
      </c>
      <c r="E18">
        <v>9</v>
      </c>
      <c r="F18">
        <v>1</v>
      </c>
      <c r="G18" t="s">
        <v>106</v>
      </c>
      <c r="H18" t="s">
        <v>759</v>
      </c>
    </row>
    <row r="19" spans="1:8" x14ac:dyDescent="0.2">
      <c r="A19" t="s">
        <v>313</v>
      </c>
      <c r="B19" t="s">
        <v>110</v>
      </c>
      <c r="C19" t="s">
        <v>63</v>
      </c>
      <c r="D19">
        <v>609</v>
      </c>
      <c r="E19">
        <v>21</v>
      </c>
      <c r="F19">
        <v>153</v>
      </c>
      <c r="G19" t="s">
        <v>106</v>
      </c>
      <c r="H19" t="s">
        <v>759</v>
      </c>
    </row>
    <row r="20" spans="1:8" x14ac:dyDescent="0.2">
      <c r="A20" t="s">
        <v>583</v>
      </c>
      <c r="B20" t="s">
        <v>113</v>
      </c>
      <c r="C20" t="s">
        <v>63</v>
      </c>
      <c r="D20">
        <v>246</v>
      </c>
      <c r="E20">
        <v>92</v>
      </c>
      <c r="F20">
        <v>11</v>
      </c>
      <c r="G20" t="s">
        <v>106</v>
      </c>
      <c r="H20" t="s">
        <v>759</v>
      </c>
    </row>
    <row r="21" spans="1:8" x14ac:dyDescent="0.2">
      <c r="A21" t="s">
        <v>317</v>
      </c>
      <c r="B21" t="s">
        <v>111</v>
      </c>
      <c r="C21" t="s">
        <v>112</v>
      </c>
      <c r="D21">
        <v>77</v>
      </c>
      <c r="E21">
        <v>8</v>
      </c>
      <c r="F21">
        <v>13</v>
      </c>
      <c r="G21" t="s">
        <v>108</v>
      </c>
      <c r="H21" t="s">
        <v>759</v>
      </c>
    </row>
    <row r="22" spans="1:8" x14ac:dyDescent="0.2">
      <c r="A22" t="s">
        <v>588</v>
      </c>
      <c r="B22" t="s">
        <v>111</v>
      </c>
      <c r="C22" t="s">
        <v>112</v>
      </c>
      <c r="D22">
        <v>88</v>
      </c>
      <c r="E22">
        <v>2</v>
      </c>
      <c r="F22">
        <v>0</v>
      </c>
      <c r="G22" t="s">
        <v>109</v>
      </c>
      <c r="H22" t="s">
        <v>759</v>
      </c>
    </row>
    <row r="23" spans="1:8" x14ac:dyDescent="0.2">
      <c r="A23" t="s">
        <v>596</v>
      </c>
      <c r="B23" t="s">
        <v>111</v>
      </c>
      <c r="C23" t="s">
        <v>112</v>
      </c>
      <c r="D23">
        <v>120</v>
      </c>
      <c r="E23">
        <v>3</v>
      </c>
      <c r="F23">
        <v>1</v>
      </c>
      <c r="G23" t="s">
        <v>106</v>
      </c>
      <c r="H23" t="s">
        <v>759</v>
      </c>
    </row>
    <row r="24" spans="1:8" x14ac:dyDescent="0.2">
      <c r="A24" t="s">
        <v>599</v>
      </c>
      <c r="B24" t="s">
        <v>111</v>
      </c>
      <c r="C24" t="s">
        <v>112</v>
      </c>
      <c r="D24">
        <v>33</v>
      </c>
      <c r="E24">
        <v>0</v>
      </c>
      <c r="F24">
        <v>1</v>
      </c>
      <c r="G24" t="s">
        <v>108</v>
      </c>
      <c r="H24" t="s">
        <v>759</v>
      </c>
    </row>
    <row r="25" spans="1:8" x14ac:dyDescent="0.2">
      <c r="A25" t="s">
        <v>600</v>
      </c>
      <c r="B25" t="s">
        <v>111</v>
      </c>
      <c r="C25" t="s">
        <v>112</v>
      </c>
      <c r="D25">
        <v>10</v>
      </c>
      <c r="E25">
        <v>0</v>
      </c>
      <c r="F25">
        <v>0</v>
      </c>
      <c r="G25" t="s">
        <v>106</v>
      </c>
      <c r="H25" t="s">
        <v>759</v>
      </c>
    </row>
    <row r="26" spans="1:8" x14ac:dyDescent="0.2">
      <c r="A26" t="s">
        <v>602</v>
      </c>
      <c r="B26" t="s">
        <v>111</v>
      </c>
      <c r="C26" t="s">
        <v>112</v>
      </c>
      <c r="D26">
        <v>224</v>
      </c>
      <c r="E26">
        <v>9</v>
      </c>
      <c r="F26">
        <v>0</v>
      </c>
      <c r="G26" t="s">
        <v>106</v>
      </c>
      <c r="H26" t="s">
        <v>759</v>
      </c>
    </row>
    <row r="27" spans="1:8" x14ac:dyDescent="0.2">
      <c r="A27" t="s">
        <v>554</v>
      </c>
      <c r="B27" t="s">
        <v>111</v>
      </c>
      <c r="C27" t="s">
        <v>112</v>
      </c>
      <c r="D27">
        <v>37</v>
      </c>
      <c r="E27">
        <v>4</v>
      </c>
      <c r="F27">
        <v>1</v>
      </c>
      <c r="G27" t="s">
        <v>106</v>
      </c>
      <c r="H27" t="s">
        <v>759</v>
      </c>
    </row>
    <row r="28" spans="1:8" x14ac:dyDescent="0.2">
      <c r="A28" t="s">
        <v>611</v>
      </c>
      <c r="B28" t="s">
        <v>111</v>
      </c>
      <c r="C28" t="s">
        <v>112</v>
      </c>
      <c r="D28">
        <v>83</v>
      </c>
      <c r="E28">
        <v>9</v>
      </c>
      <c r="F28">
        <v>5</v>
      </c>
      <c r="G28" t="s">
        <v>107</v>
      </c>
      <c r="H28" t="s">
        <v>759</v>
      </c>
    </row>
    <row r="29" spans="1:8" x14ac:dyDescent="0.2">
      <c r="A29" t="s">
        <v>612</v>
      </c>
      <c r="B29" t="s">
        <v>111</v>
      </c>
      <c r="C29" t="s">
        <v>112</v>
      </c>
      <c r="D29">
        <v>145</v>
      </c>
      <c r="E29">
        <v>1</v>
      </c>
      <c r="F29">
        <v>0</v>
      </c>
      <c r="G29" t="s">
        <v>106</v>
      </c>
      <c r="H29" t="s">
        <v>759</v>
      </c>
    </row>
    <row r="30" spans="1:8" x14ac:dyDescent="0.2">
      <c r="A30" t="s">
        <v>613</v>
      </c>
      <c r="B30" t="s">
        <v>111</v>
      </c>
      <c r="C30" t="s">
        <v>112</v>
      </c>
      <c r="D30">
        <v>61</v>
      </c>
      <c r="E30">
        <v>0</v>
      </c>
      <c r="F30">
        <v>0</v>
      </c>
      <c r="G30" t="s">
        <v>106</v>
      </c>
      <c r="H30" t="s">
        <v>759</v>
      </c>
    </row>
    <row r="31" spans="1:8" x14ac:dyDescent="0.2">
      <c r="A31" t="s">
        <v>581</v>
      </c>
      <c r="B31" t="s">
        <v>111</v>
      </c>
      <c r="C31" t="s">
        <v>63</v>
      </c>
      <c r="D31">
        <v>60</v>
      </c>
      <c r="E31">
        <v>46</v>
      </c>
      <c r="F31">
        <v>11</v>
      </c>
      <c r="G31" t="s">
        <v>106</v>
      </c>
      <c r="H31" t="s">
        <v>759</v>
      </c>
    </row>
    <row r="32" spans="1:8" x14ac:dyDescent="0.2">
      <c r="A32" t="s">
        <v>582</v>
      </c>
      <c r="B32" t="s">
        <v>111</v>
      </c>
      <c r="C32" t="s">
        <v>63</v>
      </c>
      <c r="D32">
        <v>105</v>
      </c>
      <c r="E32">
        <v>0</v>
      </c>
      <c r="F32">
        <v>4</v>
      </c>
      <c r="G32" t="s">
        <v>106</v>
      </c>
      <c r="H32" t="s">
        <v>759</v>
      </c>
    </row>
    <row r="33" spans="1:8" x14ac:dyDescent="0.2">
      <c r="A33" t="s">
        <v>456</v>
      </c>
      <c r="B33" t="s">
        <v>111</v>
      </c>
      <c r="C33" t="s">
        <v>63</v>
      </c>
      <c r="D33">
        <v>200</v>
      </c>
      <c r="E33">
        <v>11</v>
      </c>
      <c r="F33">
        <v>75</v>
      </c>
      <c r="G33" t="s">
        <v>106</v>
      </c>
      <c r="H33" t="s">
        <v>759</v>
      </c>
    </row>
    <row r="34" spans="1:8" x14ac:dyDescent="0.2">
      <c r="A34" t="s">
        <v>586</v>
      </c>
      <c r="B34" t="s">
        <v>111</v>
      </c>
      <c r="C34" t="s">
        <v>63</v>
      </c>
      <c r="D34">
        <v>79</v>
      </c>
      <c r="E34">
        <v>3</v>
      </c>
      <c r="F34">
        <v>0</v>
      </c>
      <c r="G34" t="s">
        <v>106</v>
      </c>
      <c r="H34" t="s">
        <v>759</v>
      </c>
    </row>
    <row r="35" spans="1:8" x14ac:dyDescent="0.2">
      <c r="A35" t="s">
        <v>587</v>
      </c>
      <c r="B35" t="s">
        <v>111</v>
      </c>
      <c r="C35" t="s">
        <v>63</v>
      </c>
      <c r="D35">
        <v>65</v>
      </c>
      <c r="E35">
        <v>11</v>
      </c>
      <c r="F35">
        <v>1</v>
      </c>
      <c r="G35" t="s">
        <v>106</v>
      </c>
      <c r="H35" t="s">
        <v>759</v>
      </c>
    </row>
    <row r="36" spans="1:8" x14ac:dyDescent="0.2">
      <c r="A36" t="s">
        <v>589</v>
      </c>
      <c r="B36" t="s">
        <v>111</v>
      </c>
      <c r="C36" t="s">
        <v>63</v>
      </c>
      <c r="D36">
        <v>45</v>
      </c>
      <c r="E36">
        <v>1</v>
      </c>
      <c r="F36">
        <v>1</v>
      </c>
      <c r="G36" t="s">
        <v>106</v>
      </c>
      <c r="H36" t="s">
        <v>759</v>
      </c>
    </row>
    <row r="37" spans="1:8" x14ac:dyDescent="0.2">
      <c r="A37" t="s">
        <v>592</v>
      </c>
      <c r="B37" t="s">
        <v>111</v>
      </c>
      <c r="C37" t="s">
        <v>63</v>
      </c>
      <c r="D37">
        <v>20</v>
      </c>
      <c r="E37">
        <v>0</v>
      </c>
      <c r="F37">
        <v>0</v>
      </c>
      <c r="G37" t="s">
        <v>109</v>
      </c>
      <c r="H37" t="s">
        <v>759</v>
      </c>
    </row>
    <row r="38" spans="1:8" x14ac:dyDescent="0.2">
      <c r="A38" t="s">
        <v>593</v>
      </c>
      <c r="B38" t="s">
        <v>111</v>
      </c>
      <c r="C38" t="s">
        <v>63</v>
      </c>
      <c r="D38">
        <v>255</v>
      </c>
      <c r="E38">
        <v>1</v>
      </c>
      <c r="F38">
        <v>0</v>
      </c>
      <c r="G38" t="s">
        <v>106</v>
      </c>
      <c r="H38" t="s">
        <v>759</v>
      </c>
    </row>
    <row r="39" spans="1:8" x14ac:dyDescent="0.2">
      <c r="A39" t="s">
        <v>595</v>
      </c>
      <c r="B39" t="s">
        <v>111</v>
      </c>
      <c r="C39" t="s">
        <v>63</v>
      </c>
      <c r="D39">
        <v>101</v>
      </c>
      <c r="E39">
        <v>7</v>
      </c>
      <c r="F39">
        <v>0</v>
      </c>
      <c r="G39" t="s">
        <v>106</v>
      </c>
      <c r="H39" t="s">
        <v>759</v>
      </c>
    </row>
    <row r="40" spans="1:8" x14ac:dyDescent="0.2">
      <c r="A40" t="s">
        <v>597</v>
      </c>
      <c r="B40" t="s">
        <v>111</v>
      </c>
      <c r="C40" t="s">
        <v>63</v>
      </c>
      <c r="D40">
        <v>50</v>
      </c>
      <c r="E40">
        <v>1</v>
      </c>
      <c r="F40">
        <v>0</v>
      </c>
      <c r="G40" t="s">
        <v>109</v>
      </c>
      <c r="H40" t="s">
        <v>759</v>
      </c>
    </row>
    <row r="41" spans="1:8" x14ac:dyDescent="0.2">
      <c r="A41" t="s">
        <v>598</v>
      </c>
      <c r="B41" t="s">
        <v>111</v>
      </c>
      <c r="C41" t="s">
        <v>63</v>
      </c>
      <c r="D41">
        <v>21</v>
      </c>
      <c r="E41">
        <v>0</v>
      </c>
      <c r="F41">
        <v>0</v>
      </c>
      <c r="G41" t="s">
        <v>109</v>
      </c>
      <c r="H41" t="s">
        <v>759</v>
      </c>
    </row>
    <row r="42" spans="1:8" x14ac:dyDescent="0.2">
      <c r="A42" t="s">
        <v>601</v>
      </c>
      <c r="B42" t="s">
        <v>111</v>
      </c>
      <c r="C42" t="s">
        <v>63</v>
      </c>
      <c r="D42">
        <v>86</v>
      </c>
      <c r="E42">
        <v>73</v>
      </c>
      <c r="F42">
        <v>8</v>
      </c>
      <c r="G42" t="s">
        <v>106</v>
      </c>
      <c r="H42" t="s">
        <v>759</v>
      </c>
    </row>
    <row r="43" spans="1:8" x14ac:dyDescent="0.2">
      <c r="A43" t="s">
        <v>603</v>
      </c>
      <c r="B43" t="s">
        <v>111</v>
      </c>
      <c r="C43" t="s">
        <v>63</v>
      </c>
      <c r="D43">
        <v>43</v>
      </c>
      <c r="E43">
        <v>28</v>
      </c>
      <c r="F43">
        <v>1</v>
      </c>
      <c r="G43" t="s">
        <v>108</v>
      </c>
      <c r="H43" t="s">
        <v>759</v>
      </c>
    </row>
    <row r="44" spans="1:8" x14ac:dyDescent="0.2">
      <c r="A44" t="s">
        <v>550</v>
      </c>
      <c r="B44" t="s">
        <v>111</v>
      </c>
      <c r="C44" t="s">
        <v>63</v>
      </c>
      <c r="D44">
        <v>77</v>
      </c>
      <c r="E44">
        <v>0</v>
      </c>
      <c r="F44">
        <v>0</v>
      </c>
      <c r="G44" t="s">
        <v>106</v>
      </c>
      <c r="H44" t="s">
        <v>759</v>
      </c>
    </row>
    <row r="45" spans="1:8" x14ac:dyDescent="0.2">
      <c r="A45" t="s">
        <v>605</v>
      </c>
      <c r="B45" t="s">
        <v>111</v>
      </c>
      <c r="C45" t="s">
        <v>63</v>
      </c>
      <c r="D45">
        <v>81</v>
      </c>
      <c r="E45">
        <v>12</v>
      </c>
      <c r="F45">
        <v>0</v>
      </c>
      <c r="G45" t="s">
        <v>108</v>
      </c>
      <c r="H45" t="s">
        <v>759</v>
      </c>
    </row>
    <row r="46" spans="1:8" x14ac:dyDescent="0.2">
      <c r="A46" t="s">
        <v>751</v>
      </c>
      <c r="B46" t="s">
        <v>111</v>
      </c>
      <c r="C46" t="s">
        <v>63</v>
      </c>
      <c r="D46">
        <v>101</v>
      </c>
      <c r="E46">
        <v>3</v>
      </c>
      <c r="F46">
        <v>3</v>
      </c>
      <c r="G46" t="s">
        <v>106</v>
      </c>
      <c r="H46" t="s">
        <v>759</v>
      </c>
    </row>
    <row r="47" spans="1:8" x14ac:dyDescent="0.2">
      <c r="A47" t="s">
        <v>606</v>
      </c>
      <c r="B47" t="s">
        <v>111</v>
      </c>
      <c r="C47" t="s">
        <v>63</v>
      </c>
      <c r="D47">
        <v>75</v>
      </c>
      <c r="E47">
        <v>25</v>
      </c>
      <c r="F47">
        <v>0</v>
      </c>
      <c r="G47" t="s">
        <v>107</v>
      </c>
      <c r="H47" t="s">
        <v>759</v>
      </c>
    </row>
    <row r="48" spans="1:8" x14ac:dyDescent="0.2">
      <c r="A48" t="s">
        <v>607</v>
      </c>
      <c r="B48" t="s">
        <v>111</v>
      </c>
      <c r="C48" t="s">
        <v>63</v>
      </c>
      <c r="D48">
        <v>77</v>
      </c>
      <c r="E48">
        <v>24</v>
      </c>
      <c r="F48">
        <v>9</v>
      </c>
      <c r="G48" t="s">
        <v>106</v>
      </c>
      <c r="H48" t="s">
        <v>759</v>
      </c>
    </row>
    <row r="49" spans="1:8" x14ac:dyDescent="0.2">
      <c r="A49" t="s">
        <v>608</v>
      </c>
      <c r="B49" t="s">
        <v>111</v>
      </c>
      <c r="C49" t="s">
        <v>63</v>
      </c>
      <c r="D49">
        <v>36</v>
      </c>
      <c r="E49">
        <v>0</v>
      </c>
      <c r="F49">
        <v>0</v>
      </c>
      <c r="G49" t="s">
        <v>106</v>
      </c>
      <c r="H49" t="s">
        <v>759</v>
      </c>
    </row>
    <row r="50" spans="1:8" x14ac:dyDescent="0.2">
      <c r="A50" t="s">
        <v>609</v>
      </c>
      <c r="B50" t="s">
        <v>111</v>
      </c>
      <c r="C50" t="s">
        <v>63</v>
      </c>
      <c r="D50">
        <v>16</v>
      </c>
      <c r="E50">
        <v>14</v>
      </c>
      <c r="F50">
        <v>0</v>
      </c>
      <c r="G50" t="s">
        <v>108</v>
      </c>
      <c r="H50" t="s">
        <v>759</v>
      </c>
    </row>
    <row r="51" spans="1:8" x14ac:dyDescent="0.2">
      <c r="A51" t="s">
        <v>610</v>
      </c>
      <c r="B51" t="s">
        <v>111</v>
      </c>
      <c r="C51" t="s">
        <v>63</v>
      </c>
      <c r="D51">
        <v>223</v>
      </c>
      <c r="E51">
        <v>8</v>
      </c>
      <c r="F51">
        <v>0</v>
      </c>
      <c r="G51" t="s">
        <v>108</v>
      </c>
      <c r="H51" t="s">
        <v>759</v>
      </c>
    </row>
    <row r="52" spans="1:8" x14ac:dyDescent="0.2">
      <c r="A52" t="s">
        <v>433</v>
      </c>
      <c r="B52" t="s">
        <v>111</v>
      </c>
      <c r="C52" t="s">
        <v>63</v>
      </c>
      <c r="D52">
        <v>94</v>
      </c>
      <c r="E52">
        <v>63</v>
      </c>
      <c r="F52">
        <v>7</v>
      </c>
      <c r="G52" t="s">
        <v>106</v>
      </c>
      <c r="H52" t="s">
        <v>759</v>
      </c>
    </row>
    <row r="53" spans="1:8" x14ac:dyDescent="0.2">
      <c r="A53" t="s">
        <v>617</v>
      </c>
      <c r="B53" t="s">
        <v>111</v>
      </c>
      <c r="C53" t="s">
        <v>63</v>
      </c>
      <c r="D53">
        <v>133</v>
      </c>
      <c r="E53">
        <v>41</v>
      </c>
      <c r="F53">
        <v>0</v>
      </c>
      <c r="G53" t="s">
        <v>106</v>
      </c>
      <c r="H53" t="s">
        <v>759</v>
      </c>
    </row>
    <row r="54" spans="1:8" x14ac:dyDescent="0.2">
      <c r="A54" t="s">
        <v>621</v>
      </c>
      <c r="B54" t="s">
        <v>111</v>
      </c>
      <c r="C54" t="s">
        <v>63</v>
      </c>
      <c r="D54">
        <v>45</v>
      </c>
      <c r="E54">
        <v>26</v>
      </c>
      <c r="F54">
        <v>0</v>
      </c>
      <c r="G54" t="s">
        <v>107</v>
      </c>
      <c r="H54" t="s">
        <v>759</v>
      </c>
    </row>
  </sheetData>
  <sortState xmlns:xlrd2="http://schemas.microsoft.com/office/spreadsheetml/2017/richdata2" ref="A2:H55">
    <sortCondition ref="B2:B5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CCD44-92E8-0D4A-875C-501B07CD2330}">
  <dimension ref="A1:O40"/>
  <sheetViews>
    <sheetView workbookViewId="0">
      <selection activeCell="K18" sqref="K18"/>
    </sheetView>
  </sheetViews>
  <sheetFormatPr baseColWidth="10" defaultRowHeight="16" x14ac:dyDescent="0.2"/>
  <sheetData>
    <row r="1" spans="1:15" x14ac:dyDescent="0.2">
      <c r="A1" s="1"/>
      <c r="B1" s="1" t="s">
        <v>0</v>
      </c>
      <c r="C1" s="1" t="s">
        <v>1</v>
      </c>
      <c r="D1" s="1" t="s">
        <v>103</v>
      </c>
      <c r="E1" s="1" t="s">
        <v>104</v>
      </c>
      <c r="F1" s="1" t="s">
        <v>105</v>
      </c>
      <c r="G1" s="1" t="s">
        <v>64</v>
      </c>
      <c r="H1" s="1" t="s">
        <v>106</v>
      </c>
    </row>
    <row r="2" spans="1:15" x14ac:dyDescent="0.2">
      <c r="A2" t="s">
        <v>735</v>
      </c>
      <c r="B2" t="s">
        <v>110</v>
      </c>
      <c r="C2" t="s">
        <v>112</v>
      </c>
      <c r="D2">
        <v>5</v>
      </c>
      <c r="E2">
        <v>9</v>
      </c>
      <c r="F2">
        <v>0</v>
      </c>
      <c r="G2" t="s">
        <v>109</v>
      </c>
      <c r="H2" t="s">
        <v>765</v>
      </c>
      <c r="J2" s="3"/>
      <c r="K2" s="3" t="s">
        <v>740</v>
      </c>
      <c r="L2" s="3" t="s">
        <v>741</v>
      </c>
      <c r="M2" s="3" t="s">
        <v>742</v>
      </c>
      <c r="N2" s="3"/>
      <c r="O2" s="3"/>
    </row>
    <row r="3" spans="1:15" x14ac:dyDescent="0.2">
      <c r="A3" t="s">
        <v>724</v>
      </c>
      <c r="B3" t="s">
        <v>114</v>
      </c>
      <c r="C3" t="s">
        <v>112</v>
      </c>
      <c r="D3">
        <v>29</v>
      </c>
      <c r="E3">
        <v>3</v>
      </c>
      <c r="F3">
        <v>0</v>
      </c>
      <c r="G3" t="s">
        <v>108</v>
      </c>
      <c r="H3" t="s">
        <v>765</v>
      </c>
      <c r="J3" s="3"/>
      <c r="K3" s="3">
        <f>SUM(D2:D40)</f>
        <v>3346</v>
      </c>
      <c r="L3" s="3">
        <f t="shared" ref="L3:M3" si="0">SUM(E2:E40)</f>
        <v>778</v>
      </c>
      <c r="M3" s="3">
        <f t="shared" si="0"/>
        <v>61</v>
      </c>
      <c r="N3" s="3"/>
      <c r="O3" s="3" t="s">
        <v>743</v>
      </c>
    </row>
    <row r="4" spans="1:15" x14ac:dyDescent="0.2">
      <c r="A4" t="s">
        <v>726</v>
      </c>
      <c r="B4" t="s">
        <v>114</v>
      </c>
      <c r="C4" t="s">
        <v>112</v>
      </c>
      <c r="D4">
        <v>61</v>
      </c>
      <c r="E4">
        <v>0</v>
      </c>
      <c r="F4">
        <v>2</v>
      </c>
      <c r="G4" t="s">
        <v>109</v>
      </c>
      <c r="H4" t="s">
        <v>765</v>
      </c>
      <c r="J4" s="3" t="s">
        <v>116</v>
      </c>
      <c r="K4" s="3">
        <v>7.2922893006575021E-2</v>
      </c>
      <c r="L4" s="3">
        <v>0.26606683804627251</v>
      </c>
      <c r="M4" s="3">
        <v>4.9180327868852458E-2</v>
      </c>
      <c r="N4" s="3"/>
      <c r="O4" s="3">
        <f>5/39</f>
        <v>0.12820512820512819</v>
      </c>
    </row>
    <row r="5" spans="1:15" x14ac:dyDescent="0.2">
      <c r="A5" t="s">
        <v>702</v>
      </c>
      <c r="B5" t="s">
        <v>111</v>
      </c>
      <c r="C5" t="s">
        <v>112</v>
      </c>
      <c r="D5">
        <v>37</v>
      </c>
      <c r="E5">
        <v>4</v>
      </c>
      <c r="F5">
        <v>2</v>
      </c>
      <c r="G5" t="s">
        <v>108</v>
      </c>
      <c r="H5" t="s">
        <v>765</v>
      </c>
      <c r="J5" s="3" t="s">
        <v>117</v>
      </c>
      <c r="K5" s="3">
        <v>0</v>
      </c>
      <c r="L5" s="3">
        <v>0</v>
      </c>
      <c r="M5" s="3">
        <v>0</v>
      </c>
      <c r="N5" s="3"/>
      <c r="O5" s="3">
        <v>0</v>
      </c>
    </row>
    <row r="6" spans="1:15" x14ac:dyDescent="0.2">
      <c r="A6" t="s">
        <v>700</v>
      </c>
      <c r="B6" t="s">
        <v>111</v>
      </c>
      <c r="C6" t="s">
        <v>112</v>
      </c>
      <c r="D6">
        <v>49</v>
      </c>
      <c r="E6">
        <v>4</v>
      </c>
      <c r="F6">
        <v>0</v>
      </c>
      <c r="G6" t="s">
        <v>106</v>
      </c>
      <c r="H6" t="s">
        <v>765</v>
      </c>
      <c r="J6" s="3" t="s">
        <v>118</v>
      </c>
      <c r="K6" s="3">
        <v>8.9659294680215176E-2</v>
      </c>
      <c r="L6" s="3">
        <v>5.0128534704370183E-2</v>
      </c>
      <c r="M6" s="3">
        <v>3.2786885245901641E-2</v>
      </c>
      <c r="N6" s="3"/>
      <c r="O6" s="3">
        <f>5/39</f>
        <v>0.12820512820512819</v>
      </c>
    </row>
    <row r="7" spans="1:15" x14ac:dyDescent="0.2">
      <c r="A7" t="s">
        <v>705</v>
      </c>
      <c r="B7" t="s">
        <v>111</v>
      </c>
      <c r="C7" t="s">
        <v>112</v>
      </c>
      <c r="D7">
        <v>7</v>
      </c>
      <c r="E7">
        <v>9</v>
      </c>
      <c r="F7">
        <v>0</v>
      </c>
      <c r="G7" t="s">
        <v>109</v>
      </c>
      <c r="H7" t="s">
        <v>765</v>
      </c>
      <c r="J7" s="3" t="s">
        <v>119</v>
      </c>
      <c r="K7" s="3">
        <v>0.83741781231320978</v>
      </c>
      <c r="L7" s="3">
        <v>0.68380462724935731</v>
      </c>
      <c r="M7" s="3">
        <v>0.91803278688524592</v>
      </c>
      <c r="N7" s="3"/>
      <c r="O7" s="3">
        <f>29/39</f>
        <v>0.74358974358974361</v>
      </c>
    </row>
    <row r="8" spans="1:15" x14ac:dyDescent="0.2">
      <c r="A8" t="s">
        <v>706</v>
      </c>
      <c r="B8" t="s">
        <v>111</v>
      </c>
      <c r="C8" t="s">
        <v>112</v>
      </c>
      <c r="D8">
        <v>97</v>
      </c>
      <c r="E8">
        <v>0</v>
      </c>
      <c r="F8">
        <v>1</v>
      </c>
      <c r="G8" t="s">
        <v>106</v>
      </c>
      <c r="H8" t="s">
        <v>765</v>
      </c>
      <c r="J8" s="3" t="s">
        <v>745</v>
      </c>
      <c r="K8" s="3" t="s">
        <v>745</v>
      </c>
      <c r="L8" s="3" t="s">
        <v>745</v>
      </c>
      <c r="M8" s="3" t="s">
        <v>745</v>
      </c>
      <c r="N8" s="3"/>
      <c r="O8" s="3" t="s">
        <v>745</v>
      </c>
    </row>
    <row r="9" spans="1:15" x14ac:dyDescent="0.2">
      <c r="A9" t="s">
        <v>379</v>
      </c>
      <c r="B9" t="s">
        <v>111</v>
      </c>
      <c r="C9" t="s">
        <v>112</v>
      </c>
      <c r="D9">
        <v>35</v>
      </c>
      <c r="E9">
        <v>0</v>
      </c>
      <c r="F9">
        <v>0</v>
      </c>
      <c r="G9" t="s">
        <v>109</v>
      </c>
      <c r="H9" t="s">
        <v>765</v>
      </c>
      <c r="J9" s="3" t="s">
        <v>744</v>
      </c>
      <c r="K9" s="3">
        <f>SUM(D2:D12)/K3</f>
        <v>0.171249252839211</v>
      </c>
      <c r="L9" s="3">
        <f t="shared" ref="L9:M9" si="1">SUM(E2:E12)/L3</f>
        <v>4.1131105398457581E-2</v>
      </c>
      <c r="M9" s="3">
        <f t="shared" si="1"/>
        <v>8.1967213114754092E-2</v>
      </c>
      <c r="N9" s="3"/>
      <c r="O9" s="3">
        <f>11/39</f>
        <v>0.28205128205128205</v>
      </c>
    </row>
    <row r="10" spans="1:15" x14ac:dyDescent="0.2">
      <c r="A10" t="s">
        <v>713</v>
      </c>
      <c r="B10" t="s">
        <v>111</v>
      </c>
      <c r="C10" t="s">
        <v>112</v>
      </c>
      <c r="D10">
        <v>136</v>
      </c>
      <c r="E10">
        <v>1</v>
      </c>
      <c r="F10">
        <v>0</v>
      </c>
      <c r="G10" t="s">
        <v>106</v>
      </c>
      <c r="H10" t="s">
        <v>765</v>
      </c>
      <c r="J10" s="3" t="s">
        <v>120</v>
      </c>
      <c r="K10" s="3">
        <f>SUM(D13:D40)/K3</f>
        <v>0.828750747160789</v>
      </c>
      <c r="L10" s="3">
        <f t="shared" ref="L10:M10" si="2">SUM(E13:E40)/L3</f>
        <v>0.95886889460154245</v>
      </c>
      <c r="M10" s="3">
        <f t="shared" si="2"/>
        <v>0.91803278688524592</v>
      </c>
      <c r="N10" s="3"/>
      <c r="O10" s="3">
        <f>28/39</f>
        <v>0.71794871794871795</v>
      </c>
    </row>
    <row r="11" spans="1:15" x14ac:dyDescent="0.2">
      <c r="A11" t="s">
        <v>718</v>
      </c>
      <c r="B11" t="s">
        <v>111</v>
      </c>
      <c r="C11" t="s">
        <v>112</v>
      </c>
      <c r="D11">
        <v>18</v>
      </c>
      <c r="E11">
        <v>0</v>
      </c>
      <c r="F11">
        <v>0</v>
      </c>
      <c r="G11" t="s">
        <v>109</v>
      </c>
      <c r="H11" t="s">
        <v>765</v>
      </c>
      <c r="J11" s="4"/>
      <c r="K11" s="4"/>
      <c r="L11" s="4"/>
      <c r="M11" s="4"/>
      <c r="N11" s="4"/>
      <c r="O11" s="4"/>
    </row>
    <row r="12" spans="1:15" x14ac:dyDescent="0.2">
      <c r="A12" t="s">
        <v>722</v>
      </c>
      <c r="B12" t="s">
        <v>111</v>
      </c>
      <c r="C12" t="s">
        <v>112</v>
      </c>
      <c r="D12">
        <v>99</v>
      </c>
      <c r="E12">
        <v>2</v>
      </c>
      <c r="F12">
        <v>0</v>
      </c>
      <c r="G12" t="s">
        <v>106</v>
      </c>
      <c r="H12" t="s">
        <v>765</v>
      </c>
      <c r="J12" s="4"/>
      <c r="K12" s="4"/>
      <c r="L12" s="4"/>
      <c r="M12" s="4"/>
      <c r="N12" s="4"/>
      <c r="O12" s="4"/>
    </row>
    <row r="13" spans="1:15" x14ac:dyDescent="0.2">
      <c r="A13" t="s">
        <v>699</v>
      </c>
      <c r="B13" t="s">
        <v>110</v>
      </c>
      <c r="C13" t="s">
        <v>63</v>
      </c>
      <c r="D13">
        <v>28</v>
      </c>
      <c r="E13">
        <v>45</v>
      </c>
      <c r="F13">
        <v>0</v>
      </c>
      <c r="G13" t="s">
        <v>108</v>
      </c>
      <c r="H13" t="s">
        <v>765</v>
      </c>
    </row>
    <row r="14" spans="1:15" x14ac:dyDescent="0.2">
      <c r="A14" t="s">
        <v>709</v>
      </c>
      <c r="B14" t="s">
        <v>110</v>
      </c>
      <c r="C14" t="s">
        <v>63</v>
      </c>
      <c r="D14">
        <v>99</v>
      </c>
      <c r="E14">
        <v>1</v>
      </c>
      <c r="F14">
        <v>0</v>
      </c>
      <c r="G14" t="s">
        <v>106</v>
      </c>
      <c r="H14" t="s">
        <v>765</v>
      </c>
    </row>
    <row r="15" spans="1:15" x14ac:dyDescent="0.2">
      <c r="A15" t="s">
        <v>714</v>
      </c>
      <c r="B15" t="s">
        <v>110</v>
      </c>
      <c r="C15" t="s">
        <v>63</v>
      </c>
      <c r="D15">
        <v>44</v>
      </c>
      <c r="E15">
        <v>130</v>
      </c>
      <c r="F15">
        <v>0</v>
      </c>
      <c r="G15" t="s">
        <v>106</v>
      </c>
      <c r="H15" t="s">
        <v>765</v>
      </c>
    </row>
    <row r="16" spans="1:15" x14ac:dyDescent="0.2">
      <c r="A16" t="s">
        <v>734</v>
      </c>
      <c r="B16" t="s">
        <v>110</v>
      </c>
      <c r="C16" t="s">
        <v>63</v>
      </c>
      <c r="D16">
        <v>68</v>
      </c>
      <c r="E16">
        <v>22</v>
      </c>
      <c r="F16">
        <v>3</v>
      </c>
      <c r="G16" t="s">
        <v>106</v>
      </c>
      <c r="H16" t="s">
        <v>765</v>
      </c>
    </row>
    <row r="17" spans="1:8" x14ac:dyDescent="0.2">
      <c r="A17" t="s">
        <v>707</v>
      </c>
      <c r="B17" t="s">
        <v>114</v>
      </c>
      <c r="C17" t="s">
        <v>63</v>
      </c>
      <c r="D17">
        <v>25</v>
      </c>
      <c r="E17">
        <v>0</v>
      </c>
      <c r="F17">
        <v>0</v>
      </c>
      <c r="G17" t="s">
        <v>108</v>
      </c>
      <c r="H17" t="s">
        <v>765</v>
      </c>
    </row>
    <row r="18" spans="1:8" x14ac:dyDescent="0.2">
      <c r="A18" t="s">
        <v>716</v>
      </c>
      <c r="B18" t="s">
        <v>114</v>
      </c>
      <c r="C18" t="s">
        <v>63</v>
      </c>
      <c r="D18">
        <v>138</v>
      </c>
      <c r="E18">
        <v>36</v>
      </c>
      <c r="F18">
        <v>0</v>
      </c>
      <c r="G18" t="s">
        <v>106</v>
      </c>
      <c r="H18" t="s">
        <v>765</v>
      </c>
    </row>
    <row r="19" spans="1:8" x14ac:dyDescent="0.2">
      <c r="A19" t="s">
        <v>728</v>
      </c>
      <c r="B19" t="s">
        <v>114</v>
      </c>
      <c r="C19" t="s">
        <v>63</v>
      </c>
      <c r="D19">
        <v>47</v>
      </c>
      <c r="E19">
        <v>0</v>
      </c>
      <c r="F19">
        <v>0</v>
      </c>
      <c r="G19" t="s">
        <v>109</v>
      </c>
      <c r="H19" t="s">
        <v>765</v>
      </c>
    </row>
    <row r="20" spans="1:8" x14ac:dyDescent="0.2">
      <c r="A20" t="s">
        <v>701</v>
      </c>
      <c r="B20" t="s">
        <v>111</v>
      </c>
      <c r="C20" t="s">
        <v>63</v>
      </c>
      <c r="D20">
        <v>151</v>
      </c>
      <c r="E20">
        <v>21</v>
      </c>
      <c r="F20">
        <v>2</v>
      </c>
      <c r="G20" t="s">
        <v>106</v>
      </c>
      <c r="H20" t="s">
        <v>765</v>
      </c>
    </row>
    <row r="21" spans="1:8" x14ac:dyDescent="0.2">
      <c r="A21" t="s">
        <v>703</v>
      </c>
      <c r="B21" t="s">
        <v>111</v>
      </c>
      <c r="C21" t="s">
        <v>63</v>
      </c>
      <c r="D21">
        <v>465</v>
      </c>
      <c r="E21">
        <v>20</v>
      </c>
      <c r="F21">
        <v>10</v>
      </c>
      <c r="G21" t="s">
        <v>106</v>
      </c>
      <c r="H21" t="s">
        <v>765</v>
      </c>
    </row>
    <row r="22" spans="1:8" x14ac:dyDescent="0.2">
      <c r="A22" t="s">
        <v>704</v>
      </c>
      <c r="B22" t="s">
        <v>111</v>
      </c>
      <c r="C22" t="s">
        <v>63</v>
      </c>
      <c r="D22">
        <v>79</v>
      </c>
      <c r="E22">
        <v>198</v>
      </c>
      <c r="F22">
        <v>15</v>
      </c>
      <c r="G22" t="s">
        <v>106</v>
      </c>
      <c r="H22" t="s">
        <v>765</v>
      </c>
    </row>
    <row r="23" spans="1:8" x14ac:dyDescent="0.2">
      <c r="A23" t="s">
        <v>736</v>
      </c>
      <c r="B23" t="s">
        <v>111</v>
      </c>
      <c r="C23" t="s">
        <v>63</v>
      </c>
      <c r="D23">
        <v>29</v>
      </c>
      <c r="E23">
        <v>1</v>
      </c>
      <c r="F23">
        <v>0</v>
      </c>
      <c r="G23" t="s">
        <v>109</v>
      </c>
      <c r="H23" t="s">
        <v>765</v>
      </c>
    </row>
    <row r="24" spans="1:8" x14ac:dyDescent="0.2">
      <c r="A24" t="s">
        <v>708</v>
      </c>
      <c r="B24" t="s">
        <v>111</v>
      </c>
      <c r="C24" t="s">
        <v>63</v>
      </c>
      <c r="D24">
        <v>80</v>
      </c>
      <c r="E24">
        <v>9</v>
      </c>
      <c r="F24">
        <v>0</v>
      </c>
      <c r="G24" t="s">
        <v>106</v>
      </c>
      <c r="H24" t="s">
        <v>765</v>
      </c>
    </row>
    <row r="25" spans="1:8" x14ac:dyDescent="0.2">
      <c r="A25" t="s">
        <v>710</v>
      </c>
      <c r="B25" t="s">
        <v>111</v>
      </c>
      <c r="C25" t="s">
        <v>63</v>
      </c>
      <c r="D25">
        <v>178</v>
      </c>
      <c r="E25">
        <v>92</v>
      </c>
      <c r="F25">
        <v>0</v>
      </c>
      <c r="G25" t="s">
        <v>106</v>
      </c>
      <c r="H25" t="s">
        <v>765</v>
      </c>
    </row>
    <row r="26" spans="1:8" x14ac:dyDescent="0.2">
      <c r="A26" t="s">
        <v>711</v>
      </c>
      <c r="B26" t="s">
        <v>111</v>
      </c>
      <c r="C26" t="s">
        <v>63</v>
      </c>
      <c r="D26">
        <v>45</v>
      </c>
      <c r="E26">
        <v>1</v>
      </c>
      <c r="F26">
        <v>1</v>
      </c>
      <c r="G26" t="s">
        <v>106</v>
      </c>
      <c r="H26" t="s">
        <v>765</v>
      </c>
    </row>
    <row r="27" spans="1:8" x14ac:dyDescent="0.2">
      <c r="A27" t="s">
        <v>712</v>
      </c>
      <c r="B27" t="s">
        <v>111</v>
      </c>
      <c r="C27" t="s">
        <v>63</v>
      </c>
      <c r="D27">
        <v>63</v>
      </c>
      <c r="E27">
        <v>7</v>
      </c>
      <c r="F27">
        <v>2</v>
      </c>
      <c r="G27" t="s">
        <v>106</v>
      </c>
      <c r="H27" t="s">
        <v>765</v>
      </c>
    </row>
    <row r="28" spans="1:8" x14ac:dyDescent="0.2">
      <c r="A28" t="s">
        <v>715</v>
      </c>
      <c r="B28" t="s">
        <v>111</v>
      </c>
      <c r="C28" t="s">
        <v>63</v>
      </c>
      <c r="D28">
        <v>57</v>
      </c>
      <c r="E28">
        <v>39</v>
      </c>
      <c r="F28">
        <v>0</v>
      </c>
      <c r="G28" t="s">
        <v>106</v>
      </c>
      <c r="H28" t="s">
        <v>765</v>
      </c>
    </row>
    <row r="29" spans="1:8" x14ac:dyDescent="0.2">
      <c r="A29" t="s">
        <v>717</v>
      </c>
      <c r="B29" t="s">
        <v>111</v>
      </c>
      <c r="C29" t="s">
        <v>63</v>
      </c>
      <c r="D29">
        <v>179</v>
      </c>
      <c r="E29">
        <v>3</v>
      </c>
      <c r="F29">
        <v>0</v>
      </c>
      <c r="G29" t="s">
        <v>106</v>
      </c>
      <c r="H29" t="s">
        <v>765</v>
      </c>
    </row>
    <row r="30" spans="1:8" x14ac:dyDescent="0.2">
      <c r="A30" t="s">
        <v>719</v>
      </c>
      <c r="B30" t="s">
        <v>111</v>
      </c>
      <c r="C30" t="s">
        <v>63</v>
      </c>
      <c r="D30">
        <v>73</v>
      </c>
      <c r="E30">
        <v>3</v>
      </c>
      <c r="F30">
        <v>15</v>
      </c>
      <c r="G30" t="s">
        <v>109</v>
      </c>
      <c r="H30" t="s">
        <v>765</v>
      </c>
    </row>
    <row r="31" spans="1:8" x14ac:dyDescent="0.2">
      <c r="A31" t="s">
        <v>720</v>
      </c>
      <c r="B31" t="s">
        <v>111</v>
      </c>
      <c r="C31" t="s">
        <v>63</v>
      </c>
      <c r="D31">
        <v>89</v>
      </c>
      <c r="E31">
        <v>3</v>
      </c>
      <c r="F31">
        <v>2</v>
      </c>
      <c r="G31" t="s">
        <v>109</v>
      </c>
      <c r="H31" t="s">
        <v>765</v>
      </c>
    </row>
    <row r="32" spans="1:8" x14ac:dyDescent="0.2">
      <c r="A32" t="s">
        <v>721</v>
      </c>
      <c r="B32" t="s">
        <v>111</v>
      </c>
      <c r="C32" t="s">
        <v>63</v>
      </c>
      <c r="D32">
        <v>44</v>
      </c>
      <c r="E32">
        <v>10</v>
      </c>
      <c r="F32">
        <v>0</v>
      </c>
      <c r="G32" t="s">
        <v>106</v>
      </c>
      <c r="H32" t="s">
        <v>765</v>
      </c>
    </row>
    <row r="33" spans="1:8" x14ac:dyDescent="0.2">
      <c r="A33" t="s">
        <v>723</v>
      </c>
      <c r="B33" t="s">
        <v>111</v>
      </c>
      <c r="C33" t="s">
        <v>63</v>
      </c>
      <c r="D33">
        <v>40</v>
      </c>
      <c r="E33">
        <v>12</v>
      </c>
      <c r="F33">
        <v>0</v>
      </c>
      <c r="G33" t="s">
        <v>106</v>
      </c>
      <c r="H33" t="s">
        <v>765</v>
      </c>
    </row>
    <row r="34" spans="1:8" x14ac:dyDescent="0.2">
      <c r="A34" t="s">
        <v>725</v>
      </c>
      <c r="B34" t="s">
        <v>111</v>
      </c>
      <c r="C34" t="s">
        <v>63</v>
      </c>
      <c r="D34">
        <v>158</v>
      </c>
      <c r="E34">
        <v>25</v>
      </c>
      <c r="F34">
        <v>1</v>
      </c>
      <c r="G34" t="s">
        <v>107</v>
      </c>
      <c r="H34" t="s">
        <v>765</v>
      </c>
    </row>
    <row r="35" spans="1:8" x14ac:dyDescent="0.2">
      <c r="A35" t="s">
        <v>727</v>
      </c>
      <c r="B35" t="s">
        <v>111</v>
      </c>
      <c r="C35" t="s">
        <v>63</v>
      </c>
      <c r="D35">
        <v>99</v>
      </c>
      <c r="E35">
        <v>1</v>
      </c>
      <c r="F35">
        <v>0</v>
      </c>
      <c r="G35" t="s">
        <v>106</v>
      </c>
      <c r="H35" t="s">
        <v>765</v>
      </c>
    </row>
    <row r="36" spans="1:8" x14ac:dyDescent="0.2">
      <c r="A36" t="s">
        <v>729</v>
      </c>
      <c r="B36" t="s">
        <v>111</v>
      </c>
      <c r="C36" t="s">
        <v>63</v>
      </c>
      <c r="D36">
        <v>17</v>
      </c>
      <c r="E36">
        <v>0</v>
      </c>
      <c r="F36">
        <v>0</v>
      </c>
      <c r="G36" t="s">
        <v>106</v>
      </c>
      <c r="H36" t="s">
        <v>765</v>
      </c>
    </row>
    <row r="37" spans="1:8" x14ac:dyDescent="0.2">
      <c r="A37" t="s">
        <v>730</v>
      </c>
      <c r="B37" t="s">
        <v>111</v>
      </c>
      <c r="C37" t="s">
        <v>63</v>
      </c>
      <c r="D37">
        <v>105</v>
      </c>
      <c r="E37">
        <v>6</v>
      </c>
      <c r="F37">
        <v>0</v>
      </c>
      <c r="G37" t="s">
        <v>106</v>
      </c>
      <c r="H37" t="s">
        <v>765</v>
      </c>
    </row>
    <row r="38" spans="1:8" x14ac:dyDescent="0.2">
      <c r="A38" t="s">
        <v>731</v>
      </c>
      <c r="B38" t="s">
        <v>111</v>
      </c>
      <c r="C38" t="s">
        <v>63</v>
      </c>
      <c r="D38">
        <v>166</v>
      </c>
      <c r="E38">
        <v>28</v>
      </c>
      <c r="F38">
        <v>3</v>
      </c>
      <c r="G38" t="s">
        <v>106</v>
      </c>
      <c r="H38" t="s">
        <v>765</v>
      </c>
    </row>
    <row r="39" spans="1:8" x14ac:dyDescent="0.2">
      <c r="A39" t="s">
        <v>732</v>
      </c>
      <c r="B39" t="s">
        <v>111</v>
      </c>
      <c r="C39" t="s">
        <v>63</v>
      </c>
      <c r="D39">
        <v>77</v>
      </c>
      <c r="E39">
        <v>29</v>
      </c>
      <c r="F39">
        <v>2</v>
      </c>
      <c r="G39" t="s">
        <v>106</v>
      </c>
      <c r="H39" t="s">
        <v>765</v>
      </c>
    </row>
    <row r="40" spans="1:8" x14ac:dyDescent="0.2">
      <c r="A40" t="s">
        <v>733</v>
      </c>
      <c r="B40" t="s">
        <v>111</v>
      </c>
      <c r="C40" t="s">
        <v>63</v>
      </c>
      <c r="D40">
        <v>130</v>
      </c>
      <c r="E40">
        <v>4</v>
      </c>
      <c r="F40">
        <v>0</v>
      </c>
      <c r="G40" t="s">
        <v>107</v>
      </c>
      <c r="H40" t="s">
        <v>765</v>
      </c>
    </row>
  </sheetData>
  <sortState xmlns:xlrd2="http://schemas.microsoft.com/office/spreadsheetml/2017/richdata2" ref="A2:H40">
    <sortCondition ref="C2:C4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0A05-D646-6D4A-A069-9688A443C204}">
  <dimension ref="A1:Q42"/>
  <sheetViews>
    <sheetView workbookViewId="0">
      <selection activeCell="Q19" sqref="Q19"/>
    </sheetView>
  </sheetViews>
  <sheetFormatPr baseColWidth="10" defaultRowHeight="16" x14ac:dyDescent="0.2"/>
  <sheetData>
    <row r="1" spans="1:17" x14ac:dyDescent="0.2">
      <c r="A1" s="1"/>
      <c r="B1" s="1" t="s">
        <v>0</v>
      </c>
      <c r="C1" s="1" t="s">
        <v>1</v>
      </c>
      <c r="D1" s="1" t="s">
        <v>103</v>
      </c>
      <c r="E1" s="1" t="s">
        <v>104</v>
      </c>
      <c r="F1" s="1" t="s">
        <v>105</v>
      </c>
      <c r="G1" s="1" t="s">
        <v>64</v>
      </c>
      <c r="H1" s="1" t="s">
        <v>752</v>
      </c>
    </row>
    <row r="2" spans="1:17" x14ac:dyDescent="0.2">
      <c r="A2" t="s">
        <v>632</v>
      </c>
      <c r="B2" t="s">
        <v>110</v>
      </c>
      <c r="C2" t="s">
        <v>63</v>
      </c>
      <c r="D2">
        <v>182</v>
      </c>
      <c r="E2">
        <v>2</v>
      </c>
      <c r="F2">
        <v>1</v>
      </c>
      <c r="G2" t="s">
        <v>106</v>
      </c>
      <c r="H2" t="s">
        <v>760</v>
      </c>
      <c r="K2" t="s">
        <v>740</v>
      </c>
      <c r="L2" t="s">
        <v>741</v>
      </c>
      <c r="M2" t="s">
        <v>742</v>
      </c>
    </row>
    <row r="3" spans="1:17" x14ac:dyDescent="0.2">
      <c r="A3" t="s">
        <v>585</v>
      </c>
      <c r="B3" t="s">
        <v>110</v>
      </c>
      <c r="C3" t="s">
        <v>63</v>
      </c>
      <c r="D3">
        <v>43</v>
      </c>
      <c r="E3">
        <v>12</v>
      </c>
      <c r="F3">
        <v>8</v>
      </c>
      <c r="G3" t="s">
        <v>108</v>
      </c>
      <c r="H3" t="s">
        <v>760</v>
      </c>
      <c r="K3">
        <f>SUM(D2:D42)</f>
        <v>7207</v>
      </c>
      <c r="L3">
        <f t="shared" ref="L3:M3" si="0">SUM(E2:E42)</f>
        <v>291</v>
      </c>
      <c r="M3">
        <f t="shared" si="0"/>
        <v>997</v>
      </c>
      <c r="O3" t="s">
        <v>743</v>
      </c>
    </row>
    <row r="4" spans="1:17" x14ac:dyDescent="0.2">
      <c r="A4" t="s">
        <v>646</v>
      </c>
      <c r="B4" t="s">
        <v>110</v>
      </c>
      <c r="C4" t="s">
        <v>63</v>
      </c>
      <c r="D4">
        <v>33</v>
      </c>
      <c r="E4">
        <v>1</v>
      </c>
      <c r="F4">
        <v>3</v>
      </c>
      <c r="G4" t="s">
        <v>109</v>
      </c>
      <c r="H4" t="s">
        <v>760</v>
      </c>
      <c r="J4" t="s">
        <v>116</v>
      </c>
      <c r="K4">
        <f>SUM(D2:D6)/K3</f>
        <v>4.8286388233661715E-2</v>
      </c>
      <c r="L4">
        <f t="shared" ref="L4:M4" si="1">SUM(E2:E6)/L3</f>
        <v>5.4982817869415807E-2</v>
      </c>
      <c r="M4">
        <f t="shared" si="1"/>
        <v>2.4072216649949848E-2</v>
      </c>
      <c r="O4">
        <f>5/41</f>
        <v>0.12195121951219512</v>
      </c>
    </row>
    <row r="5" spans="1:17" x14ac:dyDescent="0.2">
      <c r="A5" t="s">
        <v>659</v>
      </c>
      <c r="B5" t="s">
        <v>110</v>
      </c>
      <c r="C5" t="s">
        <v>63</v>
      </c>
      <c r="D5">
        <v>8</v>
      </c>
      <c r="E5">
        <v>0</v>
      </c>
      <c r="F5">
        <v>0</v>
      </c>
      <c r="G5" t="s">
        <v>107</v>
      </c>
      <c r="H5" t="s">
        <v>760</v>
      </c>
      <c r="J5" t="s">
        <v>117</v>
      </c>
      <c r="K5">
        <f>SUM(D7:D9)/K3</f>
        <v>8.1032329679478279E-2</v>
      </c>
      <c r="L5">
        <f t="shared" ref="L5:M5" si="2">SUM(E7:E9)/L3</f>
        <v>2.7491408934707903E-2</v>
      </c>
      <c r="M5">
        <f t="shared" si="2"/>
        <v>5.0150451354062188E-2</v>
      </c>
      <c r="O5">
        <f>3/41</f>
        <v>7.3170731707317069E-2</v>
      </c>
    </row>
    <row r="6" spans="1:17" x14ac:dyDescent="0.2">
      <c r="A6" t="s">
        <v>660</v>
      </c>
      <c r="B6" t="s">
        <v>110</v>
      </c>
      <c r="C6" t="s">
        <v>63</v>
      </c>
      <c r="D6">
        <v>82</v>
      </c>
      <c r="E6">
        <v>1</v>
      </c>
      <c r="F6">
        <v>12</v>
      </c>
      <c r="G6" t="s">
        <v>106</v>
      </c>
      <c r="H6" t="s">
        <v>760</v>
      </c>
      <c r="J6" t="s">
        <v>118</v>
      </c>
      <c r="K6">
        <v>0</v>
      </c>
      <c r="L6">
        <v>0</v>
      </c>
      <c r="M6">
        <v>0</v>
      </c>
      <c r="O6">
        <v>0</v>
      </c>
    </row>
    <row r="7" spans="1:17" x14ac:dyDescent="0.2">
      <c r="A7" t="s">
        <v>641</v>
      </c>
      <c r="B7" t="s">
        <v>113</v>
      </c>
      <c r="C7" t="s">
        <v>112</v>
      </c>
      <c r="D7">
        <v>373</v>
      </c>
      <c r="E7">
        <v>5</v>
      </c>
      <c r="F7">
        <v>30</v>
      </c>
      <c r="G7" t="s">
        <v>106</v>
      </c>
      <c r="H7" t="s">
        <v>760</v>
      </c>
      <c r="J7" t="s">
        <v>119</v>
      </c>
      <c r="K7">
        <f>SUM(D10:D42)/K3</f>
        <v>0.87068128208686002</v>
      </c>
      <c r="L7">
        <f t="shared" ref="L7:M7" si="3">SUM(E10:E42)/L3</f>
        <v>0.91752577319587625</v>
      </c>
      <c r="M7">
        <f t="shared" si="3"/>
        <v>0.925777331995988</v>
      </c>
      <c r="O7">
        <f>33/41</f>
        <v>0.80487804878048785</v>
      </c>
    </row>
    <row r="8" spans="1:17" x14ac:dyDescent="0.2">
      <c r="A8" t="s">
        <v>648</v>
      </c>
      <c r="B8" t="s">
        <v>113</v>
      </c>
      <c r="C8" t="s">
        <v>112</v>
      </c>
      <c r="D8">
        <v>113</v>
      </c>
      <c r="E8">
        <v>0</v>
      </c>
      <c r="F8">
        <v>11</v>
      </c>
      <c r="G8" t="s">
        <v>106</v>
      </c>
      <c r="H8" t="s">
        <v>760</v>
      </c>
      <c r="J8" t="s">
        <v>107</v>
      </c>
    </row>
    <row r="9" spans="1:17" x14ac:dyDescent="0.2">
      <c r="A9" t="s">
        <v>631</v>
      </c>
      <c r="B9" t="s">
        <v>113</v>
      </c>
      <c r="C9" t="s">
        <v>63</v>
      </c>
      <c r="D9">
        <v>98</v>
      </c>
      <c r="E9">
        <v>3</v>
      </c>
      <c r="F9">
        <v>9</v>
      </c>
      <c r="G9" t="s">
        <v>108</v>
      </c>
      <c r="H9" t="s">
        <v>760</v>
      </c>
      <c r="J9" t="s">
        <v>744</v>
      </c>
      <c r="K9">
        <v>0.1332038296101013</v>
      </c>
      <c r="L9">
        <v>4.4673539518900345E-2</v>
      </c>
      <c r="M9">
        <v>0.11434302908726178</v>
      </c>
      <c r="O9">
        <f>7/41</f>
        <v>0.17073170731707318</v>
      </c>
    </row>
    <row r="10" spans="1:17" x14ac:dyDescent="0.2">
      <c r="A10" t="s">
        <v>637</v>
      </c>
      <c r="B10" t="s">
        <v>111</v>
      </c>
      <c r="C10" t="s">
        <v>112</v>
      </c>
      <c r="D10">
        <v>27</v>
      </c>
      <c r="E10">
        <v>0</v>
      </c>
      <c r="F10">
        <v>2</v>
      </c>
      <c r="G10" t="s">
        <v>109</v>
      </c>
      <c r="H10" t="s">
        <v>760</v>
      </c>
      <c r="J10" t="s">
        <v>120</v>
      </c>
      <c r="K10">
        <v>0.86679617038989876</v>
      </c>
      <c r="L10">
        <v>0.9553264604810997</v>
      </c>
      <c r="M10">
        <v>0.88565697091273821</v>
      </c>
      <c r="O10">
        <f>(42-9+1)/41</f>
        <v>0.82926829268292679</v>
      </c>
    </row>
    <row r="11" spans="1:17" x14ac:dyDescent="0.2">
      <c r="A11" t="s">
        <v>638</v>
      </c>
      <c r="B11" t="s">
        <v>111</v>
      </c>
      <c r="C11" t="s">
        <v>112</v>
      </c>
      <c r="D11">
        <v>6</v>
      </c>
      <c r="E11">
        <v>0</v>
      </c>
      <c r="F11">
        <v>1</v>
      </c>
      <c r="G11" t="s">
        <v>109</v>
      </c>
      <c r="H11" t="s">
        <v>760</v>
      </c>
    </row>
    <row r="12" spans="1:17" x14ac:dyDescent="0.2">
      <c r="A12" t="s">
        <v>639</v>
      </c>
      <c r="B12" t="s">
        <v>111</v>
      </c>
      <c r="C12" t="s">
        <v>112</v>
      </c>
      <c r="D12">
        <v>289</v>
      </c>
      <c r="E12">
        <v>7</v>
      </c>
      <c r="F12">
        <v>56</v>
      </c>
      <c r="G12" t="s">
        <v>106</v>
      </c>
      <c r="H12" t="s">
        <v>760</v>
      </c>
    </row>
    <row r="13" spans="1:17" x14ac:dyDescent="0.2">
      <c r="A13" t="s">
        <v>644</v>
      </c>
      <c r="B13" t="s">
        <v>111</v>
      </c>
      <c r="C13" t="s">
        <v>112</v>
      </c>
      <c r="D13">
        <v>85</v>
      </c>
      <c r="E13">
        <v>1</v>
      </c>
      <c r="F13">
        <v>0</v>
      </c>
      <c r="G13" t="s">
        <v>108</v>
      </c>
      <c r="H13" t="s">
        <v>760</v>
      </c>
      <c r="J13" t="s">
        <v>744</v>
      </c>
      <c r="K13">
        <f>K9/O9</f>
        <v>0.78019385914487893</v>
      </c>
      <c r="L13">
        <f>L9/O9</f>
        <v>0.26165930289641626</v>
      </c>
      <c r="M13">
        <f>M9/O9</f>
        <v>0.66972345608253325</v>
      </c>
    </row>
    <row r="14" spans="1:17" x14ac:dyDescent="0.2">
      <c r="A14" t="s">
        <v>651</v>
      </c>
      <c r="B14" t="s">
        <v>111</v>
      </c>
      <c r="C14" t="s">
        <v>112</v>
      </c>
      <c r="D14">
        <v>67</v>
      </c>
      <c r="E14">
        <v>0</v>
      </c>
      <c r="F14">
        <v>14</v>
      </c>
      <c r="G14" t="s">
        <v>108</v>
      </c>
      <c r="H14" t="s">
        <v>760</v>
      </c>
      <c r="J14" t="s">
        <v>120</v>
      </c>
      <c r="K14">
        <f>K10/O10</f>
        <v>1.0452542054701721</v>
      </c>
      <c r="L14">
        <f>L10/O10</f>
        <v>1.1520113199919144</v>
      </c>
      <c r="M14">
        <f>M10/O10</f>
        <v>1.067998111983008</v>
      </c>
      <c r="O14">
        <f>K14/K13</f>
        <v>1.3397365196078435</v>
      </c>
      <c r="P14">
        <f>L14/L13</f>
        <v>4.4027149321266981</v>
      </c>
      <c r="Q14">
        <f>M14/M13</f>
        <v>1.5946852425180602</v>
      </c>
    </row>
    <row r="15" spans="1:17" x14ac:dyDescent="0.2">
      <c r="A15" t="s">
        <v>625</v>
      </c>
      <c r="B15" t="s">
        <v>111</v>
      </c>
      <c r="C15" t="s">
        <v>63</v>
      </c>
      <c r="D15">
        <v>527</v>
      </c>
      <c r="E15">
        <v>3</v>
      </c>
      <c r="F15">
        <v>105</v>
      </c>
      <c r="G15" t="s">
        <v>108</v>
      </c>
      <c r="H15" t="s">
        <v>760</v>
      </c>
    </row>
    <row r="16" spans="1:17" x14ac:dyDescent="0.2">
      <c r="A16" t="s">
        <v>626</v>
      </c>
      <c r="B16" t="s">
        <v>111</v>
      </c>
      <c r="C16" t="s">
        <v>63</v>
      </c>
      <c r="D16">
        <v>27</v>
      </c>
      <c r="E16">
        <v>0</v>
      </c>
      <c r="F16">
        <v>0</v>
      </c>
      <c r="G16" t="s">
        <v>106</v>
      </c>
      <c r="H16" t="s">
        <v>760</v>
      </c>
      <c r="J16" t="s">
        <v>116</v>
      </c>
      <c r="K16">
        <f>K4/O4</f>
        <v>0.39594838351602607</v>
      </c>
      <c r="L16">
        <f>L4/O4</f>
        <v>0.45085910652920963</v>
      </c>
      <c r="M16">
        <f>M4/O4</f>
        <v>0.19739217652958876</v>
      </c>
      <c r="O16">
        <f>K19/K16</f>
        <v>2.732061999303379</v>
      </c>
      <c r="P16">
        <f t="shared" ref="P16:Q16" si="4">L19/L16</f>
        <v>2.5284090909090904</v>
      </c>
      <c r="Q16">
        <f t="shared" si="4"/>
        <v>5.8270202020202024</v>
      </c>
    </row>
    <row r="17" spans="1:17" x14ac:dyDescent="0.2">
      <c r="A17" t="s">
        <v>627</v>
      </c>
      <c r="B17" t="s">
        <v>111</v>
      </c>
      <c r="C17" t="s">
        <v>63</v>
      </c>
      <c r="D17">
        <v>166</v>
      </c>
      <c r="E17">
        <v>23</v>
      </c>
      <c r="F17">
        <v>1</v>
      </c>
      <c r="G17" t="s">
        <v>106</v>
      </c>
      <c r="H17" t="s">
        <v>760</v>
      </c>
      <c r="J17" t="s">
        <v>117</v>
      </c>
      <c r="K17">
        <f t="shared" ref="K17:K19" si="5">K5/O5</f>
        <v>1.10744183895287</v>
      </c>
      <c r="L17">
        <f t="shared" ref="L17:L19" si="6">L5/O5</f>
        <v>0.37571592210767468</v>
      </c>
      <c r="M17">
        <f t="shared" ref="M17:M19" si="7">M5/O5</f>
        <v>0.68538950183884995</v>
      </c>
      <c r="O17">
        <f>K19/K17</f>
        <v>0.97680572851805725</v>
      </c>
      <c r="P17">
        <f t="shared" ref="P17:Q17" si="8">L19/L17</f>
        <v>3.0340909090909087</v>
      </c>
      <c r="Q17">
        <f t="shared" si="8"/>
        <v>1.6781818181818182</v>
      </c>
    </row>
    <row r="18" spans="1:17" x14ac:dyDescent="0.2">
      <c r="A18" t="s">
        <v>628</v>
      </c>
      <c r="B18" t="s">
        <v>111</v>
      </c>
      <c r="C18" t="s">
        <v>63</v>
      </c>
      <c r="D18">
        <v>229</v>
      </c>
      <c r="E18">
        <v>7</v>
      </c>
      <c r="F18">
        <v>9</v>
      </c>
      <c r="G18" t="s">
        <v>106</v>
      </c>
      <c r="H18" t="s">
        <v>760</v>
      </c>
      <c r="J18" t="s">
        <v>118</v>
      </c>
      <c r="K18" t="e">
        <f t="shared" si="5"/>
        <v>#DIV/0!</v>
      </c>
      <c r="L18" t="e">
        <f t="shared" si="6"/>
        <v>#DIV/0!</v>
      </c>
      <c r="M18" t="e">
        <f t="shared" si="7"/>
        <v>#DIV/0!</v>
      </c>
    </row>
    <row r="19" spans="1:17" x14ac:dyDescent="0.2">
      <c r="A19" t="s">
        <v>629</v>
      </c>
      <c r="B19" t="s">
        <v>111</v>
      </c>
      <c r="C19" t="s">
        <v>63</v>
      </c>
      <c r="D19">
        <v>108</v>
      </c>
      <c r="E19">
        <v>4</v>
      </c>
      <c r="F19">
        <v>13</v>
      </c>
      <c r="G19" t="s">
        <v>106</v>
      </c>
      <c r="H19" t="s">
        <v>760</v>
      </c>
      <c r="J19" t="s">
        <v>119</v>
      </c>
      <c r="K19">
        <f t="shared" si="5"/>
        <v>1.0817555322897352</v>
      </c>
      <c r="L19">
        <f t="shared" si="6"/>
        <v>1.1399562636676037</v>
      </c>
      <c r="M19">
        <f t="shared" si="7"/>
        <v>1.1502082003586518</v>
      </c>
    </row>
    <row r="20" spans="1:17" x14ac:dyDescent="0.2">
      <c r="A20" t="s">
        <v>630</v>
      </c>
      <c r="B20" t="s">
        <v>111</v>
      </c>
      <c r="C20" t="s">
        <v>63</v>
      </c>
      <c r="D20">
        <v>293</v>
      </c>
      <c r="E20">
        <v>103</v>
      </c>
      <c r="F20">
        <v>6</v>
      </c>
      <c r="G20" t="s">
        <v>106</v>
      </c>
      <c r="H20" t="s">
        <v>760</v>
      </c>
    </row>
    <row r="21" spans="1:17" x14ac:dyDescent="0.2">
      <c r="A21" t="s">
        <v>633</v>
      </c>
      <c r="B21" t="s">
        <v>111</v>
      </c>
      <c r="C21" t="s">
        <v>63</v>
      </c>
      <c r="D21">
        <v>171</v>
      </c>
      <c r="E21">
        <v>3</v>
      </c>
      <c r="F21">
        <v>33</v>
      </c>
      <c r="G21" t="s">
        <v>107</v>
      </c>
      <c r="H21" t="s">
        <v>760</v>
      </c>
    </row>
    <row r="22" spans="1:17" x14ac:dyDescent="0.2">
      <c r="A22" t="s">
        <v>634</v>
      </c>
      <c r="B22" t="s">
        <v>111</v>
      </c>
      <c r="C22" t="s">
        <v>63</v>
      </c>
      <c r="D22">
        <v>40</v>
      </c>
      <c r="E22">
        <v>1</v>
      </c>
      <c r="F22">
        <v>2</v>
      </c>
      <c r="G22" t="s">
        <v>109</v>
      </c>
      <c r="H22" t="s">
        <v>760</v>
      </c>
    </row>
    <row r="23" spans="1:17" x14ac:dyDescent="0.2">
      <c r="A23" t="s">
        <v>635</v>
      </c>
      <c r="B23" t="s">
        <v>111</v>
      </c>
      <c r="C23" t="s">
        <v>63</v>
      </c>
      <c r="D23">
        <v>40</v>
      </c>
      <c r="E23">
        <v>3</v>
      </c>
      <c r="F23">
        <v>9</v>
      </c>
      <c r="G23" t="s">
        <v>106</v>
      </c>
      <c r="H23" t="s">
        <v>760</v>
      </c>
    </row>
    <row r="24" spans="1:17" x14ac:dyDescent="0.2">
      <c r="A24" t="s">
        <v>636</v>
      </c>
      <c r="B24" t="s">
        <v>111</v>
      </c>
      <c r="C24" t="s">
        <v>63</v>
      </c>
      <c r="D24">
        <v>243</v>
      </c>
      <c r="E24">
        <v>12</v>
      </c>
      <c r="F24">
        <v>26</v>
      </c>
      <c r="G24" t="s">
        <v>106</v>
      </c>
      <c r="H24" t="s">
        <v>760</v>
      </c>
    </row>
    <row r="25" spans="1:17" x14ac:dyDescent="0.2">
      <c r="A25" t="s">
        <v>640</v>
      </c>
      <c r="B25" t="s">
        <v>111</v>
      </c>
      <c r="C25" t="s">
        <v>63</v>
      </c>
      <c r="D25">
        <v>209</v>
      </c>
      <c r="E25">
        <v>20</v>
      </c>
      <c r="F25">
        <v>3</v>
      </c>
      <c r="G25" t="s">
        <v>106</v>
      </c>
      <c r="H25" t="s">
        <v>760</v>
      </c>
    </row>
    <row r="26" spans="1:17" x14ac:dyDescent="0.2">
      <c r="A26" t="s">
        <v>642</v>
      </c>
      <c r="B26" t="s">
        <v>111</v>
      </c>
      <c r="C26" t="s">
        <v>63</v>
      </c>
      <c r="D26">
        <v>279</v>
      </c>
      <c r="E26">
        <v>0</v>
      </c>
      <c r="F26">
        <v>42</v>
      </c>
      <c r="G26" t="s">
        <v>106</v>
      </c>
      <c r="H26" t="s">
        <v>760</v>
      </c>
    </row>
    <row r="27" spans="1:17" x14ac:dyDescent="0.2">
      <c r="A27" t="s">
        <v>643</v>
      </c>
      <c r="B27" t="s">
        <v>111</v>
      </c>
      <c r="C27" t="s">
        <v>63</v>
      </c>
      <c r="D27">
        <v>54</v>
      </c>
      <c r="E27">
        <v>4</v>
      </c>
      <c r="F27">
        <v>2</v>
      </c>
      <c r="G27" t="s">
        <v>107</v>
      </c>
      <c r="H27" t="s">
        <v>760</v>
      </c>
    </row>
    <row r="28" spans="1:17" x14ac:dyDescent="0.2">
      <c r="A28" t="s">
        <v>335</v>
      </c>
      <c r="B28" t="s">
        <v>111</v>
      </c>
      <c r="C28" t="s">
        <v>63</v>
      </c>
      <c r="D28">
        <v>293</v>
      </c>
      <c r="E28">
        <v>5</v>
      </c>
      <c r="F28">
        <v>59</v>
      </c>
      <c r="G28" t="s">
        <v>106</v>
      </c>
      <c r="H28" t="s">
        <v>760</v>
      </c>
    </row>
    <row r="29" spans="1:17" x14ac:dyDescent="0.2">
      <c r="A29" t="s">
        <v>410</v>
      </c>
      <c r="B29" t="s">
        <v>111</v>
      </c>
      <c r="C29" t="s">
        <v>63</v>
      </c>
      <c r="D29">
        <v>975</v>
      </c>
      <c r="E29">
        <v>26</v>
      </c>
      <c r="F29">
        <v>332</v>
      </c>
      <c r="G29" t="s">
        <v>106</v>
      </c>
      <c r="H29" t="s">
        <v>760</v>
      </c>
    </row>
    <row r="30" spans="1:17" x14ac:dyDescent="0.2">
      <c r="A30" t="s">
        <v>545</v>
      </c>
      <c r="B30" t="s">
        <v>111</v>
      </c>
      <c r="C30" t="s">
        <v>63</v>
      </c>
      <c r="D30">
        <v>349</v>
      </c>
      <c r="E30">
        <v>19</v>
      </c>
      <c r="F30">
        <v>11</v>
      </c>
      <c r="G30" t="s">
        <v>106</v>
      </c>
      <c r="H30" t="s">
        <v>760</v>
      </c>
    </row>
    <row r="31" spans="1:17" x14ac:dyDescent="0.2">
      <c r="A31" t="s">
        <v>645</v>
      </c>
      <c r="B31" t="s">
        <v>111</v>
      </c>
      <c r="C31" t="s">
        <v>63</v>
      </c>
      <c r="D31">
        <v>184</v>
      </c>
      <c r="E31">
        <v>2</v>
      </c>
      <c r="F31">
        <v>46</v>
      </c>
      <c r="G31" t="s">
        <v>106</v>
      </c>
      <c r="H31" t="s">
        <v>760</v>
      </c>
    </row>
    <row r="32" spans="1:17" x14ac:dyDescent="0.2">
      <c r="A32" t="s">
        <v>647</v>
      </c>
      <c r="B32" t="s">
        <v>111</v>
      </c>
      <c r="C32" t="s">
        <v>63</v>
      </c>
      <c r="D32">
        <v>144</v>
      </c>
      <c r="E32">
        <v>0</v>
      </c>
      <c r="F32">
        <v>8</v>
      </c>
      <c r="G32" t="s">
        <v>108</v>
      </c>
      <c r="H32" t="s">
        <v>760</v>
      </c>
    </row>
    <row r="33" spans="1:8" x14ac:dyDescent="0.2">
      <c r="A33" t="s">
        <v>649</v>
      </c>
      <c r="B33" t="s">
        <v>111</v>
      </c>
      <c r="C33" t="s">
        <v>63</v>
      </c>
      <c r="D33">
        <v>117</v>
      </c>
      <c r="E33">
        <v>0</v>
      </c>
      <c r="F33">
        <v>15</v>
      </c>
      <c r="G33" t="s">
        <v>108</v>
      </c>
      <c r="H33" t="s">
        <v>760</v>
      </c>
    </row>
    <row r="34" spans="1:8" x14ac:dyDescent="0.2">
      <c r="A34" t="s">
        <v>650</v>
      </c>
      <c r="B34" t="s">
        <v>111</v>
      </c>
      <c r="C34" t="s">
        <v>63</v>
      </c>
      <c r="D34">
        <v>166</v>
      </c>
      <c r="E34">
        <v>2</v>
      </c>
      <c r="F34">
        <v>10</v>
      </c>
      <c r="G34" t="s">
        <v>106</v>
      </c>
      <c r="H34" t="s">
        <v>760</v>
      </c>
    </row>
    <row r="35" spans="1:8" x14ac:dyDescent="0.2">
      <c r="A35" t="s">
        <v>652</v>
      </c>
      <c r="B35" t="s">
        <v>111</v>
      </c>
      <c r="C35" t="s">
        <v>63</v>
      </c>
      <c r="D35">
        <v>55</v>
      </c>
      <c r="E35">
        <v>0</v>
      </c>
      <c r="F35">
        <v>8</v>
      </c>
      <c r="G35" t="s">
        <v>109</v>
      </c>
      <c r="H35" t="s">
        <v>760</v>
      </c>
    </row>
    <row r="36" spans="1:8" x14ac:dyDescent="0.2">
      <c r="A36" t="s">
        <v>653</v>
      </c>
      <c r="B36" t="s">
        <v>111</v>
      </c>
      <c r="C36" t="s">
        <v>63</v>
      </c>
      <c r="D36">
        <v>33</v>
      </c>
      <c r="E36">
        <v>2</v>
      </c>
      <c r="F36">
        <v>0</v>
      </c>
      <c r="G36" t="s">
        <v>107</v>
      </c>
      <c r="H36" t="s">
        <v>760</v>
      </c>
    </row>
    <row r="37" spans="1:8" x14ac:dyDescent="0.2">
      <c r="A37" t="s">
        <v>654</v>
      </c>
      <c r="B37" t="s">
        <v>111</v>
      </c>
      <c r="C37" t="s">
        <v>63</v>
      </c>
      <c r="D37">
        <v>267</v>
      </c>
      <c r="E37">
        <v>7</v>
      </c>
      <c r="F37">
        <v>40</v>
      </c>
      <c r="G37" t="s">
        <v>106</v>
      </c>
      <c r="H37" t="s">
        <v>760</v>
      </c>
    </row>
    <row r="38" spans="1:8" x14ac:dyDescent="0.2">
      <c r="A38" t="s">
        <v>655</v>
      </c>
      <c r="B38" t="s">
        <v>111</v>
      </c>
      <c r="C38" t="s">
        <v>63</v>
      </c>
      <c r="D38">
        <v>366</v>
      </c>
      <c r="E38">
        <v>6</v>
      </c>
      <c r="F38">
        <v>25</v>
      </c>
      <c r="G38" t="s">
        <v>106</v>
      </c>
      <c r="H38" t="s">
        <v>760</v>
      </c>
    </row>
    <row r="39" spans="1:8" x14ac:dyDescent="0.2">
      <c r="A39" t="s">
        <v>656</v>
      </c>
      <c r="B39" t="s">
        <v>111</v>
      </c>
      <c r="C39" t="s">
        <v>63</v>
      </c>
      <c r="D39">
        <v>67</v>
      </c>
      <c r="E39">
        <v>1</v>
      </c>
      <c r="F39">
        <v>0</v>
      </c>
      <c r="G39" t="s">
        <v>108</v>
      </c>
      <c r="H39" t="s">
        <v>760</v>
      </c>
    </row>
    <row r="40" spans="1:8" x14ac:dyDescent="0.2">
      <c r="A40" t="s">
        <v>657</v>
      </c>
      <c r="B40" t="s">
        <v>111</v>
      </c>
      <c r="C40" t="s">
        <v>63</v>
      </c>
      <c r="D40">
        <v>72</v>
      </c>
      <c r="E40">
        <v>4</v>
      </c>
      <c r="F40">
        <v>8</v>
      </c>
      <c r="G40" t="s">
        <v>108</v>
      </c>
      <c r="H40" t="s">
        <v>760</v>
      </c>
    </row>
    <row r="41" spans="1:8" x14ac:dyDescent="0.2">
      <c r="A41" t="s">
        <v>658</v>
      </c>
      <c r="B41" t="s">
        <v>111</v>
      </c>
      <c r="C41" t="s">
        <v>63</v>
      </c>
      <c r="D41">
        <v>173</v>
      </c>
      <c r="E41">
        <v>0</v>
      </c>
      <c r="F41">
        <v>18</v>
      </c>
      <c r="G41" t="s">
        <v>106</v>
      </c>
      <c r="H41" t="s">
        <v>760</v>
      </c>
    </row>
    <row r="42" spans="1:8" x14ac:dyDescent="0.2">
      <c r="A42" t="s">
        <v>661</v>
      </c>
      <c r="B42" t="s">
        <v>111</v>
      </c>
      <c r="C42" t="s">
        <v>63</v>
      </c>
      <c r="D42">
        <v>154</v>
      </c>
      <c r="E42">
        <v>2</v>
      </c>
      <c r="F42">
        <v>19</v>
      </c>
      <c r="G42" t="s">
        <v>106</v>
      </c>
      <c r="H42" t="s">
        <v>760</v>
      </c>
    </row>
  </sheetData>
  <sortState xmlns:xlrd2="http://schemas.microsoft.com/office/spreadsheetml/2017/richdata2" ref="A2:G43">
    <sortCondition ref="B2:B4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7253-26D5-2B45-83E6-E74D9A76641D}">
  <dimension ref="A1:O52"/>
  <sheetViews>
    <sheetView workbookViewId="0">
      <selection activeCell="A2" sqref="A2:H53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103</v>
      </c>
      <c r="E1" t="s">
        <v>104</v>
      </c>
      <c r="F1" t="s">
        <v>105</v>
      </c>
      <c r="G1" t="s">
        <v>64</v>
      </c>
      <c r="H1" t="s">
        <v>752</v>
      </c>
      <c r="K1" t="s">
        <v>740</v>
      </c>
      <c r="L1" t="s">
        <v>741</v>
      </c>
      <c r="M1" t="s">
        <v>742</v>
      </c>
    </row>
    <row r="2" spans="1:15" x14ac:dyDescent="0.2">
      <c r="A2" t="s">
        <v>121</v>
      </c>
      <c r="B2" t="s">
        <v>110</v>
      </c>
      <c r="C2" t="s">
        <v>112</v>
      </c>
      <c r="D2">
        <v>46</v>
      </c>
      <c r="E2">
        <v>63</v>
      </c>
      <c r="F2">
        <v>1</v>
      </c>
      <c r="G2" t="s">
        <v>106</v>
      </c>
      <c r="H2" t="s">
        <v>761</v>
      </c>
      <c r="K2">
        <f>SUM(D2:D52)</f>
        <v>2790</v>
      </c>
      <c r="L2">
        <f t="shared" ref="L2:M2" si="0">SUM(E2:E52)</f>
        <v>2481</v>
      </c>
      <c r="M2">
        <f t="shared" si="0"/>
        <v>183</v>
      </c>
      <c r="O2" t="s">
        <v>743</v>
      </c>
    </row>
    <row r="3" spans="1:15" x14ac:dyDescent="0.2">
      <c r="A3" t="s">
        <v>132</v>
      </c>
      <c r="B3" t="s">
        <v>110</v>
      </c>
      <c r="C3" t="s">
        <v>112</v>
      </c>
      <c r="D3">
        <v>6</v>
      </c>
      <c r="E3">
        <v>19</v>
      </c>
      <c r="F3">
        <v>2</v>
      </c>
      <c r="G3" t="s">
        <v>109</v>
      </c>
      <c r="H3" t="s">
        <v>761</v>
      </c>
      <c r="J3" t="s">
        <v>116</v>
      </c>
      <c r="K3">
        <v>0.21899641577060933</v>
      </c>
      <c r="L3">
        <v>0.26642482869810558</v>
      </c>
      <c r="M3">
        <v>0.14207650273224043</v>
      </c>
      <c r="O3">
        <f>9/51</f>
        <v>0.17647058823529413</v>
      </c>
    </row>
    <row r="4" spans="1:15" x14ac:dyDescent="0.2">
      <c r="A4" t="s">
        <v>169</v>
      </c>
      <c r="B4" t="s">
        <v>113</v>
      </c>
      <c r="C4" t="s">
        <v>112</v>
      </c>
      <c r="D4">
        <v>9</v>
      </c>
      <c r="E4">
        <v>10</v>
      </c>
      <c r="F4">
        <v>0</v>
      </c>
      <c r="G4" t="s">
        <v>109</v>
      </c>
      <c r="H4" t="s">
        <v>761</v>
      </c>
      <c r="J4" t="s">
        <v>117</v>
      </c>
      <c r="K4">
        <v>2.6881720430107527E-2</v>
      </c>
      <c r="L4">
        <v>3.0632809351068116E-2</v>
      </c>
      <c r="M4">
        <v>5.4644808743169399E-3</v>
      </c>
      <c r="O4">
        <f>4/51</f>
        <v>7.8431372549019607E-2</v>
      </c>
    </row>
    <row r="5" spans="1:15" x14ac:dyDescent="0.2">
      <c r="A5" t="s">
        <v>133</v>
      </c>
      <c r="B5" t="s">
        <v>114</v>
      </c>
      <c r="C5" t="s">
        <v>112</v>
      </c>
      <c r="D5">
        <v>14</v>
      </c>
      <c r="E5">
        <v>1</v>
      </c>
      <c r="F5">
        <v>2</v>
      </c>
      <c r="G5" t="s">
        <v>109</v>
      </c>
      <c r="H5" t="s">
        <v>761</v>
      </c>
      <c r="J5" t="s">
        <v>118</v>
      </c>
      <c r="K5">
        <v>3.6559139784946237E-2</v>
      </c>
      <c r="L5">
        <v>3.5469568722289402E-2</v>
      </c>
      <c r="M5">
        <v>0.17486338797814208</v>
      </c>
      <c r="O5">
        <f>4/51</f>
        <v>7.8431372549019607E-2</v>
      </c>
    </row>
    <row r="6" spans="1:15" x14ac:dyDescent="0.2">
      <c r="A6" t="s">
        <v>125</v>
      </c>
      <c r="B6" t="s">
        <v>111</v>
      </c>
      <c r="C6" t="s">
        <v>112</v>
      </c>
      <c r="D6">
        <v>47</v>
      </c>
      <c r="E6">
        <v>72</v>
      </c>
      <c r="F6">
        <v>8</v>
      </c>
      <c r="G6" t="s">
        <v>108</v>
      </c>
      <c r="H6" t="s">
        <v>761</v>
      </c>
      <c r="J6" t="s">
        <v>119</v>
      </c>
      <c r="K6">
        <v>0.71756272401433696</v>
      </c>
      <c r="L6">
        <v>0.66747279322853692</v>
      </c>
      <c r="M6">
        <v>0.67759562841530052</v>
      </c>
      <c r="O6">
        <f>34/51</f>
        <v>0.66666666666666663</v>
      </c>
    </row>
    <row r="7" spans="1:15" x14ac:dyDescent="0.2">
      <c r="A7" t="s">
        <v>141</v>
      </c>
      <c r="B7" t="s">
        <v>111</v>
      </c>
      <c r="C7" t="s">
        <v>112</v>
      </c>
      <c r="D7">
        <v>49</v>
      </c>
      <c r="E7">
        <v>13</v>
      </c>
      <c r="F7">
        <v>0</v>
      </c>
      <c r="G7" t="s">
        <v>106</v>
      </c>
      <c r="H7" t="s">
        <v>761</v>
      </c>
      <c r="J7" t="s">
        <v>107</v>
      </c>
    </row>
    <row r="8" spans="1:15" x14ac:dyDescent="0.2">
      <c r="A8" t="s">
        <v>147</v>
      </c>
      <c r="B8" t="s">
        <v>111</v>
      </c>
      <c r="C8" t="s">
        <v>112</v>
      </c>
      <c r="D8">
        <v>1</v>
      </c>
      <c r="E8">
        <v>14</v>
      </c>
      <c r="F8">
        <v>0</v>
      </c>
      <c r="G8" t="s">
        <v>107</v>
      </c>
      <c r="H8" t="s">
        <v>761</v>
      </c>
      <c r="J8" t="s">
        <v>744</v>
      </c>
      <c r="K8">
        <f>SUM(D2:D12)/K2</f>
        <v>0.19784946236559139</v>
      </c>
      <c r="L8">
        <f t="shared" ref="L8:M8" si="1">SUM(E2:E12)/L2</f>
        <v>0.14913341394598953</v>
      </c>
      <c r="M8">
        <f t="shared" si="1"/>
        <v>0.15846994535519127</v>
      </c>
      <c r="O8">
        <f>11/51</f>
        <v>0.21568627450980393</v>
      </c>
    </row>
    <row r="9" spans="1:15" x14ac:dyDescent="0.2">
      <c r="A9" t="s">
        <v>151</v>
      </c>
      <c r="B9" t="s">
        <v>111</v>
      </c>
      <c r="C9" t="s">
        <v>112</v>
      </c>
      <c r="D9">
        <v>40</v>
      </c>
      <c r="E9">
        <v>57</v>
      </c>
      <c r="F9">
        <v>8</v>
      </c>
      <c r="G9" t="s">
        <v>106</v>
      </c>
      <c r="H9" t="s">
        <v>761</v>
      </c>
      <c r="J9" t="s">
        <v>120</v>
      </c>
      <c r="K9">
        <f>SUM(D13:D52)/K2</f>
        <v>0.80215053763440858</v>
      </c>
      <c r="L9">
        <f t="shared" ref="L9:M9" si="2">SUM(E13:E52)/L2</f>
        <v>0.85086658605401044</v>
      </c>
      <c r="M9">
        <f t="shared" si="2"/>
        <v>0.84153005464480879</v>
      </c>
      <c r="O9">
        <f>1-O8</f>
        <v>0.78431372549019607</v>
      </c>
    </row>
    <row r="10" spans="1:15" x14ac:dyDescent="0.2">
      <c r="A10" t="s">
        <v>158</v>
      </c>
      <c r="B10" t="s">
        <v>111</v>
      </c>
      <c r="C10" t="s">
        <v>112</v>
      </c>
      <c r="D10">
        <v>265</v>
      </c>
      <c r="E10">
        <v>52</v>
      </c>
      <c r="F10">
        <v>1</v>
      </c>
      <c r="G10" t="s">
        <v>106</v>
      </c>
      <c r="H10" t="s">
        <v>761</v>
      </c>
    </row>
    <row r="11" spans="1:15" x14ac:dyDescent="0.2">
      <c r="A11" t="s">
        <v>159</v>
      </c>
      <c r="B11" t="s">
        <v>111</v>
      </c>
      <c r="C11" t="s">
        <v>112</v>
      </c>
      <c r="D11">
        <v>33</v>
      </c>
      <c r="E11">
        <v>52</v>
      </c>
      <c r="F11">
        <v>3</v>
      </c>
      <c r="G11" t="s">
        <v>108</v>
      </c>
      <c r="H11" t="s">
        <v>761</v>
      </c>
    </row>
    <row r="12" spans="1:15" x14ac:dyDescent="0.2">
      <c r="A12" t="s">
        <v>162</v>
      </c>
      <c r="B12" t="s">
        <v>111</v>
      </c>
      <c r="C12" t="s">
        <v>112</v>
      </c>
      <c r="D12">
        <v>42</v>
      </c>
      <c r="E12">
        <v>17</v>
      </c>
      <c r="F12">
        <v>4</v>
      </c>
      <c r="G12" t="s">
        <v>109</v>
      </c>
      <c r="H12" t="s">
        <v>761</v>
      </c>
    </row>
    <row r="13" spans="1:15" x14ac:dyDescent="0.2">
      <c r="A13" t="s">
        <v>140</v>
      </c>
      <c r="B13" t="s">
        <v>110</v>
      </c>
      <c r="C13" t="s">
        <v>63</v>
      </c>
      <c r="D13">
        <v>39</v>
      </c>
      <c r="E13">
        <v>119</v>
      </c>
      <c r="F13">
        <v>11</v>
      </c>
      <c r="G13" t="s">
        <v>108</v>
      </c>
      <c r="H13" t="s">
        <v>761</v>
      </c>
    </row>
    <row r="14" spans="1:15" x14ac:dyDescent="0.2">
      <c r="A14" t="s">
        <v>146</v>
      </c>
      <c r="B14" t="s">
        <v>110</v>
      </c>
      <c r="C14" t="s">
        <v>63</v>
      </c>
      <c r="D14">
        <v>72</v>
      </c>
      <c r="E14">
        <v>28</v>
      </c>
      <c r="F14">
        <v>1</v>
      </c>
      <c r="G14" t="s">
        <v>108</v>
      </c>
      <c r="H14" t="s">
        <v>761</v>
      </c>
    </row>
    <row r="15" spans="1:15" x14ac:dyDescent="0.2">
      <c r="A15" t="s">
        <v>152</v>
      </c>
      <c r="B15" t="s">
        <v>110</v>
      </c>
      <c r="C15" t="s">
        <v>63</v>
      </c>
      <c r="D15">
        <v>64</v>
      </c>
      <c r="E15">
        <v>24</v>
      </c>
      <c r="F15">
        <v>2</v>
      </c>
      <c r="G15" t="s">
        <v>107</v>
      </c>
      <c r="H15" t="s">
        <v>761</v>
      </c>
    </row>
    <row r="16" spans="1:15" x14ac:dyDescent="0.2">
      <c r="A16" s="2" t="s">
        <v>156</v>
      </c>
      <c r="B16" t="s">
        <v>110</v>
      </c>
      <c r="C16" t="s">
        <v>63</v>
      </c>
      <c r="D16">
        <v>52</v>
      </c>
      <c r="E16">
        <v>101</v>
      </c>
      <c r="F16">
        <v>2</v>
      </c>
      <c r="G16" t="s">
        <v>106</v>
      </c>
      <c r="H16" t="s">
        <v>761</v>
      </c>
    </row>
    <row r="17" spans="1:8" x14ac:dyDescent="0.2">
      <c r="A17" t="s">
        <v>163</v>
      </c>
      <c r="B17" t="s">
        <v>110</v>
      </c>
      <c r="C17" t="s">
        <v>63</v>
      </c>
      <c r="D17">
        <v>53</v>
      </c>
      <c r="E17">
        <v>37</v>
      </c>
      <c r="F17">
        <v>0</v>
      </c>
      <c r="G17" t="s">
        <v>107</v>
      </c>
      <c r="H17" t="s">
        <v>761</v>
      </c>
    </row>
    <row r="18" spans="1:8" x14ac:dyDescent="0.2">
      <c r="A18" t="s">
        <v>165</v>
      </c>
      <c r="B18" t="s">
        <v>110</v>
      </c>
      <c r="C18" t="s">
        <v>63</v>
      </c>
      <c r="D18">
        <v>109</v>
      </c>
      <c r="E18">
        <v>52</v>
      </c>
      <c r="F18">
        <v>1</v>
      </c>
      <c r="G18" t="s">
        <v>108</v>
      </c>
      <c r="H18" t="s">
        <v>761</v>
      </c>
    </row>
    <row r="19" spans="1:8" x14ac:dyDescent="0.2">
      <c r="A19" t="s">
        <v>168</v>
      </c>
      <c r="B19" t="s">
        <v>110</v>
      </c>
      <c r="C19" t="s">
        <v>63</v>
      </c>
      <c r="D19">
        <v>170</v>
      </c>
      <c r="E19">
        <v>218</v>
      </c>
      <c r="F19">
        <v>6</v>
      </c>
      <c r="G19" t="s">
        <v>106</v>
      </c>
      <c r="H19" t="s">
        <v>761</v>
      </c>
    </row>
    <row r="20" spans="1:8" x14ac:dyDescent="0.2">
      <c r="A20" t="s">
        <v>136</v>
      </c>
      <c r="B20" t="s">
        <v>113</v>
      </c>
      <c r="C20" t="s">
        <v>63</v>
      </c>
      <c r="D20">
        <v>1</v>
      </c>
      <c r="E20">
        <v>1</v>
      </c>
      <c r="F20">
        <v>0</v>
      </c>
      <c r="G20" t="s">
        <v>106</v>
      </c>
      <c r="H20" t="s">
        <v>761</v>
      </c>
    </row>
    <row r="21" spans="1:8" x14ac:dyDescent="0.2">
      <c r="A21" t="s">
        <v>137</v>
      </c>
      <c r="B21" t="s">
        <v>113</v>
      </c>
      <c r="C21" t="s">
        <v>63</v>
      </c>
      <c r="D21">
        <v>35</v>
      </c>
      <c r="E21">
        <v>34</v>
      </c>
      <c r="F21">
        <v>0</v>
      </c>
      <c r="G21" t="s">
        <v>106</v>
      </c>
      <c r="H21" t="s">
        <v>761</v>
      </c>
    </row>
    <row r="22" spans="1:8" x14ac:dyDescent="0.2">
      <c r="A22" t="s">
        <v>143</v>
      </c>
      <c r="B22" t="s">
        <v>113</v>
      </c>
      <c r="C22" t="s">
        <v>63</v>
      </c>
      <c r="D22">
        <v>30</v>
      </c>
      <c r="E22">
        <v>31</v>
      </c>
      <c r="F22">
        <v>1</v>
      </c>
      <c r="G22" t="s">
        <v>109</v>
      </c>
      <c r="H22" t="s">
        <v>761</v>
      </c>
    </row>
    <row r="23" spans="1:8" x14ac:dyDescent="0.2">
      <c r="A23" t="s">
        <v>144</v>
      </c>
      <c r="B23" t="s">
        <v>114</v>
      </c>
      <c r="C23" t="s">
        <v>63</v>
      </c>
      <c r="D23">
        <v>43</v>
      </c>
      <c r="E23">
        <v>37</v>
      </c>
      <c r="F23">
        <v>21</v>
      </c>
      <c r="G23" t="s">
        <v>106</v>
      </c>
      <c r="H23" t="s">
        <v>761</v>
      </c>
    </row>
    <row r="24" spans="1:8" x14ac:dyDescent="0.2">
      <c r="A24" t="s">
        <v>145</v>
      </c>
      <c r="B24" t="s">
        <v>114</v>
      </c>
      <c r="C24" t="s">
        <v>63</v>
      </c>
      <c r="D24">
        <v>28</v>
      </c>
      <c r="E24">
        <v>22</v>
      </c>
      <c r="F24">
        <v>9</v>
      </c>
      <c r="G24" t="s">
        <v>109</v>
      </c>
      <c r="H24" t="s">
        <v>761</v>
      </c>
    </row>
    <row r="25" spans="1:8" x14ac:dyDescent="0.2">
      <c r="A25" t="s">
        <v>157</v>
      </c>
      <c r="B25" t="s">
        <v>114</v>
      </c>
      <c r="C25" t="s">
        <v>63</v>
      </c>
      <c r="D25">
        <v>17</v>
      </c>
      <c r="E25">
        <v>28</v>
      </c>
      <c r="F25">
        <v>0</v>
      </c>
      <c r="G25" t="s">
        <v>107</v>
      </c>
      <c r="H25" t="s">
        <v>761</v>
      </c>
    </row>
    <row r="26" spans="1:8" x14ac:dyDescent="0.2">
      <c r="A26" t="s">
        <v>122</v>
      </c>
      <c r="B26" t="s">
        <v>111</v>
      </c>
      <c r="C26" t="s">
        <v>63</v>
      </c>
      <c r="D26">
        <v>87</v>
      </c>
      <c r="E26">
        <v>7</v>
      </c>
      <c r="F26">
        <v>1</v>
      </c>
      <c r="G26" t="s">
        <v>108</v>
      </c>
      <c r="H26" t="s">
        <v>761</v>
      </c>
    </row>
    <row r="27" spans="1:8" x14ac:dyDescent="0.2">
      <c r="A27" t="s">
        <v>123</v>
      </c>
      <c r="B27" t="s">
        <v>111</v>
      </c>
      <c r="C27" t="s">
        <v>63</v>
      </c>
      <c r="D27">
        <v>24</v>
      </c>
      <c r="E27">
        <v>2</v>
      </c>
      <c r="F27">
        <v>0</v>
      </c>
      <c r="G27" t="s">
        <v>107</v>
      </c>
      <c r="H27" t="s">
        <v>761</v>
      </c>
    </row>
    <row r="28" spans="1:8" x14ac:dyDescent="0.2">
      <c r="A28" t="s">
        <v>124</v>
      </c>
      <c r="B28" t="s">
        <v>111</v>
      </c>
      <c r="C28" t="s">
        <v>63</v>
      </c>
      <c r="D28">
        <v>163</v>
      </c>
      <c r="E28">
        <v>13</v>
      </c>
      <c r="F28">
        <v>0</v>
      </c>
      <c r="G28" t="s">
        <v>106</v>
      </c>
      <c r="H28" t="s">
        <v>761</v>
      </c>
    </row>
    <row r="29" spans="1:8" x14ac:dyDescent="0.2">
      <c r="A29" t="s">
        <v>126</v>
      </c>
      <c r="B29" t="s">
        <v>111</v>
      </c>
      <c r="C29" t="s">
        <v>63</v>
      </c>
      <c r="D29">
        <v>29</v>
      </c>
      <c r="E29">
        <v>52</v>
      </c>
      <c r="F29">
        <v>2</v>
      </c>
      <c r="G29" t="s">
        <v>109</v>
      </c>
      <c r="H29" t="s">
        <v>761</v>
      </c>
    </row>
    <row r="30" spans="1:8" x14ac:dyDescent="0.2">
      <c r="A30" t="s">
        <v>127</v>
      </c>
      <c r="B30" t="s">
        <v>111</v>
      </c>
      <c r="C30" t="s">
        <v>63</v>
      </c>
      <c r="D30">
        <v>21</v>
      </c>
      <c r="E30">
        <v>2</v>
      </c>
      <c r="F30">
        <v>0</v>
      </c>
      <c r="G30" t="s">
        <v>109</v>
      </c>
      <c r="H30" t="s">
        <v>761</v>
      </c>
    </row>
    <row r="31" spans="1:8" x14ac:dyDescent="0.2">
      <c r="A31" t="s">
        <v>128</v>
      </c>
      <c r="B31" t="s">
        <v>111</v>
      </c>
      <c r="C31" t="s">
        <v>63</v>
      </c>
      <c r="D31">
        <v>47</v>
      </c>
      <c r="E31">
        <v>67</v>
      </c>
      <c r="F31">
        <v>1</v>
      </c>
      <c r="G31" t="s">
        <v>106</v>
      </c>
      <c r="H31" t="s">
        <v>761</v>
      </c>
    </row>
    <row r="32" spans="1:8" x14ac:dyDescent="0.2">
      <c r="A32" t="s">
        <v>129</v>
      </c>
      <c r="B32" t="s">
        <v>111</v>
      </c>
      <c r="C32" t="s">
        <v>63</v>
      </c>
      <c r="D32">
        <v>33</v>
      </c>
      <c r="E32">
        <v>52</v>
      </c>
      <c r="F32">
        <v>1</v>
      </c>
      <c r="G32" t="s">
        <v>106</v>
      </c>
      <c r="H32" t="s">
        <v>761</v>
      </c>
    </row>
    <row r="33" spans="1:8" x14ac:dyDescent="0.2">
      <c r="A33" t="s">
        <v>130</v>
      </c>
      <c r="B33" t="s">
        <v>111</v>
      </c>
      <c r="C33" t="s">
        <v>63</v>
      </c>
      <c r="D33">
        <v>105</v>
      </c>
      <c r="E33">
        <v>155</v>
      </c>
      <c r="F33">
        <v>1</v>
      </c>
      <c r="G33" t="s">
        <v>106</v>
      </c>
      <c r="H33" t="s">
        <v>761</v>
      </c>
    </row>
    <row r="34" spans="1:8" x14ac:dyDescent="0.2">
      <c r="A34" t="s">
        <v>131</v>
      </c>
      <c r="B34" t="s">
        <v>111</v>
      </c>
      <c r="C34" t="s">
        <v>63</v>
      </c>
      <c r="D34">
        <v>18</v>
      </c>
      <c r="E34">
        <v>34</v>
      </c>
      <c r="F34">
        <v>3</v>
      </c>
      <c r="G34" t="s">
        <v>106</v>
      </c>
      <c r="H34" t="s">
        <v>761</v>
      </c>
    </row>
    <row r="35" spans="1:8" x14ac:dyDescent="0.2">
      <c r="A35" t="s">
        <v>171</v>
      </c>
      <c r="B35" t="s">
        <v>111</v>
      </c>
      <c r="C35" t="s">
        <v>172</v>
      </c>
      <c r="D35">
        <v>15</v>
      </c>
      <c r="E35">
        <v>14</v>
      </c>
      <c r="F35">
        <v>2</v>
      </c>
      <c r="G35" t="s">
        <v>106</v>
      </c>
      <c r="H35" t="s">
        <v>761</v>
      </c>
    </row>
    <row r="36" spans="1:8" x14ac:dyDescent="0.2">
      <c r="A36" t="s">
        <v>134</v>
      </c>
      <c r="B36" t="s">
        <v>111</v>
      </c>
      <c r="C36" t="s">
        <v>63</v>
      </c>
      <c r="D36">
        <v>15</v>
      </c>
      <c r="E36">
        <v>43</v>
      </c>
      <c r="F36">
        <v>0</v>
      </c>
      <c r="G36" t="s">
        <v>107</v>
      </c>
      <c r="H36" t="s">
        <v>761</v>
      </c>
    </row>
    <row r="37" spans="1:8" x14ac:dyDescent="0.2">
      <c r="A37" t="s">
        <v>135</v>
      </c>
      <c r="B37" t="s">
        <v>111</v>
      </c>
      <c r="C37" t="s">
        <v>63</v>
      </c>
      <c r="D37">
        <v>24</v>
      </c>
      <c r="E37">
        <v>71</v>
      </c>
      <c r="F37">
        <v>8</v>
      </c>
      <c r="G37" t="s">
        <v>106</v>
      </c>
      <c r="H37" t="s">
        <v>761</v>
      </c>
    </row>
    <row r="38" spans="1:8" x14ac:dyDescent="0.2">
      <c r="A38" t="s">
        <v>138</v>
      </c>
      <c r="B38" t="s">
        <v>111</v>
      </c>
      <c r="C38" t="s">
        <v>63</v>
      </c>
      <c r="D38">
        <v>52</v>
      </c>
      <c r="E38">
        <v>67</v>
      </c>
      <c r="F38">
        <v>0</v>
      </c>
      <c r="G38" t="s">
        <v>107</v>
      </c>
      <c r="H38" t="s">
        <v>761</v>
      </c>
    </row>
    <row r="39" spans="1:8" x14ac:dyDescent="0.2">
      <c r="A39" t="s">
        <v>139</v>
      </c>
      <c r="B39" t="s">
        <v>111</v>
      </c>
      <c r="C39" t="s">
        <v>63</v>
      </c>
      <c r="D39">
        <v>160</v>
      </c>
      <c r="E39">
        <v>268</v>
      </c>
      <c r="F39">
        <v>6</v>
      </c>
      <c r="G39" t="s">
        <v>106</v>
      </c>
      <c r="H39" t="s">
        <v>761</v>
      </c>
    </row>
    <row r="40" spans="1:8" x14ac:dyDescent="0.2">
      <c r="A40" t="s">
        <v>142</v>
      </c>
      <c r="B40" t="s">
        <v>111</v>
      </c>
      <c r="C40" t="s">
        <v>63</v>
      </c>
      <c r="D40">
        <v>1</v>
      </c>
      <c r="E40">
        <v>1</v>
      </c>
      <c r="F40">
        <v>1</v>
      </c>
      <c r="G40" t="s">
        <v>107</v>
      </c>
      <c r="H40" t="s">
        <v>761</v>
      </c>
    </row>
    <row r="41" spans="1:8" x14ac:dyDescent="0.2">
      <c r="A41" t="s">
        <v>148</v>
      </c>
      <c r="B41" t="s">
        <v>111</v>
      </c>
      <c r="C41" t="s">
        <v>63</v>
      </c>
      <c r="D41">
        <v>141</v>
      </c>
      <c r="E41">
        <v>97</v>
      </c>
      <c r="F41">
        <v>1</v>
      </c>
      <c r="G41" t="s">
        <v>106</v>
      </c>
      <c r="H41" t="s">
        <v>761</v>
      </c>
    </row>
    <row r="42" spans="1:8" x14ac:dyDescent="0.2">
      <c r="A42" t="s">
        <v>149</v>
      </c>
      <c r="B42" t="s">
        <v>111</v>
      </c>
      <c r="C42" t="s">
        <v>63</v>
      </c>
      <c r="D42">
        <v>6</v>
      </c>
      <c r="E42">
        <v>6</v>
      </c>
      <c r="F42">
        <v>0</v>
      </c>
      <c r="G42" t="s">
        <v>106</v>
      </c>
      <c r="H42" t="s">
        <v>761</v>
      </c>
    </row>
    <row r="43" spans="1:8" x14ac:dyDescent="0.2">
      <c r="A43" t="s">
        <v>150</v>
      </c>
      <c r="B43" t="s">
        <v>111</v>
      </c>
      <c r="C43" t="s">
        <v>63</v>
      </c>
      <c r="D43">
        <v>112</v>
      </c>
      <c r="E43">
        <v>165</v>
      </c>
      <c r="F43">
        <v>1</v>
      </c>
      <c r="G43" t="s">
        <v>106</v>
      </c>
      <c r="H43" t="s">
        <v>761</v>
      </c>
    </row>
    <row r="44" spans="1:8" x14ac:dyDescent="0.2">
      <c r="A44" t="s">
        <v>153</v>
      </c>
      <c r="B44" t="s">
        <v>111</v>
      </c>
      <c r="C44" t="s">
        <v>63</v>
      </c>
      <c r="D44">
        <v>27</v>
      </c>
      <c r="E44">
        <v>9</v>
      </c>
      <c r="F44">
        <v>1</v>
      </c>
      <c r="G44" t="s">
        <v>107</v>
      </c>
      <c r="H44" t="s">
        <v>761</v>
      </c>
    </row>
    <row r="45" spans="1:8" x14ac:dyDescent="0.2">
      <c r="A45" t="s">
        <v>154</v>
      </c>
      <c r="B45" t="s">
        <v>111</v>
      </c>
      <c r="C45" t="s">
        <v>63</v>
      </c>
      <c r="D45">
        <v>84</v>
      </c>
      <c r="E45">
        <v>45</v>
      </c>
      <c r="F45">
        <v>2</v>
      </c>
      <c r="G45" t="s">
        <v>106</v>
      </c>
      <c r="H45" t="s">
        <v>761</v>
      </c>
    </row>
    <row r="46" spans="1:8" x14ac:dyDescent="0.2">
      <c r="A46" t="s">
        <v>155</v>
      </c>
      <c r="B46" t="s">
        <v>111</v>
      </c>
      <c r="C46" t="s">
        <v>63</v>
      </c>
      <c r="D46">
        <v>48</v>
      </c>
      <c r="E46">
        <v>6</v>
      </c>
      <c r="F46">
        <v>5</v>
      </c>
      <c r="G46" t="s">
        <v>106</v>
      </c>
      <c r="H46" t="s">
        <v>761</v>
      </c>
    </row>
    <row r="47" spans="1:8" x14ac:dyDescent="0.2">
      <c r="A47" t="s">
        <v>160</v>
      </c>
      <c r="B47" t="s">
        <v>111</v>
      </c>
      <c r="C47" t="s">
        <v>63</v>
      </c>
      <c r="D47">
        <v>43</v>
      </c>
      <c r="E47">
        <v>44</v>
      </c>
      <c r="F47">
        <v>3</v>
      </c>
      <c r="G47" t="s">
        <v>106</v>
      </c>
      <c r="H47" t="s">
        <v>761</v>
      </c>
    </row>
    <row r="48" spans="1:8" x14ac:dyDescent="0.2">
      <c r="A48" t="s">
        <v>161</v>
      </c>
      <c r="B48" t="s">
        <v>111</v>
      </c>
      <c r="C48" t="s">
        <v>63</v>
      </c>
      <c r="D48">
        <v>26</v>
      </c>
      <c r="E48">
        <v>13</v>
      </c>
      <c r="F48">
        <v>2</v>
      </c>
      <c r="G48" t="s">
        <v>107</v>
      </c>
      <c r="H48" t="s">
        <v>761</v>
      </c>
    </row>
    <row r="49" spans="1:8" x14ac:dyDescent="0.2">
      <c r="A49" t="s">
        <v>164</v>
      </c>
      <c r="B49" t="s">
        <v>111</v>
      </c>
      <c r="C49" t="s">
        <v>63</v>
      </c>
      <c r="D49">
        <v>39</v>
      </c>
      <c r="E49">
        <v>10</v>
      </c>
      <c r="F49">
        <v>2</v>
      </c>
      <c r="G49" t="s">
        <v>106</v>
      </c>
      <c r="H49" t="s">
        <v>761</v>
      </c>
    </row>
    <row r="50" spans="1:8" x14ac:dyDescent="0.2">
      <c r="A50" t="s">
        <v>166</v>
      </c>
      <c r="B50" t="s">
        <v>111</v>
      </c>
      <c r="C50" t="s">
        <v>63</v>
      </c>
      <c r="D50">
        <v>134</v>
      </c>
      <c r="E50">
        <v>63</v>
      </c>
      <c r="F50">
        <v>51</v>
      </c>
      <c r="G50" t="s">
        <v>106</v>
      </c>
      <c r="H50" t="s">
        <v>761</v>
      </c>
    </row>
    <row r="51" spans="1:8" x14ac:dyDescent="0.2">
      <c r="A51" t="s">
        <v>167</v>
      </c>
      <c r="B51" t="s">
        <v>111</v>
      </c>
      <c r="C51" t="s">
        <v>63</v>
      </c>
      <c r="D51">
        <v>34</v>
      </c>
      <c r="E51">
        <v>64</v>
      </c>
      <c r="F51">
        <v>1</v>
      </c>
      <c r="G51" t="s">
        <v>106</v>
      </c>
      <c r="H51" t="s">
        <v>761</v>
      </c>
    </row>
    <row r="52" spans="1:8" x14ac:dyDescent="0.2">
      <c r="A52" t="s">
        <v>170</v>
      </c>
      <c r="B52" t="s">
        <v>111</v>
      </c>
      <c r="C52" t="s">
        <v>63</v>
      </c>
      <c r="D52">
        <v>37</v>
      </c>
      <c r="E52">
        <v>9</v>
      </c>
      <c r="F52">
        <v>5</v>
      </c>
      <c r="G52" t="s">
        <v>107</v>
      </c>
      <c r="H52" t="s">
        <v>761</v>
      </c>
    </row>
  </sheetData>
  <sortState xmlns:xlrd2="http://schemas.microsoft.com/office/spreadsheetml/2017/richdata2" ref="A2:G53">
    <sortCondition ref="C2:C5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8CE4-C593-8F48-BBC9-2E314DED6A09}">
  <dimension ref="A1:S101"/>
  <sheetViews>
    <sheetView topLeftCell="A3" workbookViewId="0">
      <selection activeCell="O8" sqref="O8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103</v>
      </c>
      <c r="E1" t="s">
        <v>104</v>
      </c>
      <c r="F1" t="s">
        <v>105</v>
      </c>
      <c r="G1" t="s">
        <v>64</v>
      </c>
      <c r="H1" t="s">
        <v>752</v>
      </c>
    </row>
    <row r="2" spans="1:19" x14ac:dyDescent="0.2">
      <c r="A2" t="s">
        <v>12</v>
      </c>
      <c r="B2" t="s">
        <v>110</v>
      </c>
      <c r="C2" t="s">
        <v>112</v>
      </c>
      <c r="D2">
        <v>240</v>
      </c>
      <c r="E2">
        <v>3</v>
      </c>
      <c r="F2">
        <v>39</v>
      </c>
      <c r="G2" t="s">
        <v>106</v>
      </c>
      <c r="H2" t="s">
        <v>762</v>
      </c>
      <c r="M2" t="s">
        <v>740</v>
      </c>
      <c r="N2" t="s">
        <v>741</v>
      </c>
      <c r="O2" t="s">
        <v>742</v>
      </c>
    </row>
    <row r="3" spans="1:19" x14ac:dyDescent="0.2">
      <c r="A3" t="s">
        <v>51</v>
      </c>
      <c r="B3" t="s">
        <v>110</v>
      </c>
      <c r="C3" t="s">
        <v>112</v>
      </c>
      <c r="D3">
        <v>425</v>
      </c>
      <c r="E3">
        <v>48</v>
      </c>
      <c r="F3">
        <v>32</v>
      </c>
      <c r="G3" t="s">
        <v>106</v>
      </c>
      <c r="H3" t="s">
        <v>762</v>
      </c>
      <c r="M3">
        <v>9109</v>
      </c>
      <c r="N3">
        <v>6478</v>
      </c>
      <c r="O3">
        <v>1213</v>
      </c>
      <c r="Q3" t="s">
        <v>743</v>
      </c>
    </row>
    <row r="4" spans="1:19" x14ac:dyDescent="0.2">
      <c r="A4" t="s">
        <v>61</v>
      </c>
      <c r="B4" t="s">
        <v>114</v>
      </c>
      <c r="C4" t="s">
        <v>112</v>
      </c>
      <c r="D4">
        <v>136</v>
      </c>
      <c r="E4">
        <v>322</v>
      </c>
      <c r="F4">
        <v>62</v>
      </c>
      <c r="G4" t="s">
        <v>106</v>
      </c>
      <c r="H4" t="s">
        <v>762</v>
      </c>
      <c r="L4" t="s">
        <v>116</v>
      </c>
      <c r="M4">
        <v>0.31123065100450104</v>
      </c>
      <c r="N4">
        <v>0.24112380364309971</v>
      </c>
      <c r="O4">
        <v>0.29596042868920031</v>
      </c>
      <c r="Q4">
        <f>23/100</f>
        <v>0.23</v>
      </c>
    </row>
    <row r="5" spans="1:19" x14ac:dyDescent="0.2">
      <c r="A5" t="s">
        <v>78</v>
      </c>
      <c r="B5" t="s">
        <v>111</v>
      </c>
      <c r="C5" t="s">
        <v>112</v>
      </c>
      <c r="D5">
        <v>127</v>
      </c>
      <c r="E5">
        <v>7</v>
      </c>
      <c r="F5">
        <v>6</v>
      </c>
      <c r="G5" t="s">
        <v>108</v>
      </c>
      <c r="H5" t="s">
        <v>762</v>
      </c>
      <c r="L5" t="s">
        <v>117</v>
      </c>
      <c r="M5">
        <v>1.4161817982215391E-2</v>
      </c>
      <c r="N5">
        <v>8.7990120407533193E-3</v>
      </c>
      <c r="O5">
        <v>1.7312448474855729E-2</v>
      </c>
      <c r="Q5">
        <f>2/100</f>
        <v>0.02</v>
      </c>
    </row>
    <row r="6" spans="1:19" x14ac:dyDescent="0.2">
      <c r="A6" t="s">
        <v>44</v>
      </c>
      <c r="B6" t="s">
        <v>111</v>
      </c>
      <c r="C6" t="s">
        <v>112</v>
      </c>
      <c r="D6">
        <v>70</v>
      </c>
      <c r="E6">
        <v>9</v>
      </c>
      <c r="F6">
        <v>0</v>
      </c>
      <c r="G6" t="s">
        <v>107</v>
      </c>
      <c r="H6" t="s">
        <v>762</v>
      </c>
      <c r="L6" t="s">
        <v>118</v>
      </c>
      <c r="M6">
        <v>6.8393896146668132E-2</v>
      </c>
      <c r="N6">
        <v>0.10605125038592159</v>
      </c>
      <c r="O6">
        <v>8.244023083264633E-2</v>
      </c>
      <c r="Q6">
        <f>6/100</f>
        <v>0.06</v>
      </c>
      <c r="R6">
        <f>SUM(Q4:Q7)</f>
        <v>1</v>
      </c>
    </row>
    <row r="7" spans="1:19" x14ac:dyDescent="0.2">
      <c r="A7" t="s">
        <v>66</v>
      </c>
      <c r="B7" t="s">
        <v>111</v>
      </c>
      <c r="C7" t="s">
        <v>112</v>
      </c>
      <c r="D7">
        <v>188</v>
      </c>
      <c r="E7">
        <v>30</v>
      </c>
      <c r="F7">
        <v>0</v>
      </c>
      <c r="G7" t="s">
        <v>107</v>
      </c>
      <c r="H7" t="s">
        <v>762</v>
      </c>
      <c r="L7" t="s">
        <v>119</v>
      </c>
      <c r="M7">
        <v>0.60621363486661539</v>
      </c>
      <c r="N7">
        <v>0.64402593393022534</v>
      </c>
      <c r="O7">
        <v>0.60428689200329766</v>
      </c>
      <c r="Q7">
        <f>69/100</f>
        <v>0.69</v>
      </c>
    </row>
    <row r="8" spans="1:19" x14ac:dyDescent="0.2">
      <c r="A8" t="s">
        <v>74</v>
      </c>
      <c r="B8" t="s">
        <v>111</v>
      </c>
      <c r="C8" t="s">
        <v>112</v>
      </c>
      <c r="D8">
        <v>106</v>
      </c>
      <c r="E8">
        <v>9</v>
      </c>
      <c r="F8">
        <v>1</v>
      </c>
      <c r="G8" t="s">
        <v>107</v>
      </c>
      <c r="H8" t="s">
        <v>762</v>
      </c>
      <c r="L8" t="s">
        <v>107</v>
      </c>
    </row>
    <row r="9" spans="1:19" x14ac:dyDescent="0.2">
      <c r="A9" t="s">
        <v>82</v>
      </c>
      <c r="B9" t="s">
        <v>111</v>
      </c>
      <c r="C9" t="s">
        <v>112</v>
      </c>
      <c r="D9">
        <v>44</v>
      </c>
      <c r="E9">
        <v>22</v>
      </c>
      <c r="F9">
        <v>0</v>
      </c>
      <c r="G9" t="s">
        <v>107</v>
      </c>
      <c r="H9" t="s">
        <v>762</v>
      </c>
      <c r="L9" t="s">
        <v>744</v>
      </c>
      <c r="M9">
        <v>0.21352508508068943</v>
      </c>
      <c r="N9">
        <v>0.18941031182463725</v>
      </c>
      <c r="O9">
        <v>0.18384171475680131</v>
      </c>
      <c r="Q9">
        <f>11/42</f>
        <v>0.26190476190476192</v>
      </c>
    </row>
    <row r="10" spans="1:19" x14ac:dyDescent="0.2">
      <c r="A10" t="s">
        <v>8</v>
      </c>
      <c r="B10" t="s">
        <v>111</v>
      </c>
      <c r="C10" t="s">
        <v>112</v>
      </c>
      <c r="D10">
        <v>57</v>
      </c>
      <c r="E10">
        <v>47</v>
      </c>
      <c r="F10">
        <v>6</v>
      </c>
      <c r="G10" t="s">
        <v>106</v>
      </c>
      <c r="H10" t="s">
        <v>762</v>
      </c>
      <c r="L10" t="s">
        <v>120</v>
      </c>
      <c r="M10">
        <v>0.78647491491931054</v>
      </c>
      <c r="N10">
        <v>0.81058968817536281</v>
      </c>
      <c r="O10">
        <v>0.81615828524319867</v>
      </c>
      <c r="Q10">
        <f>31/42</f>
        <v>0.73809523809523814</v>
      </c>
    </row>
    <row r="11" spans="1:19" x14ac:dyDescent="0.2">
      <c r="A11" t="s">
        <v>34</v>
      </c>
      <c r="B11" t="s">
        <v>111</v>
      </c>
      <c r="C11" t="s">
        <v>112</v>
      </c>
      <c r="D11">
        <v>70</v>
      </c>
      <c r="E11">
        <v>87</v>
      </c>
      <c r="F11">
        <v>0</v>
      </c>
      <c r="G11" t="s">
        <v>106</v>
      </c>
      <c r="H11" t="s">
        <v>762</v>
      </c>
    </row>
    <row r="12" spans="1:19" x14ac:dyDescent="0.2">
      <c r="A12" t="s">
        <v>35</v>
      </c>
      <c r="B12" t="s">
        <v>111</v>
      </c>
      <c r="C12" t="s">
        <v>112</v>
      </c>
      <c r="D12">
        <v>28</v>
      </c>
      <c r="E12">
        <v>2</v>
      </c>
      <c r="F12">
        <v>0</v>
      </c>
      <c r="G12" t="s">
        <v>106</v>
      </c>
      <c r="H12" t="s">
        <v>762</v>
      </c>
    </row>
    <row r="13" spans="1:19" x14ac:dyDescent="0.2">
      <c r="A13" t="s">
        <v>48</v>
      </c>
      <c r="B13" t="s">
        <v>111</v>
      </c>
      <c r="C13" t="s">
        <v>112</v>
      </c>
      <c r="D13">
        <v>58</v>
      </c>
      <c r="E13">
        <v>89</v>
      </c>
      <c r="F13">
        <v>30</v>
      </c>
      <c r="G13" t="s">
        <v>106</v>
      </c>
      <c r="H13" t="s">
        <v>762</v>
      </c>
    </row>
    <row r="14" spans="1:19" x14ac:dyDescent="0.2">
      <c r="A14" t="s">
        <v>58</v>
      </c>
      <c r="B14" t="s">
        <v>111</v>
      </c>
      <c r="C14" t="s">
        <v>112</v>
      </c>
      <c r="D14">
        <v>39</v>
      </c>
      <c r="E14">
        <v>88</v>
      </c>
      <c r="F14">
        <v>4</v>
      </c>
      <c r="G14" t="s">
        <v>106</v>
      </c>
      <c r="H14" t="s">
        <v>762</v>
      </c>
      <c r="M14">
        <f>M9/Q9</f>
        <v>0.8152775975808142</v>
      </c>
      <c r="N14">
        <f>N9/Q9</f>
        <v>0.72320300878497856</v>
      </c>
      <c r="O14">
        <f>O9/Q9</f>
        <v>0.70194109270778682</v>
      </c>
      <c r="Q14">
        <f>M15/M14</f>
        <v>1.3069740442822786</v>
      </c>
      <c r="R14">
        <f t="shared" ref="R14:S14" si="0">N15/N14</f>
        <v>1.5185477298419958</v>
      </c>
      <c r="S14">
        <f t="shared" si="0"/>
        <v>1.5752929263706061</v>
      </c>
    </row>
    <row r="15" spans="1:19" x14ac:dyDescent="0.2">
      <c r="A15" t="s">
        <v>68</v>
      </c>
      <c r="B15" t="s">
        <v>111</v>
      </c>
      <c r="C15" t="s">
        <v>112</v>
      </c>
      <c r="D15">
        <v>119</v>
      </c>
      <c r="E15">
        <v>87</v>
      </c>
      <c r="F15">
        <v>3</v>
      </c>
      <c r="G15" t="s">
        <v>106</v>
      </c>
      <c r="H15" t="s">
        <v>762</v>
      </c>
      <c r="M15">
        <f>M10/Q10</f>
        <v>1.0655466589229368</v>
      </c>
      <c r="N15">
        <f>N10/Q10</f>
        <v>1.0982182872053301</v>
      </c>
      <c r="O15">
        <f>O10/Q10</f>
        <v>1.1057628380714304</v>
      </c>
    </row>
    <row r="16" spans="1:19" x14ac:dyDescent="0.2">
      <c r="A16" s="1" t="s">
        <v>77</v>
      </c>
      <c r="B16" t="s">
        <v>111</v>
      </c>
      <c r="C16" t="s">
        <v>112</v>
      </c>
      <c r="D16">
        <v>27</v>
      </c>
      <c r="E16">
        <v>29</v>
      </c>
      <c r="F16">
        <v>0</v>
      </c>
      <c r="G16" t="s">
        <v>106</v>
      </c>
      <c r="H16" t="s">
        <v>762</v>
      </c>
    </row>
    <row r="17" spans="1:8" x14ac:dyDescent="0.2">
      <c r="A17" t="s">
        <v>79</v>
      </c>
      <c r="B17" t="s">
        <v>111</v>
      </c>
      <c r="C17" t="s">
        <v>112</v>
      </c>
      <c r="D17">
        <v>166</v>
      </c>
      <c r="E17">
        <v>343</v>
      </c>
      <c r="F17">
        <v>40</v>
      </c>
      <c r="G17" t="s">
        <v>106</v>
      </c>
      <c r="H17" t="s">
        <v>762</v>
      </c>
    </row>
    <row r="18" spans="1:8" x14ac:dyDescent="0.2">
      <c r="A18" t="s">
        <v>95</v>
      </c>
      <c r="B18" t="s">
        <v>111</v>
      </c>
      <c r="C18" t="s">
        <v>112</v>
      </c>
      <c r="D18">
        <v>45</v>
      </c>
      <c r="E18">
        <v>5</v>
      </c>
      <c r="F18">
        <v>0</v>
      </c>
      <c r="G18" t="s">
        <v>106</v>
      </c>
      <c r="H18" t="s">
        <v>762</v>
      </c>
    </row>
    <row r="19" spans="1:8" x14ac:dyDescent="0.2">
      <c r="A19" t="s">
        <v>40</v>
      </c>
      <c r="B19" t="s">
        <v>110</v>
      </c>
      <c r="C19" t="s">
        <v>63</v>
      </c>
      <c r="D19">
        <v>28</v>
      </c>
      <c r="E19">
        <v>36</v>
      </c>
      <c r="F19">
        <v>0</v>
      </c>
      <c r="G19" t="s">
        <v>109</v>
      </c>
      <c r="H19" t="s">
        <v>762</v>
      </c>
    </row>
    <row r="20" spans="1:8" x14ac:dyDescent="0.2">
      <c r="A20" t="s">
        <v>39</v>
      </c>
      <c r="B20" t="s">
        <v>110</v>
      </c>
      <c r="C20" t="s">
        <v>63</v>
      </c>
      <c r="D20">
        <v>33</v>
      </c>
      <c r="E20">
        <v>34</v>
      </c>
      <c r="F20">
        <v>10</v>
      </c>
      <c r="G20" t="s">
        <v>108</v>
      </c>
      <c r="H20" t="s">
        <v>762</v>
      </c>
    </row>
    <row r="21" spans="1:8" x14ac:dyDescent="0.2">
      <c r="A21" t="s">
        <v>57</v>
      </c>
      <c r="B21" t="s">
        <v>110</v>
      </c>
      <c r="C21" t="s">
        <v>63</v>
      </c>
      <c r="D21">
        <v>131</v>
      </c>
      <c r="E21">
        <v>9</v>
      </c>
      <c r="F21">
        <v>44</v>
      </c>
      <c r="G21" t="s">
        <v>108</v>
      </c>
      <c r="H21" t="s">
        <v>762</v>
      </c>
    </row>
    <row r="22" spans="1:8" x14ac:dyDescent="0.2">
      <c r="A22" t="s">
        <v>88</v>
      </c>
      <c r="B22" t="s">
        <v>110</v>
      </c>
      <c r="C22" t="s">
        <v>63</v>
      </c>
      <c r="D22">
        <v>28</v>
      </c>
      <c r="E22">
        <v>22</v>
      </c>
      <c r="F22">
        <v>3</v>
      </c>
      <c r="G22" t="s">
        <v>108</v>
      </c>
      <c r="H22" t="s">
        <v>762</v>
      </c>
    </row>
    <row r="23" spans="1:8" x14ac:dyDescent="0.2">
      <c r="A23" t="s">
        <v>100</v>
      </c>
      <c r="B23" t="s">
        <v>110</v>
      </c>
      <c r="C23" t="s">
        <v>63</v>
      </c>
      <c r="D23">
        <v>118</v>
      </c>
      <c r="E23">
        <v>139</v>
      </c>
      <c r="F23">
        <v>4</v>
      </c>
      <c r="G23" t="s">
        <v>107</v>
      </c>
      <c r="H23" t="s">
        <v>762</v>
      </c>
    </row>
    <row r="24" spans="1:8" x14ac:dyDescent="0.2">
      <c r="A24" t="s">
        <v>3</v>
      </c>
      <c r="B24" t="s">
        <v>110</v>
      </c>
      <c r="C24" t="s">
        <v>63</v>
      </c>
      <c r="D24">
        <v>25</v>
      </c>
      <c r="E24">
        <v>41</v>
      </c>
      <c r="F24">
        <v>20</v>
      </c>
      <c r="G24" t="s">
        <v>106</v>
      </c>
      <c r="H24" t="s">
        <v>762</v>
      </c>
    </row>
    <row r="25" spans="1:8" x14ac:dyDescent="0.2">
      <c r="A25" t="s">
        <v>5</v>
      </c>
      <c r="B25" t="s">
        <v>110</v>
      </c>
      <c r="C25" t="s">
        <v>63</v>
      </c>
      <c r="D25">
        <v>31</v>
      </c>
      <c r="E25">
        <v>65</v>
      </c>
      <c r="F25">
        <v>8</v>
      </c>
      <c r="G25" t="s">
        <v>106</v>
      </c>
      <c r="H25" t="s">
        <v>762</v>
      </c>
    </row>
    <row r="26" spans="1:8" x14ac:dyDescent="0.2">
      <c r="A26" t="s">
        <v>6</v>
      </c>
      <c r="B26" t="s">
        <v>110</v>
      </c>
      <c r="C26" t="s">
        <v>63</v>
      </c>
      <c r="D26">
        <v>38</v>
      </c>
      <c r="E26">
        <v>96</v>
      </c>
      <c r="F26">
        <v>7</v>
      </c>
      <c r="G26" t="s">
        <v>106</v>
      </c>
      <c r="H26" t="s">
        <v>762</v>
      </c>
    </row>
    <row r="27" spans="1:8" x14ac:dyDescent="0.2">
      <c r="A27" t="s">
        <v>17</v>
      </c>
      <c r="B27" t="s">
        <v>110</v>
      </c>
      <c r="C27" t="s">
        <v>63</v>
      </c>
      <c r="D27">
        <v>114</v>
      </c>
      <c r="E27">
        <v>102</v>
      </c>
      <c r="F27">
        <v>5</v>
      </c>
      <c r="G27" t="s">
        <v>106</v>
      </c>
      <c r="H27" t="s">
        <v>762</v>
      </c>
    </row>
    <row r="28" spans="1:8" x14ac:dyDescent="0.2">
      <c r="A28" t="s">
        <v>18</v>
      </c>
      <c r="B28" t="s">
        <v>110</v>
      </c>
      <c r="C28" t="s">
        <v>63</v>
      </c>
      <c r="D28">
        <v>134</v>
      </c>
      <c r="E28">
        <v>203</v>
      </c>
      <c r="F28">
        <v>24</v>
      </c>
      <c r="G28" t="s">
        <v>106</v>
      </c>
      <c r="H28" t="s">
        <v>762</v>
      </c>
    </row>
    <row r="29" spans="1:8" x14ac:dyDescent="0.2">
      <c r="A29" t="s">
        <v>19</v>
      </c>
      <c r="B29" t="s">
        <v>110</v>
      </c>
      <c r="C29" t="s">
        <v>63</v>
      </c>
      <c r="D29">
        <v>103</v>
      </c>
      <c r="E29">
        <v>17</v>
      </c>
      <c r="F29">
        <v>9</v>
      </c>
      <c r="G29" t="s">
        <v>106</v>
      </c>
      <c r="H29" t="s">
        <v>762</v>
      </c>
    </row>
    <row r="30" spans="1:8" x14ac:dyDescent="0.2">
      <c r="A30" t="s">
        <v>20</v>
      </c>
      <c r="B30" t="s">
        <v>110</v>
      </c>
      <c r="C30" t="s">
        <v>63</v>
      </c>
      <c r="D30">
        <v>62</v>
      </c>
      <c r="E30">
        <v>101</v>
      </c>
      <c r="F30">
        <v>4</v>
      </c>
      <c r="G30" t="s">
        <v>106</v>
      </c>
      <c r="H30" t="s">
        <v>762</v>
      </c>
    </row>
    <row r="31" spans="1:8" x14ac:dyDescent="0.2">
      <c r="A31" t="s">
        <v>25</v>
      </c>
      <c r="B31" t="s">
        <v>110</v>
      </c>
      <c r="C31" t="s">
        <v>63</v>
      </c>
      <c r="D31">
        <v>62</v>
      </c>
      <c r="E31">
        <v>105</v>
      </c>
      <c r="F31">
        <v>9</v>
      </c>
      <c r="G31" t="s">
        <v>106</v>
      </c>
      <c r="H31" t="s">
        <v>762</v>
      </c>
    </row>
    <row r="32" spans="1:8" x14ac:dyDescent="0.2">
      <c r="A32" t="s">
        <v>31</v>
      </c>
      <c r="B32" t="s">
        <v>110</v>
      </c>
      <c r="C32" t="s">
        <v>63</v>
      </c>
      <c r="D32">
        <v>367</v>
      </c>
      <c r="E32">
        <v>134</v>
      </c>
      <c r="F32">
        <v>24</v>
      </c>
      <c r="G32" t="s">
        <v>106</v>
      </c>
      <c r="H32" t="s">
        <v>762</v>
      </c>
    </row>
    <row r="33" spans="1:8" x14ac:dyDescent="0.2">
      <c r="A33" t="s">
        <v>38</v>
      </c>
      <c r="B33" t="s">
        <v>110</v>
      </c>
      <c r="C33" t="s">
        <v>63</v>
      </c>
      <c r="D33">
        <v>269</v>
      </c>
      <c r="E33">
        <v>10</v>
      </c>
      <c r="F33">
        <v>50</v>
      </c>
      <c r="G33" t="s">
        <v>106</v>
      </c>
      <c r="H33" t="s">
        <v>762</v>
      </c>
    </row>
    <row r="34" spans="1:8" x14ac:dyDescent="0.2">
      <c r="A34" t="s">
        <v>43</v>
      </c>
      <c r="B34" t="s">
        <v>110</v>
      </c>
      <c r="C34" t="s">
        <v>63</v>
      </c>
      <c r="D34">
        <v>149</v>
      </c>
      <c r="E34">
        <v>76</v>
      </c>
      <c r="F34">
        <v>7</v>
      </c>
      <c r="G34" t="s">
        <v>106</v>
      </c>
      <c r="H34" t="s">
        <v>762</v>
      </c>
    </row>
    <row r="35" spans="1:8" x14ac:dyDescent="0.2">
      <c r="A35" t="s">
        <v>54</v>
      </c>
      <c r="B35" t="s">
        <v>110</v>
      </c>
      <c r="C35" t="s">
        <v>63</v>
      </c>
      <c r="D35">
        <v>184</v>
      </c>
      <c r="E35">
        <v>44</v>
      </c>
      <c r="F35">
        <v>8</v>
      </c>
      <c r="G35" t="s">
        <v>106</v>
      </c>
      <c r="H35" t="s">
        <v>762</v>
      </c>
    </row>
    <row r="36" spans="1:8" x14ac:dyDescent="0.2">
      <c r="A36" t="s">
        <v>56</v>
      </c>
      <c r="B36" t="s">
        <v>110</v>
      </c>
      <c r="C36" t="s">
        <v>63</v>
      </c>
      <c r="D36">
        <v>61</v>
      </c>
      <c r="E36">
        <v>3</v>
      </c>
      <c r="F36">
        <v>9</v>
      </c>
      <c r="G36" t="s">
        <v>106</v>
      </c>
      <c r="H36" t="s">
        <v>762</v>
      </c>
    </row>
    <row r="37" spans="1:8" x14ac:dyDescent="0.2">
      <c r="A37" t="s">
        <v>73</v>
      </c>
      <c r="B37" t="s">
        <v>110</v>
      </c>
      <c r="C37" t="s">
        <v>63</v>
      </c>
      <c r="D37">
        <v>99</v>
      </c>
      <c r="E37">
        <v>107</v>
      </c>
      <c r="F37">
        <v>31</v>
      </c>
      <c r="G37" t="s">
        <v>106</v>
      </c>
      <c r="H37" t="s">
        <v>762</v>
      </c>
    </row>
    <row r="38" spans="1:8" x14ac:dyDescent="0.2">
      <c r="A38" t="s">
        <v>83</v>
      </c>
      <c r="B38" t="s">
        <v>110</v>
      </c>
      <c r="C38" t="s">
        <v>63</v>
      </c>
      <c r="D38">
        <v>95</v>
      </c>
      <c r="E38">
        <v>102</v>
      </c>
      <c r="F38">
        <v>12</v>
      </c>
      <c r="G38" t="s">
        <v>106</v>
      </c>
      <c r="H38" t="s">
        <v>762</v>
      </c>
    </row>
    <row r="39" spans="1:8" x14ac:dyDescent="0.2">
      <c r="A39" t="s">
        <v>102</v>
      </c>
      <c r="B39" t="s">
        <v>110</v>
      </c>
      <c r="C39" t="s">
        <v>63</v>
      </c>
      <c r="D39">
        <v>39</v>
      </c>
      <c r="E39">
        <v>65</v>
      </c>
      <c r="F39">
        <v>0</v>
      </c>
      <c r="G39" t="s">
        <v>106</v>
      </c>
      <c r="H39" t="s">
        <v>762</v>
      </c>
    </row>
    <row r="40" spans="1:8" x14ac:dyDescent="0.2">
      <c r="A40" t="s">
        <v>4</v>
      </c>
      <c r="B40" t="s">
        <v>113</v>
      </c>
      <c r="C40" t="s">
        <v>63</v>
      </c>
      <c r="D40">
        <v>58</v>
      </c>
      <c r="E40">
        <v>53</v>
      </c>
      <c r="F40">
        <v>16</v>
      </c>
      <c r="G40" t="s">
        <v>106</v>
      </c>
      <c r="H40" t="s">
        <v>762</v>
      </c>
    </row>
    <row r="41" spans="1:8" x14ac:dyDescent="0.2">
      <c r="A41" t="s">
        <v>89</v>
      </c>
      <c r="B41" t="s">
        <v>113</v>
      </c>
      <c r="C41" t="s">
        <v>63</v>
      </c>
      <c r="D41">
        <v>71</v>
      </c>
      <c r="E41">
        <v>4</v>
      </c>
      <c r="F41">
        <v>5</v>
      </c>
      <c r="G41" t="s">
        <v>106</v>
      </c>
      <c r="H41" t="s">
        <v>762</v>
      </c>
    </row>
    <row r="42" spans="1:8" x14ac:dyDescent="0.2">
      <c r="A42" t="s">
        <v>80</v>
      </c>
      <c r="B42" t="s">
        <v>114</v>
      </c>
      <c r="C42" t="s">
        <v>63</v>
      </c>
      <c r="D42">
        <v>29</v>
      </c>
      <c r="E42">
        <v>50</v>
      </c>
      <c r="F42">
        <v>0</v>
      </c>
      <c r="G42" t="s">
        <v>108</v>
      </c>
      <c r="H42" t="s">
        <v>762</v>
      </c>
    </row>
    <row r="43" spans="1:8" x14ac:dyDescent="0.2">
      <c r="A43" t="s">
        <v>86</v>
      </c>
      <c r="B43" t="s">
        <v>114</v>
      </c>
      <c r="C43" t="s">
        <v>63</v>
      </c>
      <c r="D43">
        <v>27</v>
      </c>
      <c r="E43">
        <v>55</v>
      </c>
      <c r="F43">
        <v>0</v>
      </c>
      <c r="G43" t="s">
        <v>108</v>
      </c>
      <c r="H43" t="s">
        <v>762</v>
      </c>
    </row>
    <row r="44" spans="1:8" x14ac:dyDescent="0.2">
      <c r="A44" t="s">
        <v>21</v>
      </c>
      <c r="B44" t="s">
        <v>114</v>
      </c>
      <c r="C44" t="s">
        <v>63</v>
      </c>
      <c r="D44">
        <v>54</v>
      </c>
      <c r="E44">
        <v>69</v>
      </c>
      <c r="F44">
        <v>5</v>
      </c>
      <c r="G44" t="s">
        <v>106</v>
      </c>
      <c r="H44" t="s">
        <v>762</v>
      </c>
    </row>
    <row r="45" spans="1:8" x14ac:dyDescent="0.2">
      <c r="A45" t="s">
        <v>23</v>
      </c>
      <c r="B45" t="s">
        <v>114</v>
      </c>
      <c r="C45" t="s">
        <v>63</v>
      </c>
      <c r="D45">
        <v>135</v>
      </c>
      <c r="E45">
        <v>91</v>
      </c>
      <c r="F45">
        <v>3</v>
      </c>
      <c r="G45" t="s">
        <v>106</v>
      </c>
      <c r="H45" t="s">
        <v>762</v>
      </c>
    </row>
    <row r="46" spans="1:8" x14ac:dyDescent="0.2">
      <c r="A46" t="s">
        <v>69</v>
      </c>
      <c r="B46" t="s">
        <v>114</v>
      </c>
      <c r="C46" t="s">
        <v>63</v>
      </c>
      <c r="D46">
        <v>242</v>
      </c>
      <c r="E46">
        <v>100</v>
      </c>
      <c r="F46">
        <v>30</v>
      </c>
      <c r="G46" t="s">
        <v>106</v>
      </c>
      <c r="H46" t="s">
        <v>762</v>
      </c>
    </row>
    <row r="47" spans="1:8" x14ac:dyDescent="0.2">
      <c r="A47" t="s">
        <v>85</v>
      </c>
      <c r="B47" t="s">
        <v>111</v>
      </c>
      <c r="C47" t="s">
        <v>63</v>
      </c>
      <c r="D47">
        <v>27</v>
      </c>
      <c r="E47">
        <v>35</v>
      </c>
      <c r="F47">
        <v>7</v>
      </c>
      <c r="G47" t="s">
        <v>109</v>
      </c>
      <c r="H47" t="s">
        <v>762</v>
      </c>
    </row>
    <row r="48" spans="1:8" x14ac:dyDescent="0.2">
      <c r="A48" t="s">
        <v>87</v>
      </c>
      <c r="B48" t="s">
        <v>111</v>
      </c>
      <c r="C48" t="s">
        <v>63</v>
      </c>
      <c r="D48">
        <v>59</v>
      </c>
      <c r="E48">
        <v>8</v>
      </c>
      <c r="F48">
        <v>4</v>
      </c>
      <c r="G48" t="s">
        <v>109</v>
      </c>
      <c r="H48" t="s">
        <v>762</v>
      </c>
    </row>
    <row r="49" spans="1:8" x14ac:dyDescent="0.2">
      <c r="A49" t="s">
        <v>27</v>
      </c>
      <c r="B49" t="s">
        <v>111</v>
      </c>
      <c r="C49" t="s">
        <v>63</v>
      </c>
      <c r="D49">
        <v>209</v>
      </c>
      <c r="E49">
        <v>194</v>
      </c>
      <c r="F49">
        <v>44</v>
      </c>
      <c r="G49" t="s">
        <v>108</v>
      </c>
      <c r="H49" t="s">
        <v>762</v>
      </c>
    </row>
    <row r="50" spans="1:8" x14ac:dyDescent="0.2">
      <c r="A50" t="s">
        <v>41</v>
      </c>
      <c r="B50" t="s">
        <v>111</v>
      </c>
      <c r="C50" t="s">
        <v>63</v>
      </c>
      <c r="D50">
        <v>44</v>
      </c>
      <c r="E50">
        <v>35</v>
      </c>
      <c r="F50">
        <v>16</v>
      </c>
      <c r="G50" t="s">
        <v>108</v>
      </c>
      <c r="H50" t="s">
        <v>762</v>
      </c>
    </row>
    <row r="51" spans="1:8" x14ac:dyDescent="0.2">
      <c r="A51" t="s">
        <v>67</v>
      </c>
      <c r="B51" t="s">
        <v>111</v>
      </c>
      <c r="C51" t="s">
        <v>63</v>
      </c>
      <c r="D51">
        <v>79</v>
      </c>
      <c r="E51">
        <v>7</v>
      </c>
      <c r="F51">
        <v>6</v>
      </c>
      <c r="G51" t="s">
        <v>108</v>
      </c>
      <c r="H51" t="s">
        <v>762</v>
      </c>
    </row>
    <row r="52" spans="1:8" x14ac:dyDescent="0.2">
      <c r="A52" t="s">
        <v>72</v>
      </c>
      <c r="B52" t="s">
        <v>111</v>
      </c>
      <c r="C52" t="s">
        <v>63</v>
      </c>
      <c r="D52">
        <v>39</v>
      </c>
      <c r="E52">
        <v>68</v>
      </c>
      <c r="F52">
        <v>1</v>
      </c>
      <c r="G52" t="s">
        <v>108</v>
      </c>
      <c r="H52" t="s">
        <v>762</v>
      </c>
    </row>
    <row r="53" spans="1:8" x14ac:dyDescent="0.2">
      <c r="A53" t="s">
        <v>97</v>
      </c>
      <c r="B53" t="s">
        <v>111</v>
      </c>
      <c r="C53" t="s">
        <v>63</v>
      </c>
      <c r="D53">
        <v>94</v>
      </c>
      <c r="E53">
        <v>150</v>
      </c>
      <c r="F53">
        <v>36</v>
      </c>
      <c r="G53" t="s">
        <v>108</v>
      </c>
      <c r="H53" t="s">
        <v>762</v>
      </c>
    </row>
    <row r="54" spans="1:8" x14ac:dyDescent="0.2">
      <c r="A54" t="s">
        <v>99</v>
      </c>
      <c r="B54" t="s">
        <v>111</v>
      </c>
      <c r="C54" t="s">
        <v>63</v>
      </c>
      <c r="D54">
        <v>60</v>
      </c>
      <c r="E54">
        <v>59</v>
      </c>
      <c r="F54">
        <v>0</v>
      </c>
      <c r="G54" t="s">
        <v>108</v>
      </c>
      <c r="H54" t="s">
        <v>762</v>
      </c>
    </row>
    <row r="55" spans="1:8" x14ac:dyDescent="0.2">
      <c r="A55" t="s">
        <v>10</v>
      </c>
      <c r="B55" t="s">
        <v>111</v>
      </c>
      <c r="C55" t="s">
        <v>63</v>
      </c>
      <c r="D55">
        <v>39</v>
      </c>
      <c r="E55">
        <v>11</v>
      </c>
      <c r="F55">
        <v>1</v>
      </c>
      <c r="G55" t="s">
        <v>107</v>
      </c>
      <c r="H55" t="s">
        <v>762</v>
      </c>
    </row>
    <row r="56" spans="1:8" x14ac:dyDescent="0.2">
      <c r="A56" t="s">
        <v>14</v>
      </c>
      <c r="B56" t="s">
        <v>111</v>
      </c>
      <c r="C56" t="s">
        <v>63</v>
      </c>
      <c r="D56">
        <v>67</v>
      </c>
      <c r="E56">
        <v>36</v>
      </c>
      <c r="F56">
        <v>0</v>
      </c>
      <c r="G56" t="s">
        <v>107</v>
      </c>
      <c r="H56" t="s">
        <v>762</v>
      </c>
    </row>
    <row r="57" spans="1:8" x14ac:dyDescent="0.2">
      <c r="A57" t="s">
        <v>28</v>
      </c>
      <c r="B57" t="s">
        <v>111</v>
      </c>
      <c r="C57" t="s">
        <v>63</v>
      </c>
      <c r="D57">
        <v>37</v>
      </c>
      <c r="E57">
        <v>129</v>
      </c>
      <c r="F57">
        <v>4</v>
      </c>
      <c r="G57" t="s">
        <v>107</v>
      </c>
      <c r="H57" t="s">
        <v>762</v>
      </c>
    </row>
    <row r="58" spans="1:8" x14ac:dyDescent="0.2">
      <c r="A58" t="s">
        <v>30</v>
      </c>
      <c r="B58" t="s">
        <v>111</v>
      </c>
      <c r="C58" t="s">
        <v>63</v>
      </c>
      <c r="D58">
        <v>78</v>
      </c>
      <c r="E58">
        <v>112</v>
      </c>
      <c r="F58">
        <v>20</v>
      </c>
      <c r="G58" t="s">
        <v>107</v>
      </c>
      <c r="H58" t="s">
        <v>762</v>
      </c>
    </row>
    <row r="59" spans="1:8" x14ac:dyDescent="0.2">
      <c r="A59" t="s">
        <v>33</v>
      </c>
      <c r="B59" t="s">
        <v>111</v>
      </c>
      <c r="C59" t="s">
        <v>63</v>
      </c>
      <c r="D59">
        <v>37</v>
      </c>
      <c r="E59">
        <v>165</v>
      </c>
      <c r="F59">
        <v>7</v>
      </c>
      <c r="G59" t="s">
        <v>107</v>
      </c>
      <c r="H59" t="s">
        <v>762</v>
      </c>
    </row>
    <row r="60" spans="1:8" x14ac:dyDescent="0.2">
      <c r="A60" t="s">
        <v>115</v>
      </c>
      <c r="B60" t="s">
        <v>111</v>
      </c>
      <c r="C60" t="s">
        <v>63</v>
      </c>
      <c r="D60">
        <v>35</v>
      </c>
      <c r="E60">
        <v>52</v>
      </c>
      <c r="F60">
        <v>12</v>
      </c>
      <c r="G60" t="s">
        <v>107</v>
      </c>
      <c r="H60" t="s">
        <v>762</v>
      </c>
    </row>
    <row r="61" spans="1:8" x14ac:dyDescent="0.2">
      <c r="A61" t="s">
        <v>2</v>
      </c>
      <c r="B61" t="s">
        <v>111</v>
      </c>
      <c r="C61" t="s">
        <v>63</v>
      </c>
      <c r="D61">
        <v>102</v>
      </c>
      <c r="E61">
        <v>16</v>
      </c>
      <c r="F61">
        <v>13</v>
      </c>
      <c r="G61" t="s">
        <v>106</v>
      </c>
      <c r="H61" t="s">
        <v>762</v>
      </c>
    </row>
    <row r="62" spans="1:8" x14ac:dyDescent="0.2">
      <c r="A62" t="s">
        <v>7</v>
      </c>
      <c r="B62" t="s">
        <v>111</v>
      </c>
      <c r="C62" t="s">
        <v>63</v>
      </c>
      <c r="D62">
        <v>107</v>
      </c>
      <c r="E62">
        <v>17</v>
      </c>
      <c r="F62">
        <v>11</v>
      </c>
      <c r="G62" t="s">
        <v>106</v>
      </c>
      <c r="H62" t="s">
        <v>762</v>
      </c>
    </row>
    <row r="63" spans="1:8" x14ac:dyDescent="0.2">
      <c r="A63" t="s">
        <v>9</v>
      </c>
      <c r="B63" t="s">
        <v>111</v>
      </c>
      <c r="C63" t="s">
        <v>63</v>
      </c>
      <c r="D63">
        <v>187</v>
      </c>
      <c r="E63">
        <v>66</v>
      </c>
      <c r="F63">
        <v>18</v>
      </c>
      <c r="G63" t="s">
        <v>106</v>
      </c>
      <c r="H63" t="s">
        <v>762</v>
      </c>
    </row>
    <row r="64" spans="1:8" x14ac:dyDescent="0.2">
      <c r="A64" t="s">
        <v>11</v>
      </c>
      <c r="B64" t="s">
        <v>111</v>
      </c>
      <c r="C64" t="s">
        <v>63</v>
      </c>
      <c r="D64">
        <v>36</v>
      </c>
      <c r="E64">
        <v>9</v>
      </c>
      <c r="F64">
        <v>2</v>
      </c>
      <c r="G64" t="s">
        <v>106</v>
      </c>
      <c r="H64" t="s">
        <v>762</v>
      </c>
    </row>
    <row r="65" spans="1:8" x14ac:dyDescent="0.2">
      <c r="A65" t="s">
        <v>13</v>
      </c>
      <c r="B65" t="s">
        <v>111</v>
      </c>
      <c r="C65" t="s">
        <v>63</v>
      </c>
      <c r="D65">
        <v>47</v>
      </c>
      <c r="E65">
        <v>50</v>
      </c>
      <c r="F65">
        <v>1</v>
      </c>
      <c r="G65" t="s">
        <v>106</v>
      </c>
      <c r="H65" t="s">
        <v>762</v>
      </c>
    </row>
    <row r="66" spans="1:8" x14ac:dyDescent="0.2">
      <c r="A66" t="s">
        <v>15</v>
      </c>
      <c r="B66" t="s">
        <v>111</v>
      </c>
      <c r="C66" t="s">
        <v>63</v>
      </c>
      <c r="D66">
        <v>42</v>
      </c>
      <c r="E66">
        <v>1</v>
      </c>
      <c r="F66">
        <v>1</v>
      </c>
      <c r="G66" t="s">
        <v>106</v>
      </c>
      <c r="H66" t="s">
        <v>762</v>
      </c>
    </row>
    <row r="67" spans="1:8" x14ac:dyDescent="0.2">
      <c r="A67" t="s">
        <v>16</v>
      </c>
      <c r="B67" t="s">
        <v>111</v>
      </c>
      <c r="C67" t="s">
        <v>63</v>
      </c>
      <c r="D67">
        <v>204</v>
      </c>
      <c r="E67">
        <v>52</v>
      </c>
      <c r="F67">
        <v>70</v>
      </c>
      <c r="G67" t="s">
        <v>106</v>
      </c>
      <c r="H67" t="s">
        <v>762</v>
      </c>
    </row>
    <row r="68" spans="1:8" x14ac:dyDescent="0.2">
      <c r="A68" t="s">
        <v>22</v>
      </c>
      <c r="B68" t="s">
        <v>111</v>
      </c>
      <c r="C68" t="s">
        <v>63</v>
      </c>
      <c r="D68">
        <v>27</v>
      </c>
      <c r="E68">
        <v>67</v>
      </c>
      <c r="F68">
        <v>0</v>
      </c>
      <c r="G68" t="s">
        <v>106</v>
      </c>
      <c r="H68" t="s">
        <v>762</v>
      </c>
    </row>
    <row r="69" spans="1:8" x14ac:dyDescent="0.2">
      <c r="A69" t="s">
        <v>24</v>
      </c>
      <c r="B69" t="s">
        <v>111</v>
      </c>
      <c r="C69" t="s">
        <v>63</v>
      </c>
      <c r="D69">
        <v>176</v>
      </c>
      <c r="E69">
        <v>158</v>
      </c>
      <c r="F69">
        <v>3</v>
      </c>
      <c r="G69" t="s">
        <v>106</v>
      </c>
      <c r="H69" t="s">
        <v>762</v>
      </c>
    </row>
    <row r="70" spans="1:8" x14ac:dyDescent="0.2">
      <c r="A70" t="s">
        <v>26</v>
      </c>
      <c r="B70" t="s">
        <v>111</v>
      </c>
      <c r="C70" t="s">
        <v>63</v>
      </c>
      <c r="D70">
        <v>132</v>
      </c>
      <c r="E70">
        <v>105</v>
      </c>
      <c r="F70">
        <v>31</v>
      </c>
      <c r="G70" t="s">
        <v>106</v>
      </c>
      <c r="H70" t="s">
        <v>762</v>
      </c>
    </row>
    <row r="71" spans="1:8" x14ac:dyDescent="0.2">
      <c r="A71" t="s">
        <v>29</v>
      </c>
      <c r="B71" t="s">
        <v>111</v>
      </c>
      <c r="C71" t="s">
        <v>63</v>
      </c>
      <c r="D71">
        <v>27</v>
      </c>
      <c r="E71">
        <v>15</v>
      </c>
      <c r="F71">
        <v>0</v>
      </c>
      <c r="G71" t="s">
        <v>106</v>
      </c>
      <c r="H71" t="s">
        <v>762</v>
      </c>
    </row>
    <row r="72" spans="1:8" x14ac:dyDescent="0.2">
      <c r="A72" t="s">
        <v>32</v>
      </c>
      <c r="B72" t="s">
        <v>111</v>
      </c>
      <c r="C72" t="s">
        <v>63</v>
      </c>
      <c r="D72">
        <v>94</v>
      </c>
      <c r="E72">
        <v>18</v>
      </c>
      <c r="F72">
        <v>3</v>
      </c>
      <c r="G72" t="s">
        <v>106</v>
      </c>
      <c r="H72" t="s">
        <v>762</v>
      </c>
    </row>
    <row r="73" spans="1:8" x14ac:dyDescent="0.2">
      <c r="A73" t="s">
        <v>36</v>
      </c>
      <c r="B73" t="s">
        <v>111</v>
      </c>
      <c r="C73" t="s">
        <v>63</v>
      </c>
      <c r="D73">
        <v>203</v>
      </c>
      <c r="E73">
        <v>3</v>
      </c>
      <c r="F73">
        <v>5</v>
      </c>
      <c r="G73" t="s">
        <v>106</v>
      </c>
      <c r="H73" t="s">
        <v>762</v>
      </c>
    </row>
    <row r="74" spans="1:8" x14ac:dyDescent="0.2">
      <c r="A74" t="s">
        <v>37</v>
      </c>
      <c r="B74" t="s">
        <v>111</v>
      </c>
      <c r="C74" t="s">
        <v>63</v>
      </c>
      <c r="D74">
        <v>44</v>
      </c>
      <c r="E74">
        <v>42</v>
      </c>
      <c r="F74">
        <v>8</v>
      </c>
      <c r="G74" t="s">
        <v>106</v>
      </c>
      <c r="H74" t="s">
        <v>762</v>
      </c>
    </row>
    <row r="75" spans="1:8" x14ac:dyDescent="0.2">
      <c r="A75" t="s">
        <v>42</v>
      </c>
      <c r="B75" t="s">
        <v>111</v>
      </c>
      <c r="C75" t="s">
        <v>63</v>
      </c>
      <c r="D75">
        <v>28</v>
      </c>
      <c r="E75">
        <v>31</v>
      </c>
      <c r="F75">
        <v>11</v>
      </c>
      <c r="G75" t="s">
        <v>106</v>
      </c>
      <c r="H75" t="s">
        <v>762</v>
      </c>
    </row>
    <row r="76" spans="1:8" x14ac:dyDescent="0.2">
      <c r="A76" t="s">
        <v>45</v>
      </c>
      <c r="B76" t="s">
        <v>111</v>
      </c>
      <c r="C76" t="s">
        <v>63</v>
      </c>
      <c r="D76">
        <v>35</v>
      </c>
      <c r="E76">
        <v>19</v>
      </c>
      <c r="F76">
        <v>2</v>
      </c>
      <c r="G76" t="s">
        <v>106</v>
      </c>
      <c r="H76" t="s">
        <v>762</v>
      </c>
    </row>
    <row r="77" spans="1:8" x14ac:dyDescent="0.2">
      <c r="A77" t="s">
        <v>46</v>
      </c>
      <c r="B77" t="s">
        <v>111</v>
      </c>
      <c r="C77" t="s">
        <v>63</v>
      </c>
      <c r="D77">
        <v>57</v>
      </c>
      <c r="E77">
        <v>39</v>
      </c>
      <c r="F77">
        <v>0</v>
      </c>
      <c r="G77" t="s">
        <v>106</v>
      </c>
      <c r="H77" t="s">
        <v>762</v>
      </c>
    </row>
    <row r="78" spans="1:8" x14ac:dyDescent="0.2">
      <c r="A78" t="s">
        <v>47</v>
      </c>
      <c r="B78" t="s">
        <v>111</v>
      </c>
      <c r="C78" t="s">
        <v>63</v>
      </c>
      <c r="D78">
        <v>42</v>
      </c>
      <c r="E78">
        <v>96</v>
      </c>
      <c r="F78">
        <v>14</v>
      </c>
      <c r="G78" t="s">
        <v>106</v>
      </c>
      <c r="H78" t="s">
        <v>762</v>
      </c>
    </row>
    <row r="79" spans="1:8" x14ac:dyDescent="0.2">
      <c r="A79" t="s">
        <v>49</v>
      </c>
      <c r="B79" t="s">
        <v>111</v>
      </c>
      <c r="C79" t="s">
        <v>63</v>
      </c>
      <c r="D79">
        <v>249</v>
      </c>
      <c r="E79">
        <v>14</v>
      </c>
      <c r="F79">
        <v>6</v>
      </c>
      <c r="G79" t="s">
        <v>106</v>
      </c>
      <c r="H79" t="s">
        <v>762</v>
      </c>
    </row>
    <row r="80" spans="1:8" x14ac:dyDescent="0.2">
      <c r="A80" t="s">
        <v>50</v>
      </c>
      <c r="B80" t="s">
        <v>111</v>
      </c>
      <c r="C80" t="s">
        <v>63</v>
      </c>
      <c r="D80">
        <v>69</v>
      </c>
      <c r="E80">
        <v>71</v>
      </c>
      <c r="F80">
        <v>11</v>
      </c>
      <c r="G80" t="s">
        <v>106</v>
      </c>
      <c r="H80" t="s">
        <v>762</v>
      </c>
    </row>
    <row r="81" spans="1:8" x14ac:dyDescent="0.2">
      <c r="A81" t="s">
        <v>52</v>
      </c>
      <c r="B81" t="s">
        <v>111</v>
      </c>
      <c r="C81" t="s">
        <v>63</v>
      </c>
      <c r="D81">
        <v>39</v>
      </c>
      <c r="E81">
        <v>64</v>
      </c>
      <c r="F81">
        <v>0</v>
      </c>
      <c r="G81" t="s">
        <v>106</v>
      </c>
      <c r="H81" t="s">
        <v>762</v>
      </c>
    </row>
    <row r="82" spans="1:8" x14ac:dyDescent="0.2">
      <c r="A82" t="s">
        <v>53</v>
      </c>
      <c r="B82" t="s">
        <v>111</v>
      </c>
      <c r="C82" t="s">
        <v>63</v>
      </c>
      <c r="D82">
        <v>69</v>
      </c>
      <c r="E82">
        <v>73</v>
      </c>
      <c r="F82">
        <v>19</v>
      </c>
      <c r="G82" t="s">
        <v>106</v>
      </c>
      <c r="H82" t="s">
        <v>762</v>
      </c>
    </row>
    <row r="83" spans="1:8" x14ac:dyDescent="0.2">
      <c r="A83" t="s">
        <v>55</v>
      </c>
      <c r="B83" t="s">
        <v>111</v>
      </c>
      <c r="C83" t="s">
        <v>63</v>
      </c>
      <c r="D83">
        <v>68</v>
      </c>
      <c r="E83">
        <v>58</v>
      </c>
      <c r="F83">
        <v>11</v>
      </c>
      <c r="G83" t="s">
        <v>106</v>
      </c>
      <c r="H83" t="s">
        <v>762</v>
      </c>
    </row>
    <row r="84" spans="1:8" x14ac:dyDescent="0.2">
      <c r="A84" t="s">
        <v>59</v>
      </c>
      <c r="B84" t="s">
        <v>111</v>
      </c>
      <c r="C84" t="s">
        <v>63</v>
      </c>
      <c r="D84">
        <v>83</v>
      </c>
      <c r="E84">
        <v>121</v>
      </c>
      <c r="F84">
        <v>2</v>
      </c>
      <c r="G84" t="s">
        <v>106</v>
      </c>
      <c r="H84" t="s">
        <v>762</v>
      </c>
    </row>
    <row r="85" spans="1:8" x14ac:dyDescent="0.2">
      <c r="A85" t="s">
        <v>60</v>
      </c>
      <c r="B85" t="s">
        <v>111</v>
      </c>
      <c r="C85" t="s">
        <v>63</v>
      </c>
      <c r="D85">
        <v>122</v>
      </c>
      <c r="E85">
        <v>88</v>
      </c>
      <c r="F85">
        <v>70</v>
      </c>
      <c r="G85" t="s">
        <v>106</v>
      </c>
      <c r="H85" t="s">
        <v>762</v>
      </c>
    </row>
    <row r="86" spans="1:8" x14ac:dyDescent="0.2">
      <c r="A86" t="s">
        <v>62</v>
      </c>
      <c r="B86" t="s">
        <v>111</v>
      </c>
      <c r="C86" t="s">
        <v>63</v>
      </c>
      <c r="D86">
        <v>57</v>
      </c>
      <c r="E86">
        <v>96</v>
      </c>
      <c r="F86">
        <v>0</v>
      </c>
      <c r="G86" t="s">
        <v>106</v>
      </c>
      <c r="H86" t="s">
        <v>762</v>
      </c>
    </row>
    <row r="87" spans="1:8" x14ac:dyDescent="0.2">
      <c r="A87" t="s">
        <v>65</v>
      </c>
      <c r="B87" t="s">
        <v>111</v>
      </c>
      <c r="C87" t="s">
        <v>63</v>
      </c>
      <c r="D87">
        <v>46</v>
      </c>
      <c r="E87">
        <v>32</v>
      </c>
      <c r="F87">
        <v>0</v>
      </c>
      <c r="G87" t="s">
        <v>106</v>
      </c>
      <c r="H87" t="s">
        <v>762</v>
      </c>
    </row>
    <row r="88" spans="1:8" x14ac:dyDescent="0.2">
      <c r="A88" t="s">
        <v>70</v>
      </c>
      <c r="B88" t="s">
        <v>111</v>
      </c>
      <c r="C88" t="s">
        <v>63</v>
      </c>
      <c r="D88">
        <v>81</v>
      </c>
      <c r="E88">
        <v>56</v>
      </c>
      <c r="F88">
        <v>0</v>
      </c>
      <c r="G88" t="s">
        <v>106</v>
      </c>
      <c r="H88" t="s">
        <v>762</v>
      </c>
    </row>
    <row r="89" spans="1:8" x14ac:dyDescent="0.2">
      <c r="A89" t="s">
        <v>71</v>
      </c>
      <c r="B89" t="s">
        <v>111</v>
      </c>
      <c r="C89" t="s">
        <v>63</v>
      </c>
      <c r="D89">
        <v>81</v>
      </c>
      <c r="E89">
        <v>115</v>
      </c>
      <c r="F89">
        <v>64</v>
      </c>
      <c r="G89" t="s">
        <v>106</v>
      </c>
      <c r="H89" t="s">
        <v>762</v>
      </c>
    </row>
    <row r="90" spans="1:8" x14ac:dyDescent="0.2">
      <c r="A90" t="s">
        <v>75</v>
      </c>
      <c r="B90" t="s">
        <v>111</v>
      </c>
      <c r="C90" t="s">
        <v>63</v>
      </c>
      <c r="D90">
        <v>36</v>
      </c>
      <c r="E90">
        <v>6</v>
      </c>
      <c r="F90">
        <v>2</v>
      </c>
      <c r="G90" t="s">
        <v>106</v>
      </c>
      <c r="H90" t="s">
        <v>762</v>
      </c>
    </row>
    <row r="91" spans="1:8" x14ac:dyDescent="0.2">
      <c r="A91" t="s">
        <v>76</v>
      </c>
      <c r="B91" t="s">
        <v>111</v>
      </c>
      <c r="C91" t="s">
        <v>63</v>
      </c>
      <c r="D91">
        <v>49</v>
      </c>
      <c r="E91">
        <v>106</v>
      </c>
      <c r="F91">
        <v>6</v>
      </c>
      <c r="G91" t="s">
        <v>106</v>
      </c>
      <c r="H91" t="s">
        <v>762</v>
      </c>
    </row>
    <row r="92" spans="1:8" x14ac:dyDescent="0.2">
      <c r="A92" t="s">
        <v>81</v>
      </c>
      <c r="B92" t="s">
        <v>111</v>
      </c>
      <c r="C92" t="s">
        <v>63</v>
      </c>
      <c r="D92">
        <v>205</v>
      </c>
      <c r="E92">
        <v>32</v>
      </c>
      <c r="F92">
        <v>44</v>
      </c>
      <c r="G92" t="s">
        <v>106</v>
      </c>
      <c r="H92" t="s">
        <v>762</v>
      </c>
    </row>
    <row r="93" spans="1:8" x14ac:dyDescent="0.2">
      <c r="A93" t="s">
        <v>84</v>
      </c>
      <c r="B93" t="s">
        <v>111</v>
      </c>
      <c r="C93" t="s">
        <v>63</v>
      </c>
      <c r="D93">
        <v>28</v>
      </c>
      <c r="E93">
        <v>60</v>
      </c>
      <c r="F93">
        <v>25</v>
      </c>
      <c r="G93" t="s">
        <v>106</v>
      </c>
      <c r="H93" t="s">
        <v>762</v>
      </c>
    </row>
    <row r="94" spans="1:8" x14ac:dyDescent="0.2">
      <c r="A94" t="s">
        <v>90</v>
      </c>
      <c r="B94" t="s">
        <v>111</v>
      </c>
      <c r="C94" t="s">
        <v>63</v>
      </c>
      <c r="D94">
        <v>81</v>
      </c>
      <c r="E94">
        <v>18</v>
      </c>
      <c r="F94">
        <v>0</v>
      </c>
      <c r="G94" t="s">
        <v>106</v>
      </c>
      <c r="H94" t="s">
        <v>762</v>
      </c>
    </row>
    <row r="95" spans="1:8" x14ac:dyDescent="0.2">
      <c r="A95" t="s">
        <v>91</v>
      </c>
      <c r="B95" t="s">
        <v>111</v>
      </c>
      <c r="C95" t="s">
        <v>63</v>
      </c>
      <c r="D95">
        <v>29</v>
      </c>
      <c r="E95">
        <v>100</v>
      </c>
      <c r="F95">
        <v>2</v>
      </c>
      <c r="G95" t="s">
        <v>106</v>
      </c>
      <c r="H95" t="s">
        <v>762</v>
      </c>
    </row>
    <row r="96" spans="1:8" x14ac:dyDescent="0.2">
      <c r="A96" t="s">
        <v>92</v>
      </c>
      <c r="B96" t="s">
        <v>111</v>
      </c>
      <c r="C96" t="s">
        <v>63</v>
      </c>
      <c r="D96">
        <v>79</v>
      </c>
      <c r="E96">
        <v>4</v>
      </c>
      <c r="F96">
        <v>3</v>
      </c>
      <c r="G96" t="s">
        <v>106</v>
      </c>
      <c r="H96" t="s">
        <v>762</v>
      </c>
    </row>
    <row r="97" spans="1:8" x14ac:dyDescent="0.2">
      <c r="A97" t="s">
        <v>93</v>
      </c>
      <c r="B97" t="s">
        <v>111</v>
      </c>
      <c r="C97" t="s">
        <v>63</v>
      </c>
      <c r="D97">
        <v>124</v>
      </c>
      <c r="E97">
        <v>120</v>
      </c>
      <c r="F97">
        <v>4</v>
      </c>
      <c r="G97" t="s">
        <v>106</v>
      </c>
      <c r="H97" t="s">
        <v>762</v>
      </c>
    </row>
    <row r="98" spans="1:8" x14ac:dyDescent="0.2">
      <c r="A98" t="s">
        <v>94</v>
      </c>
      <c r="B98" t="s">
        <v>111</v>
      </c>
      <c r="C98" t="s">
        <v>63</v>
      </c>
      <c r="D98">
        <v>87</v>
      </c>
      <c r="E98">
        <v>45</v>
      </c>
      <c r="F98">
        <v>7</v>
      </c>
      <c r="G98" t="s">
        <v>106</v>
      </c>
      <c r="H98" t="s">
        <v>762</v>
      </c>
    </row>
    <row r="99" spans="1:8" x14ac:dyDescent="0.2">
      <c r="A99" t="s">
        <v>96</v>
      </c>
      <c r="B99" t="s">
        <v>111</v>
      </c>
      <c r="C99" t="s">
        <v>63</v>
      </c>
      <c r="D99">
        <v>69</v>
      </c>
      <c r="E99">
        <v>10</v>
      </c>
      <c r="F99">
        <v>8</v>
      </c>
      <c r="G99" t="s">
        <v>106</v>
      </c>
      <c r="H99" t="s">
        <v>762</v>
      </c>
    </row>
    <row r="100" spans="1:8" x14ac:dyDescent="0.2">
      <c r="A100" t="s">
        <v>98</v>
      </c>
      <c r="B100" t="s">
        <v>111</v>
      </c>
      <c r="C100" t="s">
        <v>63</v>
      </c>
      <c r="D100">
        <v>83</v>
      </c>
      <c r="E100">
        <v>57</v>
      </c>
      <c r="F100">
        <v>1</v>
      </c>
      <c r="G100" t="s">
        <v>106</v>
      </c>
      <c r="H100" t="s">
        <v>762</v>
      </c>
    </row>
    <row r="101" spans="1:8" x14ac:dyDescent="0.2">
      <c r="A101" t="s">
        <v>101</v>
      </c>
      <c r="B101" t="s">
        <v>111</v>
      </c>
      <c r="C101" t="s">
        <v>63</v>
      </c>
      <c r="D101">
        <v>50</v>
      </c>
      <c r="E101">
        <v>107</v>
      </c>
      <c r="F101">
        <v>7</v>
      </c>
      <c r="G101" t="s">
        <v>106</v>
      </c>
      <c r="H101" t="s">
        <v>762</v>
      </c>
    </row>
  </sheetData>
  <sortState xmlns:xlrd2="http://schemas.microsoft.com/office/spreadsheetml/2017/richdata2" ref="A2:G102">
    <sortCondition ref="C2:C10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6219-9FC2-F641-A72B-49227C95A646}">
  <dimension ref="A1:S48"/>
  <sheetViews>
    <sheetView workbookViewId="0">
      <selection activeCell="D11" sqref="D11"/>
    </sheetView>
  </sheetViews>
  <sheetFormatPr baseColWidth="10" defaultRowHeight="16" x14ac:dyDescent="0.2"/>
  <sheetData>
    <row r="1" spans="1:19" x14ac:dyDescent="0.2">
      <c r="A1" s="1"/>
      <c r="B1" s="1" t="s">
        <v>0</v>
      </c>
      <c r="C1" s="1" t="s">
        <v>1</v>
      </c>
      <c r="D1" s="1" t="s">
        <v>103</v>
      </c>
      <c r="E1" s="1" t="s">
        <v>104</v>
      </c>
      <c r="F1" s="1" t="s">
        <v>105</v>
      </c>
      <c r="G1" s="1" t="s">
        <v>64</v>
      </c>
      <c r="H1" s="1" t="s">
        <v>752</v>
      </c>
    </row>
    <row r="2" spans="1:19" x14ac:dyDescent="0.2">
      <c r="A2" t="s">
        <v>314</v>
      </c>
      <c r="B2" t="s">
        <v>110</v>
      </c>
      <c r="C2" t="s">
        <v>112</v>
      </c>
      <c r="D2">
        <v>120</v>
      </c>
      <c r="E2">
        <v>116</v>
      </c>
      <c r="F2">
        <v>22</v>
      </c>
      <c r="G2" t="s">
        <v>107</v>
      </c>
      <c r="H2" t="s">
        <v>763</v>
      </c>
    </row>
    <row r="3" spans="1:19" x14ac:dyDescent="0.2">
      <c r="A3" t="s">
        <v>353</v>
      </c>
      <c r="B3" t="s">
        <v>110</v>
      </c>
      <c r="C3" t="s">
        <v>112</v>
      </c>
      <c r="D3">
        <v>344</v>
      </c>
      <c r="E3">
        <v>16</v>
      </c>
      <c r="F3">
        <v>22</v>
      </c>
      <c r="G3" t="s">
        <v>106</v>
      </c>
      <c r="H3" t="s">
        <v>763</v>
      </c>
    </row>
    <row r="4" spans="1:19" x14ac:dyDescent="0.2">
      <c r="A4" t="s">
        <v>345</v>
      </c>
      <c r="B4" t="s">
        <v>114</v>
      </c>
      <c r="C4" t="s">
        <v>112</v>
      </c>
      <c r="D4">
        <v>91</v>
      </c>
      <c r="E4">
        <v>4</v>
      </c>
      <c r="F4">
        <v>2</v>
      </c>
      <c r="G4" t="s">
        <v>106</v>
      </c>
      <c r="H4" t="s">
        <v>763</v>
      </c>
    </row>
    <row r="5" spans="1:19" x14ac:dyDescent="0.2">
      <c r="A5" t="s">
        <v>317</v>
      </c>
      <c r="B5" t="s">
        <v>111</v>
      </c>
      <c r="C5" t="s">
        <v>112</v>
      </c>
      <c r="D5">
        <v>77</v>
      </c>
      <c r="E5">
        <v>8</v>
      </c>
      <c r="F5">
        <v>13</v>
      </c>
      <c r="G5" t="s">
        <v>108</v>
      </c>
      <c r="H5" t="s">
        <v>763</v>
      </c>
    </row>
    <row r="6" spans="1:19" x14ac:dyDescent="0.2">
      <c r="A6" t="s">
        <v>319</v>
      </c>
      <c r="B6" t="s">
        <v>111</v>
      </c>
      <c r="C6" t="s">
        <v>112</v>
      </c>
      <c r="D6">
        <v>120</v>
      </c>
      <c r="E6">
        <v>3</v>
      </c>
      <c r="F6">
        <v>29</v>
      </c>
      <c r="G6" t="s">
        <v>106</v>
      </c>
      <c r="H6" t="s">
        <v>763</v>
      </c>
    </row>
    <row r="7" spans="1:19" x14ac:dyDescent="0.2">
      <c r="A7" t="s">
        <v>328</v>
      </c>
      <c r="B7" t="s">
        <v>111</v>
      </c>
      <c r="C7" t="s">
        <v>112</v>
      </c>
      <c r="D7">
        <v>59</v>
      </c>
      <c r="E7">
        <v>1</v>
      </c>
      <c r="F7">
        <v>2</v>
      </c>
      <c r="G7" t="s">
        <v>106</v>
      </c>
      <c r="H7" t="s">
        <v>763</v>
      </c>
    </row>
    <row r="8" spans="1:19" x14ac:dyDescent="0.2">
      <c r="A8" t="s">
        <v>329</v>
      </c>
      <c r="B8" t="s">
        <v>111</v>
      </c>
      <c r="C8" t="s">
        <v>112</v>
      </c>
      <c r="D8">
        <v>104</v>
      </c>
      <c r="E8">
        <v>11</v>
      </c>
      <c r="F8">
        <v>5</v>
      </c>
      <c r="G8" t="s">
        <v>106</v>
      </c>
      <c r="H8" t="s">
        <v>763</v>
      </c>
    </row>
    <row r="9" spans="1:19" x14ac:dyDescent="0.2">
      <c r="A9" t="s">
        <v>332</v>
      </c>
      <c r="B9" t="s">
        <v>111</v>
      </c>
      <c r="C9" t="s">
        <v>112</v>
      </c>
      <c r="D9">
        <v>7</v>
      </c>
      <c r="E9">
        <v>0</v>
      </c>
      <c r="F9">
        <v>0</v>
      </c>
      <c r="G9" t="s">
        <v>106</v>
      </c>
      <c r="H9" t="s">
        <v>763</v>
      </c>
    </row>
    <row r="10" spans="1:19" x14ac:dyDescent="0.2">
      <c r="A10" t="s">
        <v>340</v>
      </c>
      <c r="B10" t="s">
        <v>111</v>
      </c>
      <c r="C10" t="s">
        <v>112</v>
      </c>
      <c r="D10">
        <v>5</v>
      </c>
      <c r="E10">
        <v>0</v>
      </c>
      <c r="F10">
        <v>0</v>
      </c>
      <c r="G10" t="s">
        <v>106</v>
      </c>
      <c r="H10" t="s">
        <v>763</v>
      </c>
    </row>
    <row r="11" spans="1:19" x14ac:dyDescent="0.2">
      <c r="A11" t="s">
        <v>344</v>
      </c>
      <c r="B11" t="s">
        <v>111</v>
      </c>
      <c r="C11" t="s">
        <v>112</v>
      </c>
      <c r="D11">
        <v>68</v>
      </c>
      <c r="E11">
        <v>20</v>
      </c>
      <c r="F11">
        <v>9</v>
      </c>
      <c r="G11" t="s">
        <v>108</v>
      </c>
      <c r="H11" t="s">
        <v>763</v>
      </c>
    </row>
    <row r="12" spans="1:19" x14ac:dyDescent="0.2">
      <c r="A12" t="s">
        <v>346</v>
      </c>
      <c r="B12" t="s">
        <v>111</v>
      </c>
      <c r="C12" t="s">
        <v>112</v>
      </c>
      <c r="D12">
        <v>18</v>
      </c>
      <c r="E12">
        <v>0</v>
      </c>
      <c r="F12">
        <v>1</v>
      </c>
      <c r="G12" t="s">
        <v>109</v>
      </c>
      <c r="H12" t="s">
        <v>763</v>
      </c>
    </row>
    <row r="13" spans="1:19" x14ac:dyDescent="0.2">
      <c r="A13" t="s">
        <v>347</v>
      </c>
      <c r="B13" t="s">
        <v>111</v>
      </c>
      <c r="C13" t="s">
        <v>112</v>
      </c>
      <c r="D13">
        <v>372</v>
      </c>
      <c r="E13">
        <v>28</v>
      </c>
      <c r="F13">
        <v>6</v>
      </c>
      <c r="G13" t="s">
        <v>106</v>
      </c>
      <c r="H13" t="s">
        <v>763</v>
      </c>
    </row>
    <row r="14" spans="1:19" x14ac:dyDescent="0.2">
      <c r="A14" t="s">
        <v>348</v>
      </c>
      <c r="B14" t="s">
        <v>111</v>
      </c>
      <c r="C14" t="s">
        <v>112</v>
      </c>
      <c r="D14">
        <v>140</v>
      </c>
      <c r="E14">
        <v>7</v>
      </c>
      <c r="F14">
        <v>0</v>
      </c>
      <c r="G14" t="s">
        <v>106</v>
      </c>
      <c r="H14" t="s">
        <v>763</v>
      </c>
    </row>
    <row r="15" spans="1:19" x14ac:dyDescent="0.2">
      <c r="A15" t="s">
        <v>350</v>
      </c>
      <c r="B15" t="s">
        <v>111</v>
      </c>
      <c r="C15" t="s">
        <v>112</v>
      </c>
      <c r="D15">
        <v>127</v>
      </c>
      <c r="E15">
        <v>7</v>
      </c>
      <c r="F15">
        <v>6</v>
      </c>
      <c r="G15" t="s">
        <v>108</v>
      </c>
      <c r="H15" t="s">
        <v>763</v>
      </c>
      <c r="M15" s="1"/>
      <c r="N15" s="1" t="s">
        <v>740</v>
      </c>
      <c r="O15" s="1" t="s">
        <v>741</v>
      </c>
      <c r="P15" s="1" t="s">
        <v>742</v>
      </c>
      <c r="Q15" s="1"/>
      <c r="R15" s="1"/>
      <c r="S15" s="1"/>
    </row>
    <row r="16" spans="1:19" x14ac:dyDescent="0.2">
      <c r="A16" t="s">
        <v>357</v>
      </c>
      <c r="B16" t="s">
        <v>111</v>
      </c>
      <c r="C16" t="s">
        <v>112</v>
      </c>
      <c r="D16">
        <v>176</v>
      </c>
      <c r="E16">
        <v>6</v>
      </c>
      <c r="F16">
        <v>8</v>
      </c>
      <c r="G16" t="s">
        <v>106</v>
      </c>
      <c r="H16" t="s">
        <v>763</v>
      </c>
      <c r="M16" s="1"/>
      <c r="N16" s="1">
        <v>6590</v>
      </c>
      <c r="O16" s="1">
        <v>1140</v>
      </c>
      <c r="P16" s="1">
        <v>878</v>
      </c>
      <c r="Q16" s="1"/>
      <c r="R16" s="1" t="s">
        <v>743</v>
      </c>
      <c r="S16" s="1"/>
    </row>
    <row r="17" spans="1:19" x14ac:dyDescent="0.2">
      <c r="A17" t="s">
        <v>359</v>
      </c>
      <c r="B17" t="s">
        <v>111</v>
      </c>
      <c r="C17" t="s">
        <v>112</v>
      </c>
      <c r="D17">
        <v>163</v>
      </c>
      <c r="E17">
        <v>9</v>
      </c>
      <c r="F17">
        <v>1</v>
      </c>
      <c r="G17" t="s">
        <v>106</v>
      </c>
      <c r="H17" t="s">
        <v>763</v>
      </c>
      <c r="M17" s="1" t="s">
        <v>116</v>
      </c>
      <c r="N17" s="1">
        <v>0.29544765000000001</v>
      </c>
      <c r="O17" s="1">
        <v>0.31228070000000002</v>
      </c>
      <c r="P17" s="1">
        <v>0.21412301</v>
      </c>
      <c r="Q17" s="1"/>
      <c r="R17" s="1">
        <v>0.17021277000000001</v>
      </c>
      <c r="S17" s="1"/>
    </row>
    <row r="18" spans="1:19" x14ac:dyDescent="0.2">
      <c r="A18" t="s">
        <v>321</v>
      </c>
      <c r="B18" t="s">
        <v>110</v>
      </c>
      <c r="C18" t="s">
        <v>63</v>
      </c>
      <c r="D18">
        <v>171</v>
      </c>
      <c r="E18">
        <v>0</v>
      </c>
      <c r="F18">
        <v>87</v>
      </c>
      <c r="G18" t="s">
        <v>106</v>
      </c>
      <c r="H18" t="s">
        <v>763</v>
      </c>
      <c r="M18" s="1" t="s">
        <v>117</v>
      </c>
      <c r="N18" s="1">
        <v>0</v>
      </c>
      <c r="O18" s="1">
        <v>0</v>
      </c>
      <c r="P18" s="1">
        <v>0</v>
      </c>
      <c r="Q18" s="1"/>
      <c r="R18" s="1">
        <v>0</v>
      </c>
      <c r="S18" s="1"/>
    </row>
    <row r="19" spans="1:19" x14ac:dyDescent="0.2">
      <c r="A19" t="s">
        <v>324</v>
      </c>
      <c r="B19" t="s">
        <v>110</v>
      </c>
      <c r="C19" t="s">
        <v>63</v>
      </c>
      <c r="D19">
        <v>137</v>
      </c>
      <c r="E19">
        <v>6</v>
      </c>
      <c r="F19">
        <v>1</v>
      </c>
      <c r="G19" t="s">
        <v>107</v>
      </c>
      <c r="H19" t="s">
        <v>763</v>
      </c>
      <c r="M19" s="1" t="s">
        <v>118</v>
      </c>
      <c r="N19" s="1">
        <v>3.8846739999999998E-2</v>
      </c>
      <c r="O19" s="1">
        <v>6.0526320000000002E-2</v>
      </c>
      <c r="P19" s="1">
        <v>3.1890660000000001E-2</v>
      </c>
      <c r="Q19" s="1"/>
      <c r="R19" s="1">
        <v>8.5106379999999995E-2</v>
      </c>
      <c r="S19" s="1"/>
    </row>
    <row r="20" spans="1:19" x14ac:dyDescent="0.2">
      <c r="A20" t="s">
        <v>333</v>
      </c>
      <c r="B20" t="s">
        <v>110</v>
      </c>
      <c r="C20" t="s">
        <v>63</v>
      </c>
      <c r="D20">
        <v>174</v>
      </c>
      <c r="E20">
        <v>151</v>
      </c>
      <c r="F20">
        <v>26</v>
      </c>
      <c r="G20" t="s">
        <v>108</v>
      </c>
      <c r="H20" t="s">
        <v>763</v>
      </c>
      <c r="M20" s="1" t="s">
        <v>119</v>
      </c>
      <c r="N20" s="1">
        <v>0.66570560999999995</v>
      </c>
      <c r="O20" s="1">
        <v>0.62719298000000001</v>
      </c>
      <c r="P20" s="1">
        <v>0.75398633000000004</v>
      </c>
      <c r="Q20" s="1"/>
      <c r="R20" s="1">
        <v>0.74468084999999995</v>
      </c>
      <c r="S20" s="1"/>
    </row>
    <row r="21" spans="1:19" x14ac:dyDescent="0.2">
      <c r="A21" t="s">
        <v>336</v>
      </c>
      <c r="B21" t="s">
        <v>110</v>
      </c>
      <c r="C21" t="s">
        <v>63</v>
      </c>
      <c r="D21">
        <v>131</v>
      </c>
      <c r="E21">
        <v>12</v>
      </c>
      <c r="F21">
        <v>18</v>
      </c>
      <c r="G21" t="s">
        <v>108</v>
      </c>
      <c r="H21" t="s">
        <v>763</v>
      </c>
      <c r="M21" s="1" t="s">
        <v>107</v>
      </c>
      <c r="N21" s="1"/>
      <c r="O21" s="1"/>
      <c r="P21" s="1"/>
      <c r="Q21" s="1"/>
      <c r="R21" s="1"/>
      <c r="S21" s="1"/>
    </row>
    <row r="22" spans="1:19" x14ac:dyDescent="0.2">
      <c r="A22" t="s">
        <v>341</v>
      </c>
      <c r="B22" t="s">
        <v>110</v>
      </c>
      <c r="C22" t="s">
        <v>63</v>
      </c>
      <c r="D22">
        <v>772</v>
      </c>
      <c r="E22">
        <v>51</v>
      </c>
      <c r="F22">
        <v>11</v>
      </c>
      <c r="G22" t="s">
        <v>106</v>
      </c>
      <c r="H22" t="s">
        <v>763</v>
      </c>
      <c r="M22" s="1" t="s">
        <v>744</v>
      </c>
      <c r="N22" s="1">
        <v>0.30212443</v>
      </c>
      <c r="O22" s="1">
        <v>0.20701754</v>
      </c>
      <c r="P22" s="1">
        <v>0.14350797000000001</v>
      </c>
      <c r="Q22" s="1"/>
      <c r="R22" s="1">
        <v>0.34042552999999998</v>
      </c>
      <c r="S22" s="1"/>
    </row>
    <row r="23" spans="1:19" x14ac:dyDescent="0.2">
      <c r="A23" t="s">
        <v>354</v>
      </c>
      <c r="B23" t="s">
        <v>110</v>
      </c>
      <c r="C23" t="s">
        <v>63</v>
      </c>
      <c r="D23">
        <v>98</v>
      </c>
      <c r="E23">
        <v>4</v>
      </c>
      <c r="F23">
        <v>1</v>
      </c>
      <c r="G23" t="s">
        <v>108</v>
      </c>
      <c r="H23" t="s">
        <v>763</v>
      </c>
      <c r="M23" s="1" t="s">
        <v>120</v>
      </c>
      <c r="N23" s="1">
        <v>0.69787557</v>
      </c>
      <c r="O23" s="1">
        <v>0.79298245999999994</v>
      </c>
      <c r="P23" s="1">
        <v>0.85649202999999996</v>
      </c>
      <c r="Q23" s="1"/>
      <c r="R23" s="1">
        <v>0.65957447000000002</v>
      </c>
      <c r="S23" s="1"/>
    </row>
    <row r="24" spans="1:19" x14ac:dyDescent="0.2">
      <c r="A24" t="s">
        <v>739</v>
      </c>
      <c r="B24" t="s">
        <v>114</v>
      </c>
      <c r="C24" t="s">
        <v>63</v>
      </c>
      <c r="D24">
        <v>52</v>
      </c>
      <c r="E24">
        <v>2</v>
      </c>
      <c r="F24">
        <v>8</v>
      </c>
      <c r="G24" t="s">
        <v>109</v>
      </c>
      <c r="H24" t="s">
        <v>763</v>
      </c>
    </row>
    <row r="25" spans="1:19" x14ac:dyDescent="0.2">
      <c r="A25" t="s">
        <v>334</v>
      </c>
      <c r="B25" t="s">
        <v>114</v>
      </c>
      <c r="C25" t="s">
        <v>63</v>
      </c>
      <c r="D25">
        <v>55</v>
      </c>
      <c r="E25">
        <v>4</v>
      </c>
      <c r="F25">
        <v>0</v>
      </c>
      <c r="G25" t="s">
        <v>109</v>
      </c>
      <c r="H25" t="s">
        <v>763</v>
      </c>
    </row>
    <row r="26" spans="1:19" x14ac:dyDescent="0.2">
      <c r="A26" t="s">
        <v>358</v>
      </c>
      <c r="B26" t="s">
        <v>114</v>
      </c>
      <c r="C26" t="s">
        <v>63</v>
      </c>
      <c r="D26">
        <v>58</v>
      </c>
      <c r="E26">
        <v>59</v>
      </c>
      <c r="F26">
        <v>18</v>
      </c>
      <c r="G26" t="s">
        <v>107</v>
      </c>
      <c r="H26" t="s">
        <v>763</v>
      </c>
    </row>
    <row r="27" spans="1:19" x14ac:dyDescent="0.2">
      <c r="A27" t="s">
        <v>315</v>
      </c>
      <c r="B27" t="s">
        <v>111</v>
      </c>
      <c r="C27" t="s">
        <v>63</v>
      </c>
      <c r="D27">
        <v>114</v>
      </c>
      <c r="E27">
        <v>1</v>
      </c>
      <c r="F27">
        <v>2</v>
      </c>
      <c r="G27" t="s">
        <v>108</v>
      </c>
      <c r="H27" t="s">
        <v>763</v>
      </c>
    </row>
    <row r="28" spans="1:19" x14ac:dyDescent="0.2">
      <c r="A28" t="s">
        <v>316</v>
      </c>
      <c r="B28" t="s">
        <v>111</v>
      </c>
      <c r="C28" t="s">
        <v>63</v>
      </c>
      <c r="D28">
        <v>59</v>
      </c>
      <c r="E28">
        <v>7</v>
      </c>
      <c r="F28">
        <v>6</v>
      </c>
      <c r="G28" t="s">
        <v>108</v>
      </c>
      <c r="H28" t="s">
        <v>763</v>
      </c>
    </row>
    <row r="29" spans="1:19" x14ac:dyDescent="0.2">
      <c r="A29" t="s">
        <v>318</v>
      </c>
      <c r="B29" t="s">
        <v>111</v>
      </c>
      <c r="C29" t="s">
        <v>63</v>
      </c>
      <c r="D29">
        <v>92</v>
      </c>
      <c r="E29">
        <v>4</v>
      </c>
      <c r="F29">
        <v>10</v>
      </c>
      <c r="G29" t="s">
        <v>106</v>
      </c>
      <c r="H29" t="s">
        <v>763</v>
      </c>
    </row>
    <row r="30" spans="1:19" x14ac:dyDescent="0.2">
      <c r="A30" t="s">
        <v>320</v>
      </c>
      <c r="B30" t="s">
        <v>111</v>
      </c>
      <c r="C30" t="s">
        <v>63</v>
      </c>
      <c r="D30">
        <v>95</v>
      </c>
      <c r="E30">
        <v>2</v>
      </c>
      <c r="F30">
        <v>9</v>
      </c>
      <c r="G30" t="s">
        <v>106</v>
      </c>
      <c r="H30" t="s">
        <v>763</v>
      </c>
    </row>
    <row r="31" spans="1:19" x14ac:dyDescent="0.2">
      <c r="A31" t="s">
        <v>322</v>
      </c>
      <c r="B31" t="s">
        <v>111</v>
      </c>
      <c r="C31" t="s">
        <v>63</v>
      </c>
      <c r="D31">
        <v>114</v>
      </c>
      <c r="E31">
        <v>5</v>
      </c>
      <c r="F31">
        <v>165</v>
      </c>
      <c r="G31" t="s">
        <v>106</v>
      </c>
      <c r="H31" t="s">
        <v>763</v>
      </c>
    </row>
    <row r="32" spans="1:19" x14ac:dyDescent="0.2">
      <c r="A32" t="s">
        <v>323</v>
      </c>
      <c r="B32" t="s">
        <v>111</v>
      </c>
      <c r="C32" t="s">
        <v>63</v>
      </c>
      <c r="D32">
        <v>13</v>
      </c>
      <c r="E32">
        <v>0</v>
      </c>
      <c r="F32">
        <v>0</v>
      </c>
      <c r="G32" t="s">
        <v>107</v>
      </c>
      <c r="H32" t="s">
        <v>763</v>
      </c>
    </row>
    <row r="33" spans="1:8" x14ac:dyDescent="0.2">
      <c r="A33" t="s">
        <v>325</v>
      </c>
      <c r="B33" t="s">
        <v>111</v>
      </c>
      <c r="C33" t="s">
        <v>63</v>
      </c>
      <c r="D33">
        <v>17</v>
      </c>
      <c r="E33">
        <v>0</v>
      </c>
      <c r="F33">
        <v>9</v>
      </c>
      <c r="G33" t="s">
        <v>106</v>
      </c>
      <c r="H33" t="s">
        <v>763</v>
      </c>
    </row>
    <row r="34" spans="1:8" x14ac:dyDescent="0.2">
      <c r="A34" t="s">
        <v>326</v>
      </c>
      <c r="B34" t="s">
        <v>111</v>
      </c>
      <c r="C34" t="s">
        <v>63</v>
      </c>
      <c r="D34">
        <v>92</v>
      </c>
      <c r="E34">
        <v>34</v>
      </c>
      <c r="F34">
        <v>33</v>
      </c>
      <c r="G34" t="s">
        <v>106</v>
      </c>
      <c r="H34" t="s">
        <v>763</v>
      </c>
    </row>
    <row r="35" spans="1:8" x14ac:dyDescent="0.2">
      <c r="A35" t="s">
        <v>327</v>
      </c>
      <c r="B35" t="s">
        <v>111</v>
      </c>
      <c r="C35" t="s">
        <v>63</v>
      </c>
      <c r="D35">
        <v>332</v>
      </c>
      <c r="E35">
        <v>92</v>
      </c>
      <c r="F35">
        <v>41</v>
      </c>
      <c r="G35" t="s">
        <v>106</v>
      </c>
      <c r="H35" t="s">
        <v>763</v>
      </c>
    </row>
    <row r="36" spans="1:8" x14ac:dyDescent="0.2">
      <c r="A36" t="s">
        <v>330</v>
      </c>
      <c r="B36" t="s">
        <v>111</v>
      </c>
      <c r="C36" t="s">
        <v>63</v>
      </c>
      <c r="D36">
        <v>226</v>
      </c>
      <c r="E36">
        <v>4</v>
      </c>
      <c r="F36">
        <v>28</v>
      </c>
      <c r="G36" t="s">
        <v>106</v>
      </c>
      <c r="H36" t="s">
        <v>763</v>
      </c>
    </row>
    <row r="37" spans="1:8" x14ac:dyDescent="0.2">
      <c r="A37" t="s">
        <v>331</v>
      </c>
      <c r="B37" t="s">
        <v>111</v>
      </c>
      <c r="C37" t="s">
        <v>63</v>
      </c>
      <c r="D37">
        <v>40</v>
      </c>
      <c r="E37">
        <v>0</v>
      </c>
      <c r="F37">
        <v>4</v>
      </c>
      <c r="G37" t="s">
        <v>108</v>
      </c>
      <c r="H37" t="s">
        <v>763</v>
      </c>
    </row>
    <row r="38" spans="1:8" x14ac:dyDescent="0.2">
      <c r="A38" t="s">
        <v>335</v>
      </c>
      <c r="B38" t="s">
        <v>111</v>
      </c>
      <c r="C38" t="s">
        <v>63</v>
      </c>
      <c r="D38">
        <v>293</v>
      </c>
      <c r="E38">
        <v>5</v>
      </c>
      <c r="F38">
        <v>59</v>
      </c>
      <c r="G38" t="s">
        <v>106</v>
      </c>
      <c r="H38" t="s">
        <v>763</v>
      </c>
    </row>
    <row r="39" spans="1:8" x14ac:dyDescent="0.2">
      <c r="A39" t="s">
        <v>337</v>
      </c>
      <c r="B39" t="s">
        <v>111</v>
      </c>
      <c r="C39" t="s">
        <v>63</v>
      </c>
      <c r="D39">
        <v>208</v>
      </c>
      <c r="E39">
        <v>218</v>
      </c>
      <c r="F39">
        <v>53</v>
      </c>
      <c r="G39" t="s">
        <v>106</v>
      </c>
      <c r="H39" t="s">
        <v>763</v>
      </c>
    </row>
    <row r="40" spans="1:8" x14ac:dyDescent="0.2">
      <c r="A40" t="s">
        <v>338</v>
      </c>
      <c r="B40" t="s">
        <v>111</v>
      </c>
      <c r="C40" t="s">
        <v>63</v>
      </c>
      <c r="D40">
        <v>88</v>
      </c>
      <c r="E40">
        <v>42</v>
      </c>
      <c r="F40">
        <v>0</v>
      </c>
      <c r="G40" t="s">
        <v>107</v>
      </c>
      <c r="H40" t="s">
        <v>763</v>
      </c>
    </row>
    <row r="41" spans="1:8" x14ac:dyDescent="0.2">
      <c r="A41" t="s">
        <v>339</v>
      </c>
      <c r="B41" t="s">
        <v>111</v>
      </c>
      <c r="C41" t="s">
        <v>63</v>
      </c>
      <c r="D41">
        <v>171</v>
      </c>
      <c r="E41">
        <v>5</v>
      </c>
      <c r="F41">
        <v>0</v>
      </c>
      <c r="G41" t="s">
        <v>108</v>
      </c>
      <c r="H41" t="s">
        <v>763</v>
      </c>
    </row>
    <row r="42" spans="1:8" x14ac:dyDescent="0.2">
      <c r="A42" t="s">
        <v>342</v>
      </c>
      <c r="B42" t="s">
        <v>111</v>
      </c>
      <c r="C42" t="s">
        <v>63</v>
      </c>
      <c r="D42">
        <v>45</v>
      </c>
      <c r="E42">
        <v>0</v>
      </c>
      <c r="F42">
        <v>1</v>
      </c>
      <c r="G42" t="s">
        <v>109</v>
      </c>
      <c r="H42" t="s">
        <v>763</v>
      </c>
    </row>
    <row r="43" spans="1:8" x14ac:dyDescent="0.2">
      <c r="A43" t="s">
        <v>343</v>
      </c>
      <c r="B43" t="s">
        <v>111</v>
      </c>
      <c r="C43" t="s">
        <v>63</v>
      </c>
      <c r="D43">
        <v>144</v>
      </c>
      <c r="E43">
        <v>150</v>
      </c>
      <c r="F43">
        <v>25</v>
      </c>
      <c r="G43" t="s">
        <v>107</v>
      </c>
      <c r="H43" t="s">
        <v>763</v>
      </c>
    </row>
    <row r="44" spans="1:8" x14ac:dyDescent="0.2">
      <c r="A44" t="s">
        <v>349</v>
      </c>
      <c r="B44" t="s">
        <v>111</v>
      </c>
      <c r="C44" t="s">
        <v>63</v>
      </c>
      <c r="D44">
        <v>97</v>
      </c>
      <c r="E44">
        <v>1</v>
      </c>
      <c r="F44">
        <v>48</v>
      </c>
      <c r="G44" t="s">
        <v>107</v>
      </c>
      <c r="H44" t="s">
        <v>763</v>
      </c>
    </row>
    <row r="45" spans="1:8" x14ac:dyDescent="0.2">
      <c r="A45" t="s">
        <v>351</v>
      </c>
      <c r="B45" t="s">
        <v>111</v>
      </c>
      <c r="C45" t="s">
        <v>63</v>
      </c>
      <c r="D45">
        <v>64</v>
      </c>
      <c r="E45">
        <v>10</v>
      </c>
      <c r="F45">
        <v>20</v>
      </c>
      <c r="G45" t="s">
        <v>106</v>
      </c>
      <c r="H45" t="s">
        <v>763</v>
      </c>
    </row>
    <row r="46" spans="1:8" x14ac:dyDescent="0.2">
      <c r="A46" t="s">
        <v>352</v>
      </c>
      <c r="B46" t="s">
        <v>111</v>
      </c>
      <c r="C46" t="s">
        <v>63</v>
      </c>
      <c r="D46">
        <v>266</v>
      </c>
      <c r="E46">
        <v>2</v>
      </c>
      <c r="F46">
        <v>43</v>
      </c>
      <c r="G46" t="s">
        <v>106</v>
      </c>
      <c r="H46" t="s">
        <v>763</v>
      </c>
    </row>
    <row r="47" spans="1:8" x14ac:dyDescent="0.2">
      <c r="A47" t="s">
        <v>355</v>
      </c>
      <c r="B47" t="s">
        <v>111</v>
      </c>
      <c r="C47" t="s">
        <v>63</v>
      </c>
      <c r="D47">
        <v>153</v>
      </c>
      <c r="E47">
        <v>17</v>
      </c>
      <c r="F47">
        <v>3</v>
      </c>
      <c r="G47" t="s">
        <v>106</v>
      </c>
      <c r="H47" t="s">
        <v>763</v>
      </c>
    </row>
    <row r="48" spans="1:8" x14ac:dyDescent="0.2">
      <c r="A48" t="s">
        <v>356</v>
      </c>
      <c r="B48" t="s">
        <v>111</v>
      </c>
      <c r="C48" t="s">
        <v>63</v>
      </c>
      <c r="D48">
        <v>228</v>
      </c>
      <c r="E48">
        <v>16</v>
      </c>
      <c r="F48">
        <v>23</v>
      </c>
      <c r="G48" t="s">
        <v>106</v>
      </c>
      <c r="H48" t="s">
        <v>763</v>
      </c>
    </row>
  </sheetData>
  <sortState xmlns:xlrd2="http://schemas.microsoft.com/office/spreadsheetml/2017/richdata2" ref="A2:G49">
    <sortCondition ref="C2:C4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E8C7-2D55-CE41-98BF-D5C6FA0B2923}">
  <dimension ref="A1:O43"/>
  <sheetViews>
    <sheetView workbookViewId="0">
      <selection activeCell="A2" sqref="A2:H43"/>
    </sheetView>
  </sheetViews>
  <sheetFormatPr baseColWidth="10" defaultRowHeight="16" x14ac:dyDescent="0.2"/>
  <sheetData>
    <row r="1" spans="1:15" x14ac:dyDescent="0.2">
      <c r="A1" s="1"/>
      <c r="B1" s="1" t="s">
        <v>0</v>
      </c>
      <c r="C1" s="1" t="s">
        <v>1</v>
      </c>
      <c r="D1" s="1" t="s">
        <v>103</v>
      </c>
      <c r="E1" s="1" t="s">
        <v>104</v>
      </c>
      <c r="F1" s="1" t="s">
        <v>105</v>
      </c>
      <c r="G1" s="1" t="s">
        <v>64</v>
      </c>
      <c r="H1" s="1" t="s">
        <v>752</v>
      </c>
      <c r="K1" t="s">
        <v>740</v>
      </c>
      <c r="L1" t="s">
        <v>741</v>
      </c>
      <c r="M1" t="s">
        <v>742</v>
      </c>
    </row>
    <row r="2" spans="1:15" x14ac:dyDescent="0.2">
      <c r="A2" t="s">
        <v>671</v>
      </c>
      <c r="B2" t="s">
        <v>110</v>
      </c>
      <c r="C2" t="s">
        <v>112</v>
      </c>
      <c r="D2">
        <v>182</v>
      </c>
      <c r="E2">
        <v>0</v>
      </c>
      <c r="F2">
        <v>0</v>
      </c>
      <c r="G2" t="s">
        <v>106</v>
      </c>
      <c r="H2" t="s">
        <v>764</v>
      </c>
      <c r="K2">
        <f>SUM(D2:D43)</f>
        <v>6208</v>
      </c>
      <c r="L2">
        <f t="shared" ref="L2:M2" si="0">SUM(E2:E43)</f>
        <v>382</v>
      </c>
      <c r="M2">
        <f t="shared" si="0"/>
        <v>579</v>
      </c>
      <c r="O2" t="s">
        <v>743</v>
      </c>
    </row>
    <row r="3" spans="1:15" x14ac:dyDescent="0.2">
      <c r="A3" t="s">
        <v>695</v>
      </c>
      <c r="B3" t="s">
        <v>110</v>
      </c>
      <c r="C3" t="s">
        <v>112</v>
      </c>
      <c r="D3">
        <v>49</v>
      </c>
      <c r="E3">
        <v>4</v>
      </c>
      <c r="F3">
        <v>0</v>
      </c>
      <c r="G3" t="s">
        <v>109</v>
      </c>
      <c r="H3" t="s">
        <v>764</v>
      </c>
      <c r="J3" t="s">
        <v>116</v>
      </c>
      <c r="K3">
        <v>0.16510953608247422</v>
      </c>
      <c r="L3">
        <v>0.1806282722513089</v>
      </c>
      <c r="M3">
        <v>6.563039723661486E-2</v>
      </c>
      <c r="O3">
        <f>8/42</f>
        <v>0.19047619047619047</v>
      </c>
    </row>
    <row r="4" spans="1:15" x14ac:dyDescent="0.2">
      <c r="A4" t="s">
        <v>664</v>
      </c>
      <c r="B4" t="s">
        <v>111</v>
      </c>
      <c r="C4" t="s">
        <v>112</v>
      </c>
      <c r="D4">
        <v>7</v>
      </c>
      <c r="E4">
        <v>0</v>
      </c>
      <c r="F4">
        <v>1</v>
      </c>
      <c r="G4" t="s">
        <v>106</v>
      </c>
      <c r="H4" t="s">
        <v>764</v>
      </c>
      <c r="J4" t="s">
        <v>117</v>
      </c>
      <c r="K4">
        <v>0</v>
      </c>
      <c r="L4">
        <v>0</v>
      </c>
      <c r="M4">
        <v>0</v>
      </c>
      <c r="O4">
        <v>0</v>
      </c>
    </row>
    <row r="5" spans="1:15" x14ac:dyDescent="0.2">
      <c r="A5" t="s">
        <v>522</v>
      </c>
      <c r="B5" t="s">
        <v>111</v>
      </c>
      <c r="C5" t="s">
        <v>112</v>
      </c>
      <c r="D5">
        <v>157</v>
      </c>
      <c r="E5">
        <v>3</v>
      </c>
      <c r="F5">
        <v>0</v>
      </c>
      <c r="G5" t="s">
        <v>106</v>
      </c>
      <c r="H5" t="s">
        <v>764</v>
      </c>
      <c r="J5" t="s">
        <v>118</v>
      </c>
      <c r="K5">
        <v>0</v>
      </c>
      <c r="L5">
        <v>0</v>
      </c>
      <c r="M5">
        <v>0</v>
      </c>
      <c r="O5">
        <v>0</v>
      </c>
    </row>
    <row r="6" spans="1:15" x14ac:dyDescent="0.2">
      <c r="A6" t="s">
        <v>533</v>
      </c>
      <c r="B6" t="s">
        <v>111</v>
      </c>
      <c r="C6" t="s">
        <v>112</v>
      </c>
      <c r="D6">
        <v>135</v>
      </c>
      <c r="E6">
        <v>0</v>
      </c>
      <c r="F6">
        <v>11</v>
      </c>
      <c r="G6" t="s">
        <v>106</v>
      </c>
      <c r="H6" t="s">
        <v>764</v>
      </c>
      <c r="J6" t="s">
        <v>119</v>
      </c>
      <c r="K6">
        <v>0.83489046391752575</v>
      </c>
      <c r="L6">
        <v>0.81937172774869105</v>
      </c>
      <c r="M6">
        <v>0.9343696027633851</v>
      </c>
      <c r="O6">
        <f>34/42</f>
        <v>0.80952380952380953</v>
      </c>
    </row>
    <row r="7" spans="1:15" x14ac:dyDescent="0.2">
      <c r="A7" t="s">
        <v>674</v>
      </c>
      <c r="B7" t="s">
        <v>111</v>
      </c>
      <c r="C7" t="s">
        <v>112</v>
      </c>
      <c r="D7">
        <v>254</v>
      </c>
      <c r="E7">
        <v>1</v>
      </c>
      <c r="F7">
        <v>0</v>
      </c>
      <c r="G7" t="s">
        <v>106</v>
      </c>
      <c r="H7" t="s">
        <v>764</v>
      </c>
      <c r="J7" t="s">
        <v>107</v>
      </c>
    </row>
    <row r="8" spans="1:15" x14ac:dyDescent="0.2">
      <c r="A8" t="s">
        <v>681</v>
      </c>
      <c r="B8" t="s">
        <v>111</v>
      </c>
      <c r="C8" t="s">
        <v>112</v>
      </c>
      <c r="D8">
        <v>94</v>
      </c>
      <c r="E8">
        <v>0</v>
      </c>
      <c r="F8">
        <v>3</v>
      </c>
      <c r="G8" t="s">
        <v>106</v>
      </c>
      <c r="H8" t="s">
        <v>764</v>
      </c>
      <c r="J8" t="s">
        <v>744</v>
      </c>
      <c r="K8">
        <v>0.20763530927835053</v>
      </c>
      <c r="L8">
        <v>6.5445026178010471E-2</v>
      </c>
      <c r="M8">
        <v>2.9360967184801381E-2</v>
      </c>
      <c r="O8">
        <f>11/42</f>
        <v>0.26190476190476192</v>
      </c>
    </row>
    <row r="9" spans="1:15" x14ac:dyDescent="0.2">
      <c r="A9" t="s">
        <v>685</v>
      </c>
      <c r="B9" t="s">
        <v>111</v>
      </c>
      <c r="C9" t="s">
        <v>112</v>
      </c>
      <c r="D9">
        <v>46</v>
      </c>
      <c r="E9">
        <v>14</v>
      </c>
      <c r="F9">
        <v>0</v>
      </c>
      <c r="G9" t="s">
        <v>109</v>
      </c>
      <c r="H9" t="s">
        <v>764</v>
      </c>
      <c r="J9" t="s">
        <v>120</v>
      </c>
      <c r="K9">
        <v>0.7923646907216495</v>
      </c>
      <c r="L9">
        <v>0.93455497382198949</v>
      </c>
      <c r="M9">
        <v>0.97063903281519859</v>
      </c>
      <c r="O9">
        <f>31/42</f>
        <v>0.73809523809523814</v>
      </c>
    </row>
    <row r="10" spans="1:15" x14ac:dyDescent="0.2">
      <c r="A10" t="s">
        <v>689</v>
      </c>
      <c r="B10" t="s">
        <v>111</v>
      </c>
      <c r="C10" t="s">
        <v>112</v>
      </c>
      <c r="D10">
        <v>196</v>
      </c>
      <c r="E10">
        <v>0</v>
      </c>
      <c r="F10">
        <v>0</v>
      </c>
      <c r="G10" t="s">
        <v>106</v>
      </c>
      <c r="H10" t="s">
        <v>764</v>
      </c>
    </row>
    <row r="11" spans="1:15" x14ac:dyDescent="0.2">
      <c r="A11" t="s">
        <v>690</v>
      </c>
      <c r="B11" t="s">
        <v>111</v>
      </c>
      <c r="C11" t="s">
        <v>112</v>
      </c>
      <c r="D11">
        <v>156</v>
      </c>
      <c r="E11">
        <v>3</v>
      </c>
      <c r="F11">
        <v>2</v>
      </c>
      <c r="G11" t="s">
        <v>107</v>
      </c>
      <c r="H11" t="s">
        <v>764</v>
      </c>
    </row>
    <row r="12" spans="1:15" x14ac:dyDescent="0.2">
      <c r="A12" t="s">
        <v>696</v>
      </c>
      <c r="B12" t="s">
        <v>111</v>
      </c>
      <c r="C12" t="s">
        <v>112</v>
      </c>
      <c r="D12">
        <v>13</v>
      </c>
      <c r="E12">
        <v>0</v>
      </c>
      <c r="F12">
        <v>0</v>
      </c>
      <c r="G12" t="s">
        <v>109</v>
      </c>
      <c r="H12" t="s">
        <v>764</v>
      </c>
    </row>
    <row r="13" spans="1:15" x14ac:dyDescent="0.2">
      <c r="A13" t="s">
        <v>663</v>
      </c>
      <c r="B13" t="s">
        <v>110</v>
      </c>
      <c r="C13" t="s">
        <v>63</v>
      </c>
      <c r="D13">
        <v>168</v>
      </c>
      <c r="E13">
        <v>5</v>
      </c>
      <c r="F13">
        <v>0</v>
      </c>
      <c r="G13" t="s">
        <v>106</v>
      </c>
      <c r="H13" t="s">
        <v>764</v>
      </c>
    </row>
    <row r="14" spans="1:15" x14ac:dyDescent="0.2">
      <c r="A14" t="s">
        <v>632</v>
      </c>
      <c r="B14" t="s">
        <v>110</v>
      </c>
      <c r="C14" t="s">
        <v>63</v>
      </c>
      <c r="D14">
        <v>182</v>
      </c>
      <c r="E14">
        <v>2</v>
      </c>
      <c r="F14">
        <v>1</v>
      </c>
      <c r="G14" t="s">
        <v>106</v>
      </c>
      <c r="H14" t="s">
        <v>764</v>
      </c>
    </row>
    <row r="15" spans="1:15" x14ac:dyDescent="0.2">
      <c r="A15" t="s">
        <v>667</v>
      </c>
      <c r="B15" t="s">
        <v>110</v>
      </c>
      <c r="C15" t="s">
        <v>63</v>
      </c>
      <c r="D15">
        <v>146</v>
      </c>
      <c r="E15">
        <v>44</v>
      </c>
      <c r="F15">
        <v>19</v>
      </c>
      <c r="G15" t="s">
        <v>107</v>
      </c>
      <c r="H15" t="s">
        <v>764</v>
      </c>
    </row>
    <row r="16" spans="1:15" x14ac:dyDescent="0.2">
      <c r="A16" t="s">
        <v>679</v>
      </c>
      <c r="B16" t="s">
        <v>110</v>
      </c>
      <c r="C16" t="s">
        <v>63</v>
      </c>
      <c r="D16">
        <v>86</v>
      </c>
      <c r="E16">
        <v>0</v>
      </c>
      <c r="F16">
        <v>10</v>
      </c>
      <c r="G16" t="s">
        <v>106</v>
      </c>
      <c r="H16" t="s">
        <v>764</v>
      </c>
    </row>
    <row r="17" spans="1:8" x14ac:dyDescent="0.2">
      <c r="A17" t="s">
        <v>692</v>
      </c>
      <c r="B17" t="s">
        <v>110</v>
      </c>
      <c r="C17" t="s">
        <v>63</v>
      </c>
      <c r="D17">
        <v>73</v>
      </c>
      <c r="E17">
        <v>4</v>
      </c>
      <c r="F17">
        <v>8</v>
      </c>
      <c r="G17" t="s">
        <v>108</v>
      </c>
      <c r="H17" t="s">
        <v>764</v>
      </c>
    </row>
    <row r="18" spans="1:8" x14ac:dyDescent="0.2">
      <c r="A18" t="s">
        <v>698</v>
      </c>
      <c r="B18" t="s">
        <v>110</v>
      </c>
      <c r="C18" t="s">
        <v>63</v>
      </c>
      <c r="D18">
        <v>139</v>
      </c>
      <c r="E18">
        <v>10</v>
      </c>
      <c r="F18">
        <v>0</v>
      </c>
      <c r="G18" t="s">
        <v>109</v>
      </c>
      <c r="H18" t="s">
        <v>764</v>
      </c>
    </row>
    <row r="19" spans="1:8" x14ac:dyDescent="0.2">
      <c r="A19" t="s">
        <v>311</v>
      </c>
      <c r="B19" t="s">
        <v>111</v>
      </c>
      <c r="C19" t="s">
        <v>63</v>
      </c>
      <c r="D19">
        <v>305</v>
      </c>
      <c r="E19">
        <v>37</v>
      </c>
      <c r="F19">
        <v>139</v>
      </c>
      <c r="G19" t="s">
        <v>106</v>
      </c>
      <c r="H19" t="s">
        <v>764</v>
      </c>
    </row>
    <row r="20" spans="1:8" x14ac:dyDescent="0.2">
      <c r="A20" t="s">
        <v>662</v>
      </c>
      <c r="B20" t="s">
        <v>111</v>
      </c>
      <c r="C20" t="s">
        <v>63</v>
      </c>
      <c r="D20">
        <v>377</v>
      </c>
      <c r="E20">
        <v>1</v>
      </c>
      <c r="F20">
        <v>36</v>
      </c>
      <c r="G20" t="s">
        <v>106</v>
      </c>
      <c r="H20" t="s">
        <v>764</v>
      </c>
    </row>
    <row r="21" spans="1:8" x14ac:dyDescent="0.2">
      <c r="A21" t="s">
        <v>665</v>
      </c>
      <c r="B21" t="s">
        <v>111</v>
      </c>
      <c r="C21" t="s">
        <v>63</v>
      </c>
      <c r="D21">
        <v>166</v>
      </c>
      <c r="E21">
        <v>3</v>
      </c>
      <c r="F21">
        <v>6</v>
      </c>
      <c r="G21" t="s">
        <v>106</v>
      </c>
      <c r="H21" t="s">
        <v>764</v>
      </c>
    </row>
    <row r="22" spans="1:8" x14ac:dyDescent="0.2">
      <c r="A22" t="s">
        <v>666</v>
      </c>
      <c r="B22" t="s">
        <v>111</v>
      </c>
      <c r="C22" t="s">
        <v>63</v>
      </c>
      <c r="D22">
        <v>38</v>
      </c>
      <c r="E22">
        <v>0</v>
      </c>
      <c r="F22">
        <v>0</v>
      </c>
      <c r="G22" t="s">
        <v>106</v>
      </c>
      <c r="H22" t="s">
        <v>764</v>
      </c>
    </row>
    <row r="23" spans="1:8" x14ac:dyDescent="0.2">
      <c r="A23" t="s">
        <v>737</v>
      </c>
      <c r="B23" t="s">
        <v>111</v>
      </c>
      <c r="C23" t="s">
        <v>63</v>
      </c>
      <c r="D23">
        <v>151</v>
      </c>
      <c r="E23">
        <v>1</v>
      </c>
      <c r="F23">
        <v>13</v>
      </c>
      <c r="G23" t="s">
        <v>108</v>
      </c>
      <c r="H23" t="s">
        <v>764</v>
      </c>
    </row>
    <row r="24" spans="1:8" x14ac:dyDescent="0.2">
      <c r="A24" t="s">
        <v>668</v>
      </c>
      <c r="B24" t="s">
        <v>111</v>
      </c>
      <c r="C24" t="s">
        <v>63</v>
      </c>
      <c r="D24">
        <v>73</v>
      </c>
      <c r="E24">
        <v>1</v>
      </c>
      <c r="F24">
        <v>8</v>
      </c>
      <c r="G24" t="s">
        <v>106</v>
      </c>
      <c r="H24" t="s">
        <v>764</v>
      </c>
    </row>
    <row r="25" spans="1:8" x14ac:dyDescent="0.2">
      <c r="A25" t="s">
        <v>669</v>
      </c>
      <c r="B25" t="s">
        <v>111</v>
      </c>
      <c r="C25" t="s">
        <v>63</v>
      </c>
      <c r="D25">
        <v>169</v>
      </c>
      <c r="E25">
        <v>51</v>
      </c>
      <c r="F25">
        <v>0</v>
      </c>
      <c r="G25" t="s">
        <v>106</v>
      </c>
      <c r="H25" t="s">
        <v>764</v>
      </c>
    </row>
    <row r="26" spans="1:8" x14ac:dyDescent="0.2">
      <c r="A26" t="s">
        <v>670</v>
      </c>
      <c r="B26" t="s">
        <v>111</v>
      </c>
      <c r="C26" t="s">
        <v>63</v>
      </c>
      <c r="D26">
        <v>234</v>
      </c>
      <c r="E26">
        <v>15</v>
      </c>
      <c r="F26">
        <v>4</v>
      </c>
      <c r="G26" t="s">
        <v>106</v>
      </c>
      <c r="H26" t="s">
        <v>764</v>
      </c>
    </row>
    <row r="27" spans="1:8" x14ac:dyDescent="0.2">
      <c r="A27" t="s">
        <v>672</v>
      </c>
      <c r="B27" t="s">
        <v>111</v>
      </c>
      <c r="C27" t="s">
        <v>63</v>
      </c>
      <c r="D27">
        <v>186</v>
      </c>
      <c r="E27">
        <v>0</v>
      </c>
      <c r="F27">
        <v>9</v>
      </c>
      <c r="G27" t="s">
        <v>106</v>
      </c>
      <c r="H27" t="s">
        <v>764</v>
      </c>
    </row>
    <row r="28" spans="1:8" x14ac:dyDescent="0.2">
      <c r="A28" t="s">
        <v>673</v>
      </c>
      <c r="B28" t="s">
        <v>111</v>
      </c>
      <c r="C28" t="s">
        <v>63</v>
      </c>
      <c r="D28">
        <v>126</v>
      </c>
      <c r="E28">
        <v>2</v>
      </c>
      <c r="F28">
        <v>33</v>
      </c>
      <c r="G28" t="s">
        <v>108</v>
      </c>
      <c r="H28" t="s">
        <v>764</v>
      </c>
    </row>
    <row r="29" spans="1:8" x14ac:dyDescent="0.2">
      <c r="A29" t="s">
        <v>675</v>
      </c>
      <c r="B29" t="s">
        <v>111</v>
      </c>
      <c r="C29" t="s">
        <v>63</v>
      </c>
      <c r="D29">
        <v>76</v>
      </c>
      <c r="E29">
        <v>1</v>
      </c>
      <c r="F29">
        <v>3</v>
      </c>
      <c r="G29" t="s">
        <v>107</v>
      </c>
      <c r="H29" t="s">
        <v>764</v>
      </c>
    </row>
    <row r="30" spans="1:8" x14ac:dyDescent="0.2">
      <c r="A30" t="s">
        <v>676</v>
      </c>
      <c r="B30" t="s">
        <v>111</v>
      </c>
      <c r="C30" t="s">
        <v>63</v>
      </c>
      <c r="D30">
        <v>68</v>
      </c>
      <c r="E30">
        <v>12</v>
      </c>
      <c r="F30">
        <v>2</v>
      </c>
      <c r="G30" t="s">
        <v>107</v>
      </c>
      <c r="H30" t="s">
        <v>764</v>
      </c>
    </row>
    <row r="31" spans="1:8" x14ac:dyDescent="0.2">
      <c r="A31" t="s">
        <v>677</v>
      </c>
      <c r="B31" t="s">
        <v>111</v>
      </c>
      <c r="C31" t="s">
        <v>63</v>
      </c>
      <c r="D31">
        <v>343</v>
      </c>
      <c r="E31">
        <v>0</v>
      </c>
      <c r="F31">
        <v>22</v>
      </c>
      <c r="G31" t="s">
        <v>107</v>
      </c>
      <c r="H31" t="s">
        <v>764</v>
      </c>
    </row>
    <row r="32" spans="1:8" x14ac:dyDescent="0.2">
      <c r="A32" t="s">
        <v>678</v>
      </c>
      <c r="B32" t="s">
        <v>111</v>
      </c>
      <c r="C32" t="s">
        <v>63</v>
      </c>
      <c r="D32">
        <v>67</v>
      </c>
      <c r="E32">
        <v>35</v>
      </c>
      <c r="F32">
        <v>0</v>
      </c>
      <c r="G32" t="s">
        <v>109</v>
      </c>
      <c r="H32" t="s">
        <v>764</v>
      </c>
    </row>
    <row r="33" spans="1:8" x14ac:dyDescent="0.2">
      <c r="A33" t="s">
        <v>680</v>
      </c>
      <c r="B33" t="s">
        <v>111</v>
      </c>
      <c r="C33" t="s">
        <v>63</v>
      </c>
      <c r="D33">
        <v>260</v>
      </c>
      <c r="E33">
        <v>96</v>
      </c>
      <c r="F33">
        <v>22</v>
      </c>
      <c r="G33" t="s">
        <v>106</v>
      </c>
      <c r="H33" t="s">
        <v>764</v>
      </c>
    </row>
    <row r="34" spans="1:8" x14ac:dyDescent="0.2">
      <c r="A34" t="s">
        <v>682</v>
      </c>
      <c r="B34" t="s">
        <v>111</v>
      </c>
      <c r="C34" t="s">
        <v>63</v>
      </c>
      <c r="D34">
        <v>125</v>
      </c>
      <c r="E34">
        <v>1</v>
      </c>
      <c r="F34">
        <v>22</v>
      </c>
      <c r="G34" t="s">
        <v>108</v>
      </c>
      <c r="H34" t="s">
        <v>764</v>
      </c>
    </row>
    <row r="35" spans="1:8" x14ac:dyDescent="0.2">
      <c r="A35" t="s">
        <v>683</v>
      </c>
      <c r="B35" t="s">
        <v>111</v>
      </c>
      <c r="C35" t="s">
        <v>63</v>
      </c>
      <c r="D35">
        <v>43</v>
      </c>
      <c r="E35">
        <v>0</v>
      </c>
      <c r="F35">
        <v>0</v>
      </c>
      <c r="G35" t="s">
        <v>108</v>
      </c>
      <c r="H35" t="s">
        <v>764</v>
      </c>
    </row>
    <row r="36" spans="1:8" x14ac:dyDescent="0.2">
      <c r="A36" t="s">
        <v>684</v>
      </c>
      <c r="B36" t="s">
        <v>111</v>
      </c>
      <c r="C36" t="s">
        <v>63</v>
      </c>
      <c r="D36">
        <v>291</v>
      </c>
      <c r="E36">
        <v>4</v>
      </c>
      <c r="F36">
        <v>63</v>
      </c>
      <c r="G36" t="s">
        <v>106</v>
      </c>
      <c r="H36" t="s">
        <v>764</v>
      </c>
    </row>
    <row r="37" spans="1:8" x14ac:dyDescent="0.2">
      <c r="A37" t="s">
        <v>686</v>
      </c>
      <c r="B37" t="s">
        <v>111</v>
      </c>
      <c r="C37" t="s">
        <v>63</v>
      </c>
      <c r="D37">
        <v>222</v>
      </c>
      <c r="E37">
        <v>2</v>
      </c>
      <c r="F37">
        <v>40</v>
      </c>
      <c r="G37" t="s">
        <v>107</v>
      </c>
      <c r="H37" t="s">
        <v>764</v>
      </c>
    </row>
    <row r="38" spans="1:8" x14ac:dyDescent="0.2">
      <c r="A38" t="s">
        <v>687</v>
      </c>
      <c r="B38" t="s">
        <v>111</v>
      </c>
      <c r="C38" t="s">
        <v>63</v>
      </c>
      <c r="D38">
        <v>135</v>
      </c>
      <c r="E38">
        <v>9</v>
      </c>
      <c r="F38">
        <v>24</v>
      </c>
      <c r="G38" t="s">
        <v>108</v>
      </c>
      <c r="H38" t="s">
        <v>764</v>
      </c>
    </row>
    <row r="39" spans="1:8" x14ac:dyDescent="0.2">
      <c r="A39" t="s">
        <v>688</v>
      </c>
      <c r="B39" t="s">
        <v>111</v>
      </c>
      <c r="C39" t="s">
        <v>63</v>
      </c>
      <c r="D39">
        <v>41</v>
      </c>
      <c r="E39">
        <v>1</v>
      </c>
      <c r="F39">
        <v>3</v>
      </c>
      <c r="G39" t="s">
        <v>108</v>
      </c>
      <c r="H39" t="s">
        <v>764</v>
      </c>
    </row>
    <row r="40" spans="1:8" x14ac:dyDescent="0.2">
      <c r="A40" t="s">
        <v>691</v>
      </c>
      <c r="B40" t="s">
        <v>111</v>
      </c>
      <c r="C40" t="s">
        <v>63</v>
      </c>
      <c r="D40">
        <v>26</v>
      </c>
      <c r="E40">
        <v>0</v>
      </c>
      <c r="F40">
        <v>0</v>
      </c>
      <c r="G40" t="s">
        <v>109</v>
      </c>
      <c r="H40" t="s">
        <v>764</v>
      </c>
    </row>
    <row r="41" spans="1:8" x14ac:dyDescent="0.2">
      <c r="A41" t="s">
        <v>693</v>
      </c>
      <c r="B41" t="s">
        <v>111</v>
      </c>
      <c r="C41" t="s">
        <v>63</v>
      </c>
      <c r="D41">
        <v>382</v>
      </c>
      <c r="E41">
        <v>13</v>
      </c>
      <c r="F41">
        <v>73</v>
      </c>
      <c r="G41" t="s">
        <v>106</v>
      </c>
      <c r="H41" t="s">
        <v>764</v>
      </c>
    </row>
    <row r="42" spans="1:8" x14ac:dyDescent="0.2">
      <c r="A42" t="s">
        <v>694</v>
      </c>
      <c r="B42" t="s">
        <v>111</v>
      </c>
      <c r="C42" t="s">
        <v>63</v>
      </c>
      <c r="D42">
        <v>160</v>
      </c>
      <c r="E42">
        <v>7</v>
      </c>
      <c r="F42">
        <v>2</v>
      </c>
      <c r="G42" t="s">
        <v>106</v>
      </c>
      <c r="H42" t="s">
        <v>764</v>
      </c>
    </row>
    <row r="43" spans="1:8" x14ac:dyDescent="0.2">
      <c r="A43" t="s">
        <v>697</v>
      </c>
      <c r="B43" t="s">
        <v>111</v>
      </c>
      <c r="C43" t="s">
        <v>63</v>
      </c>
      <c r="D43">
        <v>61</v>
      </c>
      <c r="E43">
        <v>0</v>
      </c>
      <c r="F43">
        <v>0</v>
      </c>
      <c r="G43" t="s">
        <v>108</v>
      </c>
      <c r="H43" t="s">
        <v>764</v>
      </c>
    </row>
  </sheetData>
  <sortState xmlns:xlrd2="http://schemas.microsoft.com/office/spreadsheetml/2017/richdata2" ref="A2:G44">
    <sortCondition ref="C2:C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7824-8B5C-F54E-BB09-98797AC99511}">
  <dimension ref="A1:H431"/>
  <sheetViews>
    <sheetView tabSelected="1" workbookViewId="0">
      <selection activeCell="D20" sqref="D20"/>
    </sheetView>
  </sheetViews>
  <sheetFormatPr baseColWidth="10" defaultRowHeight="16" x14ac:dyDescent="0.2"/>
  <sheetData>
    <row r="1" spans="1:8" x14ac:dyDescent="0.2">
      <c r="A1" t="s">
        <v>398</v>
      </c>
      <c r="B1" t="s">
        <v>110</v>
      </c>
      <c r="C1" t="s">
        <v>112</v>
      </c>
      <c r="D1">
        <v>61</v>
      </c>
      <c r="E1">
        <v>12</v>
      </c>
      <c r="F1">
        <v>11</v>
      </c>
      <c r="G1" t="s">
        <v>106</v>
      </c>
      <c r="H1" t="s">
        <v>753</v>
      </c>
    </row>
    <row r="2" spans="1:8" x14ac:dyDescent="0.2">
      <c r="A2" t="s">
        <v>353</v>
      </c>
      <c r="B2" t="s">
        <v>110</v>
      </c>
      <c r="C2" t="s">
        <v>112</v>
      </c>
      <c r="D2">
        <v>344</v>
      </c>
      <c r="E2">
        <v>16</v>
      </c>
      <c r="F2">
        <v>22</v>
      </c>
      <c r="G2" t="s">
        <v>106</v>
      </c>
      <c r="H2" t="s">
        <v>753</v>
      </c>
    </row>
    <row r="3" spans="1:8" x14ac:dyDescent="0.2">
      <c r="A3" t="s">
        <v>446</v>
      </c>
      <c r="B3" t="s">
        <v>110</v>
      </c>
      <c r="C3" t="s">
        <v>112</v>
      </c>
      <c r="D3">
        <v>211</v>
      </c>
      <c r="E3">
        <v>108</v>
      </c>
      <c r="F3">
        <v>26</v>
      </c>
      <c r="G3" t="s">
        <v>106</v>
      </c>
      <c r="H3" t="s">
        <v>753</v>
      </c>
    </row>
    <row r="4" spans="1:8" x14ac:dyDescent="0.2">
      <c r="A4" t="s">
        <v>449</v>
      </c>
      <c r="B4" t="s">
        <v>110</v>
      </c>
      <c r="C4" t="s">
        <v>112</v>
      </c>
      <c r="D4">
        <v>50</v>
      </c>
      <c r="E4">
        <v>50</v>
      </c>
      <c r="F4">
        <v>0</v>
      </c>
      <c r="G4" t="s">
        <v>106</v>
      </c>
      <c r="H4" t="s">
        <v>753</v>
      </c>
    </row>
    <row r="5" spans="1:8" x14ac:dyDescent="0.2">
      <c r="A5" t="s">
        <v>578</v>
      </c>
      <c r="B5" t="s">
        <v>110</v>
      </c>
      <c r="C5" t="s">
        <v>112</v>
      </c>
      <c r="D5">
        <v>114</v>
      </c>
      <c r="E5">
        <v>0</v>
      </c>
      <c r="F5">
        <v>0</v>
      </c>
      <c r="G5" t="s">
        <v>106</v>
      </c>
      <c r="H5" t="s">
        <v>758</v>
      </c>
    </row>
    <row r="6" spans="1:8" x14ac:dyDescent="0.2">
      <c r="A6" t="s">
        <v>619</v>
      </c>
      <c r="B6" t="s">
        <v>110</v>
      </c>
      <c r="C6" t="s">
        <v>112</v>
      </c>
      <c r="D6">
        <v>202</v>
      </c>
      <c r="E6">
        <v>1</v>
      </c>
      <c r="F6">
        <v>19</v>
      </c>
      <c r="G6" t="s">
        <v>106</v>
      </c>
      <c r="H6" t="s">
        <v>759</v>
      </c>
    </row>
    <row r="7" spans="1:8" x14ac:dyDescent="0.2">
      <c r="A7" t="s">
        <v>622</v>
      </c>
      <c r="B7" t="s">
        <v>110</v>
      </c>
      <c r="C7" t="s">
        <v>112</v>
      </c>
      <c r="D7">
        <v>228</v>
      </c>
      <c r="E7">
        <v>1</v>
      </c>
      <c r="F7">
        <v>0</v>
      </c>
      <c r="G7" t="s">
        <v>106</v>
      </c>
      <c r="H7" t="s">
        <v>759</v>
      </c>
    </row>
    <row r="8" spans="1:8" x14ac:dyDescent="0.2">
      <c r="A8" t="s">
        <v>121</v>
      </c>
      <c r="B8" t="s">
        <v>110</v>
      </c>
      <c r="C8" t="s">
        <v>112</v>
      </c>
      <c r="D8">
        <v>46</v>
      </c>
      <c r="E8">
        <v>63</v>
      </c>
      <c r="F8">
        <v>1</v>
      </c>
      <c r="G8" t="s">
        <v>106</v>
      </c>
      <c r="H8" t="s">
        <v>761</v>
      </c>
    </row>
    <row r="9" spans="1:8" x14ac:dyDescent="0.2">
      <c r="A9" t="s">
        <v>12</v>
      </c>
      <c r="B9" t="s">
        <v>110</v>
      </c>
      <c r="C9" t="s">
        <v>112</v>
      </c>
      <c r="D9">
        <v>240</v>
      </c>
      <c r="E9">
        <v>3</v>
      </c>
      <c r="F9">
        <v>39</v>
      </c>
      <c r="G9" t="s">
        <v>106</v>
      </c>
      <c r="H9" t="s">
        <v>762</v>
      </c>
    </row>
    <row r="10" spans="1:8" x14ac:dyDescent="0.2">
      <c r="A10" t="s">
        <v>51</v>
      </c>
      <c r="B10" t="s">
        <v>110</v>
      </c>
      <c r="C10" t="s">
        <v>112</v>
      </c>
      <c r="D10">
        <v>425</v>
      </c>
      <c r="E10">
        <v>48</v>
      </c>
      <c r="F10">
        <v>32</v>
      </c>
      <c r="G10" t="s">
        <v>106</v>
      </c>
      <c r="H10" t="s">
        <v>762</v>
      </c>
    </row>
    <row r="11" spans="1:8" x14ac:dyDescent="0.2">
      <c r="A11" t="s">
        <v>353</v>
      </c>
      <c r="B11" t="s">
        <v>110</v>
      </c>
      <c r="C11" t="s">
        <v>112</v>
      </c>
      <c r="D11">
        <v>344</v>
      </c>
      <c r="E11">
        <v>16</v>
      </c>
      <c r="F11">
        <v>22</v>
      </c>
      <c r="G11" t="s">
        <v>106</v>
      </c>
      <c r="H11" t="s">
        <v>763</v>
      </c>
    </row>
    <row r="12" spans="1:8" x14ac:dyDescent="0.2">
      <c r="A12" t="s">
        <v>671</v>
      </c>
      <c r="B12" t="s">
        <v>110</v>
      </c>
      <c r="C12" t="s">
        <v>112</v>
      </c>
      <c r="D12">
        <v>182</v>
      </c>
      <c r="E12">
        <v>0</v>
      </c>
      <c r="F12">
        <v>0</v>
      </c>
      <c r="G12" t="s">
        <v>106</v>
      </c>
      <c r="H12" t="s">
        <v>764</v>
      </c>
    </row>
    <row r="13" spans="1:8" x14ac:dyDescent="0.2">
      <c r="A13" t="s">
        <v>360</v>
      </c>
      <c r="B13" t="s">
        <v>110</v>
      </c>
      <c r="C13" t="s">
        <v>63</v>
      </c>
      <c r="D13">
        <v>19</v>
      </c>
      <c r="E13">
        <v>2</v>
      </c>
      <c r="F13">
        <v>0</v>
      </c>
      <c r="G13" t="s">
        <v>106</v>
      </c>
      <c r="H13" t="s">
        <v>753</v>
      </c>
    </row>
    <row r="14" spans="1:8" x14ac:dyDescent="0.2">
      <c r="A14" t="s">
        <v>363</v>
      </c>
      <c r="B14" t="s">
        <v>110</v>
      </c>
      <c r="C14" t="s">
        <v>63</v>
      </c>
      <c r="D14">
        <v>64</v>
      </c>
      <c r="E14">
        <v>7</v>
      </c>
      <c r="F14">
        <v>0</v>
      </c>
      <c r="G14" t="s">
        <v>106</v>
      </c>
      <c r="H14" t="s">
        <v>753</v>
      </c>
    </row>
    <row r="15" spans="1:8" x14ac:dyDescent="0.2">
      <c r="A15" t="s">
        <v>366</v>
      </c>
      <c r="B15" t="s">
        <v>110</v>
      </c>
      <c r="C15" t="s">
        <v>63</v>
      </c>
      <c r="D15">
        <v>96</v>
      </c>
      <c r="E15">
        <v>195</v>
      </c>
      <c r="F15">
        <v>58</v>
      </c>
      <c r="G15" t="s">
        <v>106</v>
      </c>
      <c r="H15" t="s">
        <v>753</v>
      </c>
    </row>
    <row r="16" spans="1:8" x14ac:dyDescent="0.2">
      <c r="A16" t="s">
        <v>367</v>
      </c>
      <c r="B16" t="s">
        <v>110</v>
      </c>
      <c r="C16" t="s">
        <v>63</v>
      </c>
      <c r="D16">
        <v>153</v>
      </c>
      <c r="E16">
        <v>203</v>
      </c>
      <c r="F16">
        <v>32</v>
      </c>
      <c r="G16" t="s">
        <v>106</v>
      </c>
      <c r="H16" t="s">
        <v>753</v>
      </c>
    </row>
    <row r="17" spans="1:8" x14ac:dyDescent="0.2">
      <c r="A17" t="s">
        <v>376</v>
      </c>
      <c r="B17" t="s">
        <v>110</v>
      </c>
      <c r="C17" t="s">
        <v>63</v>
      </c>
      <c r="D17">
        <v>1385</v>
      </c>
      <c r="E17">
        <v>160</v>
      </c>
      <c r="F17">
        <v>40</v>
      </c>
      <c r="G17" t="s">
        <v>106</v>
      </c>
      <c r="H17" t="s">
        <v>753</v>
      </c>
    </row>
    <row r="18" spans="1:8" x14ac:dyDescent="0.2">
      <c r="A18" t="s">
        <v>377</v>
      </c>
      <c r="B18" t="s">
        <v>110</v>
      </c>
      <c r="C18" t="s">
        <v>63</v>
      </c>
      <c r="D18">
        <v>38</v>
      </c>
      <c r="E18">
        <v>32</v>
      </c>
      <c r="F18">
        <v>0</v>
      </c>
      <c r="G18" t="s">
        <v>106</v>
      </c>
      <c r="H18" t="s">
        <v>753</v>
      </c>
    </row>
    <row r="19" spans="1:8" x14ac:dyDescent="0.2">
      <c r="A19" t="s">
        <v>378</v>
      </c>
      <c r="B19" t="s">
        <v>110</v>
      </c>
      <c r="C19" t="s">
        <v>63</v>
      </c>
      <c r="D19">
        <v>56</v>
      </c>
      <c r="E19">
        <v>20</v>
      </c>
      <c r="F19">
        <v>10</v>
      </c>
      <c r="G19" t="s">
        <v>106</v>
      </c>
      <c r="H19" t="s">
        <v>753</v>
      </c>
    </row>
    <row r="20" spans="1:8" x14ac:dyDescent="0.2">
      <c r="A20" t="s">
        <v>746</v>
      </c>
      <c r="B20" t="s">
        <v>110</v>
      </c>
      <c r="C20" t="s">
        <v>63</v>
      </c>
      <c r="D20">
        <v>174</v>
      </c>
      <c r="E20">
        <v>56</v>
      </c>
      <c r="F20">
        <v>15</v>
      </c>
      <c r="G20" t="s">
        <v>106</v>
      </c>
      <c r="H20" t="s">
        <v>753</v>
      </c>
    </row>
    <row r="21" spans="1:8" x14ac:dyDescent="0.2">
      <c r="A21" t="s">
        <v>385</v>
      </c>
      <c r="B21" t="s">
        <v>110</v>
      </c>
      <c r="C21" t="s">
        <v>63</v>
      </c>
      <c r="D21">
        <v>189</v>
      </c>
      <c r="E21">
        <v>63</v>
      </c>
      <c r="F21">
        <v>8</v>
      </c>
      <c r="G21" t="s">
        <v>106</v>
      </c>
      <c r="H21" t="s">
        <v>753</v>
      </c>
    </row>
    <row r="22" spans="1:8" x14ac:dyDescent="0.2">
      <c r="A22" t="s">
        <v>392</v>
      </c>
      <c r="B22" t="s">
        <v>110</v>
      </c>
      <c r="C22" t="s">
        <v>63</v>
      </c>
      <c r="D22">
        <v>62</v>
      </c>
      <c r="E22">
        <v>16</v>
      </c>
      <c r="F22">
        <v>5</v>
      </c>
      <c r="G22" t="s">
        <v>106</v>
      </c>
      <c r="H22" t="s">
        <v>753</v>
      </c>
    </row>
    <row r="23" spans="1:8" x14ac:dyDescent="0.2">
      <c r="A23" t="s">
        <v>405</v>
      </c>
      <c r="B23" t="s">
        <v>110</v>
      </c>
      <c r="C23" t="s">
        <v>63</v>
      </c>
      <c r="D23">
        <v>102</v>
      </c>
      <c r="E23">
        <v>14</v>
      </c>
      <c r="F23">
        <v>36</v>
      </c>
      <c r="G23" t="s">
        <v>106</v>
      </c>
      <c r="H23" t="s">
        <v>753</v>
      </c>
    </row>
    <row r="24" spans="1:8" x14ac:dyDescent="0.2">
      <c r="A24" t="s">
        <v>407</v>
      </c>
      <c r="B24" t="s">
        <v>110</v>
      </c>
      <c r="C24" t="s">
        <v>63</v>
      </c>
      <c r="D24">
        <v>100</v>
      </c>
      <c r="E24">
        <v>41</v>
      </c>
      <c r="F24">
        <v>29</v>
      </c>
      <c r="G24" t="s">
        <v>106</v>
      </c>
      <c r="H24" t="s">
        <v>753</v>
      </c>
    </row>
    <row r="25" spans="1:8" x14ac:dyDescent="0.2">
      <c r="A25" t="s">
        <v>428</v>
      </c>
      <c r="B25" t="s">
        <v>110</v>
      </c>
      <c r="C25" t="s">
        <v>63</v>
      </c>
      <c r="D25">
        <v>42</v>
      </c>
      <c r="E25">
        <v>72</v>
      </c>
      <c r="F25">
        <v>17</v>
      </c>
      <c r="G25" t="s">
        <v>106</v>
      </c>
      <c r="H25" t="s">
        <v>753</v>
      </c>
    </row>
    <row r="26" spans="1:8" x14ac:dyDescent="0.2">
      <c r="A26" t="s">
        <v>434</v>
      </c>
      <c r="B26" t="s">
        <v>110</v>
      </c>
      <c r="C26" t="s">
        <v>63</v>
      </c>
      <c r="D26">
        <v>194</v>
      </c>
      <c r="E26">
        <v>82</v>
      </c>
      <c r="F26">
        <v>14</v>
      </c>
      <c r="G26" t="s">
        <v>106</v>
      </c>
      <c r="H26" t="s">
        <v>753</v>
      </c>
    </row>
    <row r="27" spans="1:8" x14ac:dyDescent="0.2">
      <c r="A27" t="s">
        <v>451</v>
      </c>
      <c r="B27" t="s">
        <v>110</v>
      </c>
      <c r="C27" t="s">
        <v>63</v>
      </c>
      <c r="D27">
        <v>86</v>
      </c>
      <c r="E27">
        <v>81</v>
      </c>
      <c r="F27">
        <v>58</v>
      </c>
      <c r="G27" t="s">
        <v>106</v>
      </c>
      <c r="H27" t="s">
        <v>753</v>
      </c>
    </row>
    <row r="28" spans="1:8" x14ac:dyDescent="0.2">
      <c r="A28" t="s">
        <v>452</v>
      </c>
      <c r="B28" t="s">
        <v>110</v>
      </c>
      <c r="C28" t="s">
        <v>63</v>
      </c>
      <c r="D28">
        <v>72</v>
      </c>
      <c r="E28">
        <v>16</v>
      </c>
      <c r="F28">
        <v>1</v>
      </c>
      <c r="G28" t="s">
        <v>106</v>
      </c>
      <c r="H28" t="s">
        <v>753</v>
      </c>
    </row>
    <row r="29" spans="1:8" x14ac:dyDescent="0.2">
      <c r="A29" t="s">
        <v>463</v>
      </c>
      <c r="B29" t="s">
        <v>749</v>
      </c>
      <c r="C29" t="s">
        <v>172</v>
      </c>
      <c r="D29">
        <v>31</v>
      </c>
      <c r="E29">
        <v>166</v>
      </c>
      <c r="F29">
        <v>12</v>
      </c>
      <c r="G29" t="s">
        <v>106</v>
      </c>
      <c r="H29" t="s">
        <v>754</v>
      </c>
    </row>
    <row r="30" spans="1:8" x14ac:dyDescent="0.2">
      <c r="A30" t="s">
        <v>475</v>
      </c>
      <c r="B30" t="s">
        <v>110</v>
      </c>
      <c r="C30" t="s">
        <v>63</v>
      </c>
      <c r="D30">
        <v>19</v>
      </c>
      <c r="E30">
        <v>51</v>
      </c>
      <c r="F30">
        <v>1</v>
      </c>
      <c r="G30" t="s">
        <v>106</v>
      </c>
      <c r="H30" t="s">
        <v>754</v>
      </c>
    </row>
    <row r="31" spans="1:8" x14ac:dyDescent="0.2">
      <c r="A31" t="s">
        <v>497</v>
      </c>
      <c r="B31" t="s">
        <v>110</v>
      </c>
      <c r="C31" t="s">
        <v>63</v>
      </c>
      <c r="D31">
        <v>59</v>
      </c>
      <c r="E31">
        <v>0</v>
      </c>
      <c r="F31">
        <v>4</v>
      </c>
      <c r="G31" t="s">
        <v>106</v>
      </c>
      <c r="H31" t="s">
        <v>755</v>
      </c>
    </row>
    <row r="32" spans="1:8" x14ac:dyDescent="0.2">
      <c r="A32" t="s">
        <v>341</v>
      </c>
      <c r="B32" t="s">
        <v>110</v>
      </c>
      <c r="C32" t="s">
        <v>63</v>
      </c>
      <c r="D32">
        <v>772</v>
      </c>
      <c r="E32">
        <v>51</v>
      </c>
      <c r="F32">
        <v>11</v>
      </c>
      <c r="G32" t="s">
        <v>106</v>
      </c>
      <c r="H32" t="s">
        <v>755</v>
      </c>
    </row>
    <row r="33" spans="1:8" x14ac:dyDescent="0.2">
      <c r="A33" s="1" t="s">
        <v>218</v>
      </c>
      <c r="B33" s="1" t="s">
        <v>110</v>
      </c>
      <c r="C33" s="1" t="s">
        <v>63</v>
      </c>
      <c r="D33" s="1">
        <v>120</v>
      </c>
      <c r="E33" s="1">
        <v>15</v>
      </c>
      <c r="F33" s="1">
        <v>0</v>
      </c>
      <c r="G33" s="1" t="s">
        <v>106</v>
      </c>
      <c r="H33" s="1" t="s">
        <v>756</v>
      </c>
    </row>
    <row r="34" spans="1:8" x14ac:dyDescent="0.2">
      <c r="A34" s="1" t="s">
        <v>181</v>
      </c>
      <c r="B34" s="1" t="s">
        <v>110</v>
      </c>
      <c r="C34" s="1" t="s">
        <v>63</v>
      </c>
      <c r="D34" s="1">
        <v>182</v>
      </c>
      <c r="E34" s="1">
        <v>2</v>
      </c>
      <c r="F34" s="1">
        <v>1</v>
      </c>
      <c r="G34" s="1" t="s">
        <v>106</v>
      </c>
      <c r="H34" s="1" t="s">
        <v>756</v>
      </c>
    </row>
    <row r="35" spans="1:8" x14ac:dyDescent="0.2">
      <c r="A35" s="1" t="s">
        <v>220</v>
      </c>
      <c r="B35" s="1" t="s">
        <v>110</v>
      </c>
      <c r="C35" s="1" t="s">
        <v>63</v>
      </c>
      <c r="D35" s="1">
        <v>100</v>
      </c>
      <c r="E35" s="1">
        <v>13</v>
      </c>
      <c r="F35" s="1">
        <v>7</v>
      </c>
      <c r="G35" s="1" t="s">
        <v>106</v>
      </c>
      <c r="H35" s="1" t="s">
        <v>756</v>
      </c>
    </row>
    <row r="36" spans="1:8" x14ac:dyDescent="0.2">
      <c r="A36" s="1" t="s">
        <v>19</v>
      </c>
      <c r="B36" s="1" t="s">
        <v>110</v>
      </c>
      <c r="C36" s="1" t="s">
        <v>63</v>
      </c>
      <c r="D36" s="1">
        <v>103</v>
      </c>
      <c r="E36" s="1">
        <v>17</v>
      </c>
      <c r="F36" s="1">
        <v>9</v>
      </c>
      <c r="G36" s="1" t="s">
        <v>106</v>
      </c>
      <c r="H36" s="1" t="s">
        <v>756</v>
      </c>
    </row>
    <row r="37" spans="1:8" x14ac:dyDescent="0.2">
      <c r="A37" s="1" t="s">
        <v>254</v>
      </c>
      <c r="B37" s="1" t="s">
        <v>110</v>
      </c>
      <c r="C37" s="1" t="s">
        <v>63</v>
      </c>
      <c r="D37" s="1">
        <v>122</v>
      </c>
      <c r="E37" s="1">
        <v>0</v>
      </c>
      <c r="F37" s="1">
        <v>0</v>
      </c>
      <c r="G37" s="1" t="s">
        <v>106</v>
      </c>
      <c r="H37" s="1" t="s">
        <v>756</v>
      </c>
    </row>
    <row r="38" spans="1:8" x14ac:dyDescent="0.2">
      <c r="A38" s="1" t="s">
        <v>262</v>
      </c>
      <c r="B38" s="1" t="s">
        <v>110</v>
      </c>
      <c r="C38" s="1" t="s">
        <v>63</v>
      </c>
      <c r="D38" s="1">
        <v>413</v>
      </c>
      <c r="E38" s="1">
        <v>13</v>
      </c>
      <c r="F38" s="1">
        <v>0</v>
      </c>
      <c r="G38" s="1" t="s">
        <v>106</v>
      </c>
      <c r="H38" s="1" t="s">
        <v>756</v>
      </c>
    </row>
    <row r="39" spans="1:8" x14ac:dyDescent="0.2">
      <c r="A39" s="1" t="s">
        <v>279</v>
      </c>
      <c r="B39" s="1" t="s">
        <v>110</v>
      </c>
      <c r="C39" s="1" t="s">
        <v>63</v>
      </c>
      <c r="D39" s="1">
        <v>70</v>
      </c>
      <c r="E39" s="1">
        <v>11</v>
      </c>
      <c r="F39" s="1">
        <v>0</v>
      </c>
      <c r="G39" s="1" t="s">
        <v>106</v>
      </c>
      <c r="H39" s="1" t="s">
        <v>756</v>
      </c>
    </row>
    <row r="40" spans="1:8" x14ac:dyDescent="0.2">
      <c r="A40" s="1" t="s">
        <v>298</v>
      </c>
      <c r="B40" s="1" t="s">
        <v>110</v>
      </c>
      <c r="C40" s="1" t="s">
        <v>63</v>
      </c>
      <c r="D40" s="1">
        <v>66</v>
      </c>
      <c r="E40" s="1">
        <v>5</v>
      </c>
      <c r="F40" s="1">
        <v>0</v>
      </c>
      <c r="G40" s="1" t="s">
        <v>106</v>
      </c>
      <c r="H40" s="1" t="s">
        <v>756</v>
      </c>
    </row>
    <row r="41" spans="1:8" x14ac:dyDescent="0.2">
      <c r="A41" s="1" t="s">
        <v>299</v>
      </c>
      <c r="B41" s="1" t="s">
        <v>110</v>
      </c>
      <c r="C41" s="1" t="s">
        <v>63</v>
      </c>
      <c r="D41" s="1">
        <v>122</v>
      </c>
      <c r="E41" s="1">
        <v>1</v>
      </c>
      <c r="F41" s="1">
        <v>0</v>
      </c>
      <c r="G41" s="1" t="s">
        <v>106</v>
      </c>
      <c r="H41" s="1" t="s">
        <v>756</v>
      </c>
    </row>
    <row r="42" spans="1:8" x14ac:dyDescent="0.2">
      <c r="A42" s="1" t="s">
        <v>304</v>
      </c>
      <c r="B42" s="1" t="s">
        <v>110</v>
      </c>
      <c r="C42" s="1" t="s">
        <v>63</v>
      </c>
      <c r="D42" s="1">
        <v>158</v>
      </c>
      <c r="E42" s="1">
        <v>2</v>
      </c>
      <c r="F42" s="1">
        <v>0</v>
      </c>
      <c r="G42" s="1" t="s">
        <v>106</v>
      </c>
      <c r="H42" s="1" t="s">
        <v>756</v>
      </c>
    </row>
    <row r="43" spans="1:8" x14ac:dyDescent="0.2">
      <c r="A43" t="s">
        <v>181</v>
      </c>
      <c r="B43" t="s">
        <v>110</v>
      </c>
      <c r="C43" t="s">
        <v>63</v>
      </c>
      <c r="D43">
        <v>182</v>
      </c>
      <c r="E43">
        <v>2</v>
      </c>
      <c r="F43">
        <v>1</v>
      </c>
      <c r="G43" t="s">
        <v>106</v>
      </c>
      <c r="H43" t="s">
        <v>757</v>
      </c>
    </row>
    <row r="44" spans="1:8" x14ac:dyDescent="0.2">
      <c r="A44" t="s">
        <v>38</v>
      </c>
      <c r="B44" t="s">
        <v>110</v>
      </c>
      <c r="C44" t="s">
        <v>63</v>
      </c>
      <c r="D44">
        <v>269</v>
      </c>
      <c r="E44">
        <v>10</v>
      </c>
      <c r="F44">
        <v>50</v>
      </c>
      <c r="G44" t="s">
        <v>106</v>
      </c>
      <c r="H44" t="s">
        <v>757</v>
      </c>
    </row>
    <row r="45" spans="1:8" x14ac:dyDescent="0.2">
      <c r="A45" t="s">
        <v>192</v>
      </c>
      <c r="B45" t="s">
        <v>110</v>
      </c>
      <c r="C45" t="s">
        <v>63</v>
      </c>
      <c r="D45">
        <v>59</v>
      </c>
      <c r="E45">
        <v>0</v>
      </c>
      <c r="F45">
        <v>4</v>
      </c>
      <c r="G45" t="s">
        <v>106</v>
      </c>
      <c r="H45" t="s">
        <v>757</v>
      </c>
    </row>
    <row r="46" spans="1:8" x14ac:dyDescent="0.2">
      <c r="A46" t="s">
        <v>203</v>
      </c>
      <c r="B46" t="s">
        <v>110</v>
      </c>
      <c r="C46" t="s">
        <v>63</v>
      </c>
      <c r="D46">
        <v>114</v>
      </c>
      <c r="E46">
        <v>0</v>
      </c>
      <c r="F46">
        <v>71</v>
      </c>
      <c r="G46" t="s">
        <v>106</v>
      </c>
      <c r="H46" t="s">
        <v>757</v>
      </c>
    </row>
    <row r="47" spans="1:8" x14ac:dyDescent="0.2">
      <c r="A47" t="s">
        <v>204</v>
      </c>
      <c r="B47" t="s">
        <v>110</v>
      </c>
      <c r="C47" t="s">
        <v>63</v>
      </c>
      <c r="D47">
        <v>194</v>
      </c>
      <c r="E47">
        <v>82</v>
      </c>
      <c r="F47">
        <v>14</v>
      </c>
      <c r="G47" t="s">
        <v>106</v>
      </c>
      <c r="H47" t="s">
        <v>757</v>
      </c>
    </row>
    <row r="48" spans="1:8" x14ac:dyDescent="0.2">
      <c r="A48" t="s">
        <v>519</v>
      </c>
      <c r="B48" t="s">
        <v>110</v>
      </c>
      <c r="C48" t="s">
        <v>63</v>
      </c>
      <c r="D48">
        <v>227</v>
      </c>
      <c r="E48">
        <v>2</v>
      </c>
      <c r="F48">
        <v>0</v>
      </c>
      <c r="G48" t="s">
        <v>106</v>
      </c>
      <c r="H48" t="s">
        <v>758</v>
      </c>
    </row>
    <row r="49" spans="1:8" x14ac:dyDescent="0.2">
      <c r="A49" t="s">
        <v>539</v>
      </c>
      <c r="B49" t="s">
        <v>110</v>
      </c>
      <c r="C49" t="s">
        <v>63</v>
      </c>
      <c r="D49">
        <v>260</v>
      </c>
      <c r="E49">
        <v>0</v>
      </c>
      <c r="F49">
        <v>0</v>
      </c>
      <c r="G49" t="s">
        <v>106</v>
      </c>
      <c r="H49" t="s">
        <v>758</v>
      </c>
    </row>
    <row r="50" spans="1:8" x14ac:dyDescent="0.2">
      <c r="A50" t="s">
        <v>557</v>
      </c>
      <c r="B50" t="s">
        <v>110</v>
      </c>
      <c r="C50" t="s">
        <v>63</v>
      </c>
      <c r="D50">
        <v>35</v>
      </c>
      <c r="E50">
        <v>0</v>
      </c>
      <c r="F50">
        <v>1</v>
      </c>
      <c r="G50" t="s">
        <v>106</v>
      </c>
      <c r="H50" t="s">
        <v>758</v>
      </c>
    </row>
    <row r="51" spans="1:8" x14ac:dyDescent="0.2">
      <c r="A51" t="s">
        <v>569</v>
      </c>
      <c r="B51" t="s">
        <v>110</v>
      </c>
      <c r="C51" t="s">
        <v>63</v>
      </c>
      <c r="D51">
        <v>108</v>
      </c>
      <c r="E51">
        <v>2</v>
      </c>
      <c r="F51">
        <v>8</v>
      </c>
      <c r="G51" t="s">
        <v>106</v>
      </c>
      <c r="H51" t="s">
        <v>758</v>
      </c>
    </row>
    <row r="52" spans="1:8" x14ac:dyDescent="0.2">
      <c r="A52" t="s">
        <v>590</v>
      </c>
      <c r="B52" t="s">
        <v>110</v>
      </c>
      <c r="C52" t="s">
        <v>63</v>
      </c>
      <c r="D52">
        <v>155</v>
      </c>
      <c r="E52">
        <v>2</v>
      </c>
      <c r="F52">
        <v>2</v>
      </c>
      <c r="G52" t="s">
        <v>106</v>
      </c>
      <c r="H52" t="s">
        <v>759</v>
      </c>
    </row>
    <row r="53" spans="1:8" x14ac:dyDescent="0.2">
      <c r="A53" t="s">
        <v>614</v>
      </c>
      <c r="B53" t="s">
        <v>110</v>
      </c>
      <c r="C53" t="s">
        <v>63</v>
      </c>
      <c r="D53">
        <v>133</v>
      </c>
      <c r="E53">
        <v>0</v>
      </c>
      <c r="F53">
        <v>0</v>
      </c>
      <c r="G53" t="s">
        <v>106</v>
      </c>
      <c r="H53" t="s">
        <v>759</v>
      </c>
    </row>
    <row r="54" spans="1:8" x14ac:dyDescent="0.2">
      <c r="A54" t="s">
        <v>615</v>
      </c>
      <c r="B54" t="s">
        <v>110</v>
      </c>
      <c r="C54" t="s">
        <v>63</v>
      </c>
      <c r="D54">
        <v>135</v>
      </c>
      <c r="E54">
        <v>8</v>
      </c>
      <c r="F54">
        <v>4</v>
      </c>
      <c r="G54" t="s">
        <v>106</v>
      </c>
      <c r="H54" t="s">
        <v>759</v>
      </c>
    </row>
    <row r="55" spans="1:8" x14ac:dyDescent="0.2">
      <c r="A55" t="s">
        <v>616</v>
      </c>
      <c r="B55" t="s">
        <v>110</v>
      </c>
      <c r="C55" t="s">
        <v>63</v>
      </c>
      <c r="D55">
        <v>125</v>
      </c>
      <c r="E55">
        <v>12</v>
      </c>
      <c r="F55">
        <v>5</v>
      </c>
      <c r="G55" t="s">
        <v>106</v>
      </c>
      <c r="H55" t="s">
        <v>759</v>
      </c>
    </row>
    <row r="56" spans="1:8" x14ac:dyDescent="0.2">
      <c r="A56" t="s">
        <v>618</v>
      </c>
      <c r="B56" t="s">
        <v>110</v>
      </c>
      <c r="C56" t="s">
        <v>63</v>
      </c>
      <c r="D56">
        <v>108</v>
      </c>
      <c r="E56">
        <v>2</v>
      </c>
      <c r="F56">
        <v>8</v>
      </c>
      <c r="G56" t="s">
        <v>106</v>
      </c>
      <c r="H56" t="s">
        <v>759</v>
      </c>
    </row>
    <row r="57" spans="1:8" x14ac:dyDescent="0.2">
      <c r="A57" t="s">
        <v>577</v>
      </c>
      <c r="B57" t="s">
        <v>110</v>
      </c>
      <c r="C57" t="s">
        <v>63</v>
      </c>
      <c r="D57">
        <v>88</v>
      </c>
      <c r="E57">
        <v>9</v>
      </c>
      <c r="F57">
        <v>1</v>
      </c>
      <c r="G57" t="s">
        <v>106</v>
      </c>
      <c r="H57" t="s">
        <v>759</v>
      </c>
    </row>
    <row r="58" spans="1:8" x14ac:dyDescent="0.2">
      <c r="A58" t="s">
        <v>313</v>
      </c>
      <c r="B58" t="s">
        <v>110</v>
      </c>
      <c r="C58" t="s">
        <v>63</v>
      </c>
      <c r="D58">
        <v>609</v>
      </c>
      <c r="E58">
        <v>21</v>
      </c>
      <c r="F58">
        <v>153</v>
      </c>
      <c r="G58" t="s">
        <v>106</v>
      </c>
      <c r="H58" t="s">
        <v>759</v>
      </c>
    </row>
    <row r="59" spans="1:8" x14ac:dyDescent="0.2">
      <c r="A59" t="s">
        <v>709</v>
      </c>
      <c r="B59" t="s">
        <v>110</v>
      </c>
      <c r="C59" t="s">
        <v>63</v>
      </c>
      <c r="D59">
        <v>99</v>
      </c>
      <c r="E59">
        <v>1</v>
      </c>
      <c r="F59">
        <v>0</v>
      </c>
      <c r="G59" t="s">
        <v>106</v>
      </c>
      <c r="H59" t="s">
        <v>765</v>
      </c>
    </row>
    <row r="60" spans="1:8" x14ac:dyDescent="0.2">
      <c r="A60" t="s">
        <v>714</v>
      </c>
      <c r="B60" t="s">
        <v>110</v>
      </c>
      <c r="C60" t="s">
        <v>63</v>
      </c>
      <c r="D60">
        <v>44</v>
      </c>
      <c r="E60">
        <v>130</v>
      </c>
      <c r="F60">
        <v>0</v>
      </c>
      <c r="G60" t="s">
        <v>106</v>
      </c>
      <c r="H60" t="s">
        <v>765</v>
      </c>
    </row>
    <row r="61" spans="1:8" x14ac:dyDescent="0.2">
      <c r="A61" t="s">
        <v>734</v>
      </c>
      <c r="B61" t="s">
        <v>110</v>
      </c>
      <c r="C61" t="s">
        <v>63</v>
      </c>
      <c r="D61">
        <v>68</v>
      </c>
      <c r="E61">
        <v>22</v>
      </c>
      <c r="F61">
        <v>3</v>
      </c>
      <c r="G61" t="s">
        <v>106</v>
      </c>
      <c r="H61" t="s">
        <v>765</v>
      </c>
    </row>
    <row r="62" spans="1:8" x14ac:dyDescent="0.2">
      <c r="A62" t="s">
        <v>632</v>
      </c>
      <c r="B62" t="s">
        <v>110</v>
      </c>
      <c r="C62" t="s">
        <v>63</v>
      </c>
      <c r="D62">
        <v>182</v>
      </c>
      <c r="E62">
        <v>2</v>
      </c>
      <c r="F62">
        <v>1</v>
      </c>
      <c r="G62" t="s">
        <v>106</v>
      </c>
      <c r="H62" t="s">
        <v>760</v>
      </c>
    </row>
    <row r="63" spans="1:8" x14ac:dyDescent="0.2">
      <c r="A63" t="s">
        <v>660</v>
      </c>
      <c r="B63" t="s">
        <v>110</v>
      </c>
      <c r="C63" t="s">
        <v>63</v>
      </c>
      <c r="D63">
        <v>82</v>
      </c>
      <c r="E63">
        <v>1</v>
      </c>
      <c r="F63">
        <v>12</v>
      </c>
      <c r="G63" t="s">
        <v>106</v>
      </c>
      <c r="H63" t="s">
        <v>760</v>
      </c>
    </row>
    <row r="64" spans="1:8" x14ac:dyDescent="0.2">
      <c r="A64" s="2" t="s">
        <v>156</v>
      </c>
      <c r="B64" t="s">
        <v>110</v>
      </c>
      <c r="C64" t="s">
        <v>63</v>
      </c>
      <c r="D64">
        <v>52</v>
      </c>
      <c r="E64">
        <v>101</v>
      </c>
      <c r="F64">
        <v>2</v>
      </c>
      <c r="G64" t="s">
        <v>106</v>
      </c>
      <c r="H64" t="s">
        <v>761</v>
      </c>
    </row>
    <row r="65" spans="1:8" x14ac:dyDescent="0.2">
      <c r="A65" t="s">
        <v>168</v>
      </c>
      <c r="B65" t="s">
        <v>110</v>
      </c>
      <c r="C65" t="s">
        <v>63</v>
      </c>
      <c r="D65">
        <v>170</v>
      </c>
      <c r="E65">
        <v>218</v>
      </c>
      <c r="F65">
        <v>6</v>
      </c>
      <c r="G65" t="s">
        <v>106</v>
      </c>
      <c r="H65" t="s">
        <v>761</v>
      </c>
    </row>
    <row r="66" spans="1:8" x14ac:dyDescent="0.2">
      <c r="A66" t="s">
        <v>3</v>
      </c>
      <c r="B66" t="s">
        <v>110</v>
      </c>
      <c r="C66" t="s">
        <v>63</v>
      </c>
      <c r="D66">
        <v>25</v>
      </c>
      <c r="E66">
        <v>41</v>
      </c>
      <c r="F66">
        <v>20</v>
      </c>
      <c r="G66" t="s">
        <v>106</v>
      </c>
      <c r="H66" t="s">
        <v>762</v>
      </c>
    </row>
    <row r="67" spans="1:8" x14ac:dyDescent="0.2">
      <c r="A67" t="s">
        <v>5</v>
      </c>
      <c r="B67" t="s">
        <v>110</v>
      </c>
      <c r="C67" t="s">
        <v>63</v>
      </c>
      <c r="D67">
        <v>31</v>
      </c>
      <c r="E67">
        <v>65</v>
      </c>
      <c r="F67">
        <v>8</v>
      </c>
      <c r="G67" t="s">
        <v>106</v>
      </c>
      <c r="H67" t="s">
        <v>762</v>
      </c>
    </row>
    <row r="68" spans="1:8" x14ac:dyDescent="0.2">
      <c r="A68" t="s">
        <v>6</v>
      </c>
      <c r="B68" t="s">
        <v>110</v>
      </c>
      <c r="C68" t="s">
        <v>63</v>
      </c>
      <c r="D68">
        <v>38</v>
      </c>
      <c r="E68">
        <v>96</v>
      </c>
      <c r="F68">
        <v>7</v>
      </c>
      <c r="G68" t="s">
        <v>106</v>
      </c>
      <c r="H68" t="s">
        <v>762</v>
      </c>
    </row>
    <row r="69" spans="1:8" x14ac:dyDescent="0.2">
      <c r="A69" t="s">
        <v>17</v>
      </c>
      <c r="B69" t="s">
        <v>110</v>
      </c>
      <c r="C69" t="s">
        <v>63</v>
      </c>
      <c r="D69">
        <v>114</v>
      </c>
      <c r="E69">
        <v>102</v>
      </c>
      <c r="F69">
        <v>5</v>
      </c>
      <c r="G69" t="s">
        <v>106</v>
      </c>
      <c r="H69" t="s">
        <v>762</v>
      </c>
    </row>
    <row r="70" spans="1:8" x14ac:dyDescent="0.2">
      <c r="A70" t="s">
        <v>18</v>
      </c>
      <c r="B70" t="s">
        <v>110</v>
      </c>
      <c r="C70" t="s">
        <v>63</v>
      </c>
      <c r="D70">
        <v>134</v>
      </c>
      <c r="E70">
        <v>203</v>
      </c>
      <c r="F70">
        <v>24</v>
      </c>
      <c r="G70" t="s">
        <v>106</v>
      </c>
      <c r="H70" t="s">
        <v>762</v>
      </c>
    </row>
    <row r="71" spans="1:8" x14ac:dyDescent="0.2">
      <c r="A71" t="s">
        <v>19</v>
      </c>
      <c r="B71" t="s">
        <v>110</v>
      </c>
      <c r="C71" t="s">
        <v>63</v>
      </c>
      <c r="D71">
        <v>103</v>
      </c>
      <c r="E71">
        <v>17</v>
      </c>
      <c r="F71">
        <v>9</v>
      </c>
      <c r="G71" t="s">
        <v>106</v>
      </c>
      <c r="H71" t="s">
        <v>762</v>
      </c>
    </row>
    <row r="72" spans="1:8" x14ac:dyDescent="0.2">
      <c r="A72" t="s">
        <v>20</v>
      </c>
      <c r="B72" t="s">
        <v>110</v>
      </c>
      <c r="C72" t="s">
        <v>63</v>
      </c>
      <c r="D72">
        <v>62</v>
      </c>
      <c r="E72">
        <v>101</v>
      </c>
      <c r="F72">
        <v>4</v>
      </c>
      <c r="G72" t="s">
        <v>106</v>
      </c>
      <c r="H72" t="s">
        <v>762</v>
      </c>
    </row>
    <row r="73" spans="1:8" x14ac:dyDescent="0.2">
      <c r="A73" t="s">
        <v>25</v>
      </c>
      <c r="B73" t="s">
        <v>110</v>
      </c>
      <c r="C73" t="s">
        <v>63</v>
      </c>
      <c r="D73">
        <v>62</v>
      </c>
      <c r="E73">
        <v>105</v>
      </c>
      <c r="F73">
        <v>9</v>
      </c>
      <c r="G73" t="s">
        <v>106</v>
      </c>
      <c r="H73" t="s">
        <v>762</v>
      </c>
    </row>
    <row r="74" spans="1:8" x14ac:dyDescent="0.2">
      <c r="A74" t="s">
        <v>31</v>
      </c>
      <c r="B74" t="s">
        <v>110</v>
      </c>
      <c r="C74" t="s">
        <v>63</v>
      </c>
      <c r="D74">
        <v>367</v>
      </c>
      <c r="E74">
        <v>134</v>
      </c>
      <c r="F74">
        <v>24</v>
      </c>
      <c r="G74" t="s">
        <v>106</v>
      </c>
      <c r="H74" t="s">
        <v>762</v>
      </c>
    </row>
    <row r="75" spans="1:8" x14ac:dyDescent="0.2">
      <c r="A75" t="s">
        <v>38</v>
      </c>
      <c r="B75" t="s">
        <v>110</v>
      </c>
      <c r="C75" t="s">
        <v>63</v>
      </c>
      <c r="D75">
        <v>269</v>
      </c>
      <c r="E75">
        <v>10</v>
      </c>
      <c r="F75">
        <v>50</v>
      </c>
      <c r="G75" t="s">
        <v>106</v>
      </c>
      <c r="H75" t="s">
        <v>762</v>
      </c>
    </row>
    <row r="76" spans="1:8" x14ac:dyDescent="0.2">
      <c r="A76" t="s">
        <v>43</v>
      </c>
      <c r="B76" t="s">
        <v>110</v>
      </c>
      <c r="C76" t="s">
        <v>63</v>
      </c>
      <c r="D76">
        <v>149</v>
      </c>
      <c r="E76">
        <v>76</v>
      </c>
      <c r="F76">
        <v>7</v>
      </c>
      <c r="G76" t="s">
        <v>106</v>
      </c>
      <c r="H76" t="s">
        <v>762</v>
      </c>
    </row>
    <row r="77" spans="1:8" x14ac:dyDescent="0.2">
      <c r="A77" t="s">
        <v>54</v>
      </c>
      <c r="B77" t="s">
        <v>110</v>
      </c>
      <c r="C77" t="s">
        <v>63</v>
      </c>
      <c r="D77">
        <v>184</v>
      </c>
      <c r="E77">
        <v>44</v>
      </c>
      <c r="F77">
        <v>8</v>
      </c>
      <c r="G77" t="s">
        <v>106</v>
      </c>
      <c r="H77" t="s">
        <v>762</v>
      </c>
    </row>
    <row r="78" spans="1:8" x14ac:dyDescent="0.2">
      <c r="A78" t="s">
        <v>56</v>
      </c>
      <c r="B78" t="s">
        <v>110</v>
      </c>
      <c r="C78" t="s">
        <v>63</v>
      </c>
      <c r="D78">
        <v>61</v>
      </c>
      <c r="E78">
        <v>3</v>
      </c>
      <c r="F78">
        <v>9</v>
      </c>
      <c r="G78" t="s">
        <v>106</v>
      </c>
      <c r="H78" t="s">
        <v>762</v>
      </c>
    </row>
    <row r="79" spans="1:8" x14ac:dyDescent="0.2">
      <c r="A79" t="s">
        <v>73</v>
      </c>
      <c r="B79" t="s">
        <v>110</v>
      </c>
      <c r="C79" t="s">
        <v>63</v>
      </c>
      <c r="D79">
        <v>99</v>
      </c>
      <c r="E79">
        <v>107</v>
      </c>
      <c r="F79">
        <v>31</v>
      </c>
      <c r="G79" t="s">
        <v>106</v>
      </c>
      <c r="H79" t="s">
        <v>762</v>
      </c>
    </row>
    <row r="80" spans="1:8" x14ac:dyDescent="0.2">
      <c r="A80" t="s">
        <v>83</v>
      </c>
      <c r="B80" t="s">
        <v>110</v>
      </c>
      <c r="C80" t="s">
        <v>63</v>
      </c>
      <c r="D80">
        <v>95</v>
      </c>
      <c r="E80">
        <v>102</v>
      </c>
      <c r="F80">
        <v>12</v>
      </c>
      <c r="G80" t="s">
        <v>106</v>
      </c>
      <c r="H80" t="s">
        <v>762</v>
      </c>
    </row>
    <row r="81" spans="1:8" x14ac:dyDescent="0.2">
      <c r="A81" t="s">
        <v>102</v>
      </c>
      <c r="B81" t="s">
        <v>110</v>
      </c>
      <c r="C81" t="s">
        <v>63</v>
      </c>
      <c r="D81">
        <v>39</v>
      </c>
      <c r="E81">
        <v>65</v>
      </c>
      <c r="F81">
        <v>0</v>
      </c>
      <c r="G81" t="s">
        <v>106</v>
      </c>
      <c r="H81" t="s">
        <v>762</v>
      </c>
    </row>
    <row r="82" spans="1:8" x14ac:dyDescent="0.2">
      <c r="A82" t="s">
        <v>321</v>
      </c>
      <c r="B82" t="s">
        <v>110</v>
      </c>
      <c r="C82" t="s">
        <v>63</v>
      </c>
      <c r="D82">
        <v>171</v>
      </c>
      <c r="E82">
        <v>0</v>
      </c>
      <c r="F82">
        <v>87</v>
      </c>
      <c r="G82" t="s">
        <v>106</v>
      </c>
      <c r="H82" t="s">
        <v>763</v>
      </c>
    </row>
    <row r="83" spans="1:8" x14ac:dyDescent="0.2">
      <c r="A83" t="s">
        <v>341</v>
      </c>
      <c r="B83" t="s">
        <v>110</v>
      </c>
      <c r="C83" t="s">
        <v>63</v>
      </c>
      <c r="D83">
        <v>772</v>
      </c>
      <c r="E83">
        <v>51</v>
      </c>
      <c r="F83">
        <v>11</v>
      </c>
      <c r="G83" t="s">
        <v>106</v>
      </c>
      <c r="H83" t="s">
        <v>763</v>
      </c>
    </row>
    <row r="84" spans="1:8" x14ac:dyDescent="0.2">
      <c r="A84" t="s">
        <v>663</v>
      </c>
      <c r="B84" t="s">
        <v>110</v>
      </c>
      <c r="C84" t="s">
        <v>63</v>
      </c>
      <c r="D84">
        <v>168</v>
      </c>
      <c r="E84">
        <v>5</v>
      </c>
      <c r="F84">
        <v>0</v>
      </c>
      <c r="G84" t="s">
        <v>106</v>
      </c>
      <c r="H84" t="s">
        <v>764</v>
      </c>
    </row>
    <row r="85" spans="1:8" x14ac:dyDescent="0.2">
      <c r="A85" t="s">
        <v>632</v>
      </c>
      <c r="B85" t="s">
        <v>110</v>
      </c>
      <c r="C85" t="s">
        <v>63</v>
      </c>
      <c r="D85">
        <v>182</v>
      </c>
      <c r="E85">
        <v>2</v>
      </c>
      <c r="F85">
        <v>1</v>
      </c>
      <c r="G85" t="s">
        <v>106</v>
      </c>
      <c r="H85" t="s">
        <v>764</v>
      </c>
    </row>
    <row r="86" spans="1:8" x14ac:dyDescent="0.2">
      <c r="A86" t="s">
        <v>679</v>
      </c>
      <c r="B86" t="s">
        <v>110</v>
      </c>
      <c r="C86" t="s">
        <v>63</v>
      </c>
      <c r="D86">
        <v>86</v>
      </c>
      <c r="E86">
        <v>0</v>
      </c>
      <c r="F86">
        <v>10</v>
      </c>
      <c r="G86" t="s">
        <v>106</v>
      </c>
      <c r="H86" t="s">
        <v>764</v>
      </c>
    </row>
    <row r="87" spans="1:8" x14ac:dyDescent="0.2">
      <c r="A87" t="s">
        <v>641</v>
      </c>
      <c r="B87" t="s">
        <v>113</v>
      </c>
      <c r="C87" t="s">
        <v>112</v>
      </c>
      <c r="D87">
        <v>373</v>
      </c>
      <c r="E87">
        <v>5</v>
      </c>
      <c r="F87">
        <v>30</v>
      </c>
      <c r="G87" t="s">
        <v>106</v>
      </c>
      <c r="H87" t="s">
        <v>760</v>
      </c>
    </row>
    <row r="88" spans="1:8" x14ac:dyDescent="0.2">
      <c r="A88" t="s">
        <v>648</v>
      </c>
      <c r="B88" t="s">
        <v>113</v>
      </c>
      <c r="C88" t="s">
        <v>112</v>
      </c>
      <c r="D88">
        <v>113</v>
      </c>
      <c r="E88">
        <v>0</v>
      </c>
      <c r="F88">
        <v>11</v>
      </c>
      <c r="G88" t="s">
        <v>106</v>
      </c>
      <c r="H88" t="s">
        <v>760</v>
      </c>
    </row>
    <row r="89" spans="1:8" x14ac:dyDescent="0.2">
      <c r="A89" t="s">
        <v>380</v>
      </c>
      <c r="B89" t="s">
        <v>113</v>
      </c>
      <c r="C89" t="s">
        <v>63</v>
      </c>
      <c r="D89">
        <v>52</v>
      </c>
      <c r="E89">
        <v>21</v>
      </c>
      <c r="F89">
        <v>14</v>
      </c>
      <c r="G89" t="s">
        <v>106</v>
      </c>
      <c r="H89" t="s">
        <v>753</v>
      </c>
    </row>
    <row r="90" spans="1:8" x14ac:dyDescent="0.2">
      <c r="A90" t="s">
        <v>200</v>
      </c>
      <c r="B90" t="s">
        <v>113</v>
      </c>
      <c r="C90" t="s">
        <v>63</v>
      </c>
      <c r="D90">
        <v>39</v>
      </c>
      <c r="E90">
        <v>1</v>
      </c>
      <c r="F90">
        <v>3</v>
      </c>
      <c r="G90" t="s">
        <v>106</v>
      </c>
      <c r="H90" t="s">
        <v>757</v>
      </c>
    </row>
    <row r="91" spans="1:8" x14ac:dyDescent="0.2">
      <c r="A91" t="s">
        <v>583</v>
      </c>
      <c r="B91" t="s">
        <v>113</v>
      </c>
      <c r="C91" t="s">
        <v>63</v>
      </c>
      <c r="D91">
        <v>246</v>
      </c>
      <c r="E91">
        <v>92</v>
      </c>
      <c r="F91">
        <v>11</v>
      </c>
      <c r="G91" t="s">
        <v>106</v>
      </c>
      <c r="H91" t="s">
        <v>759</v>
      </c>
    </row>
    <row r="92" spans="1:8" x14ac:dyDescent="0.2">
      <c r="A92" t="s">
        <v>136</v>
      </c>
      <c r="B92" t="s">
        <v>113</v>
      </c>
      <c r="C92" t="s">
        <v>63</v>
      </c>
      <c r="D92">
        <v>1</v>
      </c>
      <c r="E92">
        <v>1</v>
      </c>
      <c r="F92">
        <v>0</v>
      </c>
      <c r="G92" t="s">
        <v>106</v>
      </c>
      <c r="H92" t="s">
        <v>761</v>
      </c>
    </row>
    <row r="93" spans="1:8" x14ac:dyDescent="0.2">
      <c r="A93" t="s">
        <v>137</v>
      </c>
      <c r="B93" t="s">
        <v>113</v>
      </c>
      <c r="C93" t="s">
        <v>63</v>
      </c>
      <c r="D93">
        <v>35</v>
      </c>
      <c r="E93">
        <v>34</v>
      </c>
      <c r="F93">
        <v>0</v>
      </c>
      <c r="G93" t="s">
        <v>106</v>
      </c>
      <c r="H93" t="s">
        <v>761</v>
      </c>
    </row>
    <row r="94" spans="1:8" x14ac:dyDescent="0.2">
      <c r="A94" t="s">
        <v>4</v>
      </c>
      <c r="B94" t="s">
        <v>113</v>
      </c>
      <c r="C94" t="s">
        <v>63</v>
      </c>
      <c r="D94">
        <v>58</v>
      </c>
      <c r="E94">
        <v>53</v>
      </c>
      <c r="F94">
        <v>16</v>
      </c>
      <c r="G94" t="s">
        <v>106</v>
      </c>
      <c r="H94" t="s">
        <v>762</v>
      </c>
    </row>
    <row r="95" spans="1:8" x14ac:dyDescent="0.2">
      <c r="A95" t="s">
        <v>89</v>
      </c>
      <c r="B95" t="s">
        <v>113</v>
      </c>
      <c r="C95" t="s">
        <v>63</v>
      </c>
      <c r="D95">
        <v>71</v>
      </c>
      <c r="E95">
        <v>4</v>
      </c>
      <c r="F95">
        <v>5</v>
      </c>
      <c r="G95" t="s">
        <v>106</v>
      </c>
      <c r="H95" t="s">
        <v>762</v>
      </c>
    </row>
    <row r="96" spans="1:8" x14ac:dyDescent="0.2">
      <c r="A96" t="s">
        <v>61</v>
      </c>
      <c r="B96" t="s">
        <v>114</v>
      </c>
      <c r="C96" t="s">
        <v>112</v>
      </c>
      <c r="D96">
        <v>136</v>
      </c>
      <c r="E96">
        <v>322</v>
      </c>
      <c r="F96">
        <v>62</v>
      </c>
      <c r="G96" t="s">
        <v>106</v>
      </c>
      <c r="H96" t="s">
        <v>762</v>
      </c>
    </row>
    <row r="97" spans="1:8" x14ac:dyDescent="0.2">
      <c r="A97" t="s">
        <v>345</v>
      </c>
      <c r="B97" t="s">
        <v>114</v>
      </c>
      <c r="C97" t="s">
        <v>112</v>
      </c>
      <c r="D97">
        <v>91</v>
      </c>
      <c r="E97">
        <v>4</v>
      </c>
      <c r="F97">
        <v>2</v>
      </c>
      <c r="G97" t="s">
        <v>106</v>
      </c>
      <c r="H97" t="s">
        <v>763</v>
      </c>
    </row>
    <row r="98" spans="1:8" x14ac:dyDescent="0.2">
      <c r="A98" s="1" t="s">
        <v>248</v>
      </c>
      <c r="B98" s="1" t="s">
        <v>114</v>
      </c>
      <c r="C98" s="1" t="s">
        <v>63</v>
      </c>
      <c r="D98" s="1">
        <v>130</v>
      </c>
      <c r="E98" s="1">
        <v>9</v>
      </c>
      <c r="F98" s="1">
        <v>0</v>
      </c>
      <c r="G98" s="1" t="s">
        <v>106</v>
      </c>
      <c r="H98" s="1" t="s">
        <v>756</v>
      </c>
    </row>
    <row r="99" spans="1:8" x14ac:dyDescent="0.2">
      <c r="A99" t="s">
        <v>716</v>
      </c>
      <c r="B99" t="s">
        <v>114</v>
      </c>
      <c r="C99" t="s">
        <v>63</v>
      </c>
      <c r="D99">
        <v>138</v>
      </c>
      <c r="E99">
        <v>36</v>
      </c>
      <c r="F99">
        <v>0</v>
      </c>
      <c r="G99" t="s">
        <v>106</v>
      </c>
      <c r="H99" t="s">
        <v>765</v>
      </c>
    </row>
    <row r="100" spans="1:8" x14ac:dyDescent="0.2">
      <c r="A100" t="s">
        <v>144</v>
      </c>
      <c r="B100" t="s">
        <v>114</v>
      </c>
      <c r="C100" t="s">
        <v>63</v>
      </c>
      <c r="D100">
        <v>43</v>
      </c>
      <c r="E100">
        <v>37</v>
      </c>
      <c r="F100">
        <v>21</v>
      </c>
      <c r="G100" t="s">
        <v>106</v>
      </c>
      <c r="H100" t="s">
        <v>761</v>
      </c>
    </row>
    <row r="101" spans="1:8" x14ac:dyDescent="0.2">
      <c r="A101" t="s">
        <v>21</v>
      </c>
      <c r="B101" t="s">
        <v>114</v>
      </c>
      <c r="C101" t="s">
        <v>63</v>
      </c>
      <c r="D101">
        <v>54</v>
      </c>
      <c r="E101">
        <v>69</v>
      </c>
      <c r="F101">
        <v>5</v>
      </c>
      <c r="G101" t="s">
        <v>106</v>
      </c>
      <c r="H101" t="s">
        <v>762</v>
      </c>
    </row>
    <row r="102" spans="1:8" x14ac:dyDescent="0.2">
      <c r="A102" t="s">
        <v>23</v>
      </c>
      <c r="B102" t="s">
        <v>114</v>
      </c>
      <c r="C102" t="s">
        <v>63</v>
      </c>
      <c r="D102">
        <v>135</v>
      </c>
      <c r="E102">
        <v>91</v>
      </c>
      <c r="F102">
        <v>3</v>
      </c>
      <c r="G102" t="s">
        <v>106</v>
      </c>
      <c r="H102" t="s">
        <v>762</v>
      </c>
    </row>
    <row r="103" spans="1:8" x14ac:dyDescent="0.2">
      <c r="A103" t="s">
        <v>69</v>
      </c>
      <c r="B103" t="s">
        <v>114</v>
      </c>
      <c r="C103" t="s">
        <v>63</v>
      </c>
      <c r="D103">
        <v>242</v>
      </c>
      <c r="E103">
        <v>100</v>
      </c>
      <c r="F103">
        <v>30</v>
      </c>
      <c r="G103" t="s">
        <v>106</v>
      </c>
      <c r="H103" t="s">
        <v>762</v>
      </c>
    </row>
    <row r="104" spans="1:8" x14ac:dyDescent="0.2">
      <c r="A104" t="s">
        <v>577</v>
      </c>
      <c r="B104" t="s">
        <v>738</v>
      </c>
      <c r="C104" t="s">
        <v>63</v>
      </c>
      <c r="D104">
        <v>88</v>
      </c>
      <c r="E104">
        <v>9</v>
      </c>
      <c r="F104">
        <v>1</v>
      </c>
      <c r="G104" t="s">
        <v>106</v>
      </c>
      <c r="H104" t="s">
        <v>758</v>
      </c>
    </row>
    <row r="105" spans="1:8" x14ac:dyDescent="0.2">
      <c r="A105" t="s">
        <v>381</v>
      </c>
      <c r="B105" t="s">
        <v>111</v>
      </c>
      <c r="C105" t="s">
        <v>112</v>
      </c>
      <c r="D105">
        <v>58</v>
      </c>
      <c r="E105">
        <v>92</v>
      </c>
      <c r="F105">
        <v>2</v>
      </c>
      <c r="G105" t="s">
        <v>106</v>
      </c>
      <c r="H105" t="s">
        <v>753</v>
      </c>
    </row>
    <row r="106" spans="1:8" x14ac:dyDescent="0.2">
      <c r="A106" t="s">
        <v>328</v>
      </c>
      <c r="B106" t="s">
        <v>111</v>
      </c>
      <c r="C106" t="s">
        <v>112</v>
      </c>
      <c r="D106">
        <v>59</v>
      </c>
      <c r="E106">
        <v>1</v>
      </c>
      <c r="F106">
        <v>2</v>
      </c>
      <c r="G106" t="s">
        <v>106</v>
      </c>
      <c r="H106" t="s">
        <v>753</v>
      </c>
    </row>
    <row r="107" spans="1:8" x14ac:dyDescent="0.2">
      <c r="A107" t="s">
        <v>388</v>
      </c>
      <c r="B107" t="s">
        <v>111</v>
      </c>
      <c r="C107" t="s">
        <v>112</v>
      </c>
      <c r="D107">
        <v>170</v>
      </c>
      <c r="E107">
        <v>11</v>
      </c>
      <c r="F107">
        <v>37</v>
      </c>
      <c r="G107" t="s">
        <v>106</v>
      </c>
      <c r="H107" t="s">
        <v>753</v>
      </c>
    </row>
    <row r="108" spans="1:8" x14ac:dyDescent="0.2">
      <c r="A108" t="s">
        <v>436</v>
      </c>
      <c r="B108" t="s">
        <v>111</v>
      </c>
      <c r="C108" t="s">
        <v>112</v>
      </c>
      <c r="D108">
        <v>30</v>
      </c>
      <c r="E108">
        <v>6</v>
      </c>
      <c r="F108">
        <v>2</v>
      </c>
      <c r="G108" t="s">
        <v>106</v>
      </c>
      <c r="H108" t="s">
        <v>753</v>
      </c>
    </row>
    <row r="109" spans="1:8" x14ac:dyDescent="0.2">
      <c r="A109" t="s">
        <v>467</v>
      </c>
      <c r="B109" t="s">
        <v>747</v>
      </c>
      <c r="C109" t="s">
        <v>748</v>
      </c>
      <c r="D109">
        <v>23</v>
      </c>
      <c r="E109">
        <v>179</v>
      </c>
      <c r="F109">
        <v>6</v>
      </c>
      <c r="G109" t="s">
        <v>106</v>
      </c>
      <c r="H109" t="s">
        <v>754</v>
      </c>
    </row>
    <row r="110" spans="1:8" x14ac:dyDescent="0.2">
      <c r="A110" t="s">
        <v>471</v>
      </c>
      <c r="B110" t="s">
        <v>111</v>
      </c>
      <c r="C110" t="s">
        <v>112</v>
      </c>
      <c r="D110">
        <v>88</v>
      </c>
      <c r="E110">
        <v>132</v>
      </c>
      <c r="F110">
        <v>9</v>
      </c>
      <c r="G110" t="s">
        <v>106</v>
      </c>
      <c r="H110" t="s">
        <v>754</v>
      </c>
    </row>
    <row r="111" spans="1:8" x14ac:dyDescent="0.2">
      <c r="A111" t="s">
        <v>511</v>
      </c>
      <c r="B111" t="s">
        <v>111</v>
      </c>
      <c r="C111" t="s">
        <v>112</v>
      </c>
      <c r="D111">
        <v>128</v>
      </c>
      <c r="E111">
        <v>8</v>
      </c>
      <c r="F111">
        <v>1</v>
      </c>
      <c r="G111" t="s">
        <v>106</v>
      </c>
      <c r="H111" t="s">
        <v>755</v>
      </c>
    </row>
    <row r="112" spans="1:8" x14ac:dyDescent="0.2">
      <c r="A112" t="s">
        <v>359</v>
      </c>
      <c r="B112" t="s">
        <v>111</v>
      </c>
      <c r="C112" t="s">
        <v>112</v>
      </c>
      <c r="D112">
        <v>163</v>
      </c>
      <c r="E112">
        <v>9</v>
      </c>
      <c r="F112">
        <v>1</v>
      </c>
      <c r="G112" t="s">
        <v>106</v>
      </c>
      <c r="H112" t="s">
        <v>755</v>
      </c>
    </row>
    <row r="113" spans="1:8" x14ac:dyDescent="0.2">
      <c r="A113" s="1" t="s">
        <v>244</v>
      </c>
      <c r="B113" s="1" t="s">
        <v>111</v>
      </c>
      <c r="C113" s="1" t="s">
        <v>112</v>
      </c>
      <c r="D113" s="1">
        <v>83</v>
      </c>
      <c r="E113" s="1">
        <v>7</v>
      </c>
      <c r="F113" s="1">
        <v>0</v>
      </c>
      <c r="G113" s="1" t="s">
        <v>106</v>
      </c>
      <c r="H113" s="1" t="s">
        <v>756</v>
      </c>
    </row>
    <row r="114" spans="1:8" x14ac:dyDescent="0.2">
      <c r="A114" s="1" t="s">
        <v>267</v>
      </c>
      <c r="B114" s="1" t="s">
        <v>111</v>
      </c>
      <c r="C114" s="1" t="s">
        <v>112</v>
      </c>
      <c r="D114" s="1">
        <v>270</v>
      </c>
      <c r="E114" s="1">
        <v>12</v>
      </c>
      <c r="F114" s="1">
        <v>0</v>
      </c>
      <c r="G114" s="1" t="s">
        <v>106</v>
      </c>
      <c r="H114" s="1" t="s">
        <v>756</v>
      </c>
    </row>
    <row r="115" spans="1:8" x14ac:dyDescent="0.2">
      <c r="A115" s="1" t="s">
        <v>287</v>
      </c>
      <c r="B115" s="1" t="s">
        <v>111</v>
      </c>
      <c r="C115" s="1" t="s">
        <v>112</v>
      </c>
      <c r="D115" s="1">
        <v>265</v>
      </c>
      <c r="E115" s="1">
        <v>52</v>
      </c>
      <c r="F115" s="1">
        <v>1</v>
      </c>
      <c r="G115" s="1" t="s">
        <v>106</v>
      </c>
      <c r="H115" s="1" t="s">
        <v>756</v>
      </c>
    </row>
    <row r="116" spans="1:8" x14ac:dyDescent="0.2">
      <c r="A116" t="s">
        <v>175</v>
      </c>
      <c r="B116" t="s">
        <v>111</v>
      </c>
      <c r="C116" t="s">
        <v>112</v>
      </c>
      <c r="D116">
        <v>120</v>
      </c>
      <c r="E116">
        <v>3</v>
      </c>
      <c r="F116">
        <v>29</v>
      </c>
      <c r="G116" t="s">
        <v>106</v>
      </c>
      <c r="H116" t="s">
        <v>757</v>
      </c>
    </row>
    <row r="117" spans="1:8" x14ac:dyDescent="0.2">
      <c r="A117" t="s">
        <v>184</v>
      </c>
      <c r="B117" t="s">
        <v>111</v>
      </c>
      <c r="C117" t="s">
        <v>112</v>
      </c>
      <c r="D117">
        <v>76</v>
      </c>
      <c r="E117">
        <v>4</v>
      </c>
      <c r="F117">
        <v>7</v>
      </c>
      <c r="G117" t="s">
        <v>106</v>
      </c>
      <c r="H117" t="s">
        <v>757</v>
      </c>
    </row>
    <row r="118" spans="1:8" x14ac:dyDescent="0.2">
      <c r="A118" t="s">
        <v>189</v>
      </c>
      <c r="B118" t="s">
        <v>111</v>
      </c>
      <c r="C118" t="s">
        <v>112</v>
      </c>
      <c r="D118">
        <v>170</v>
      </c>
      <c r="E118">
        <v>11</v>
      </c>
      <c r="F118">
        <v>37</v>
      </c>
      <c r="G118" t="s">
        <v>106</v>
      </c>
      <c r="H118" t="s">
        <v>757</v>
      </c>
    </row>
    <row r="119" spans="1:8" x14ac:dyDescent="0.2">
      <c r="A119" t="s">
        <v>193</v>
      </c>
      <c r="B119" t="s">
        <v>111</v>
      </c>
      <c r="C119" t="s">
        <v>112</v>
      </c>
      <c r="D119">
        <v>72</v>
      </c>
      <c r="E119">
        <v>0</v>
      </c>
      <c r="F119">
        <v>4</v>
      </c>
      <c r="G119" t="s">
        <v>106</v>
      </c>
      <c r="H119" t="s">
        <v>757</v>
      </c>
    </row>
    <row r="120" spans="1:8" x14ac:dyDescent="0.2">
      <c r="A120" t="s">
        <v>207</v>
      </c>
      <c r="B120" t="s">
        <v>111</v>
      </c>
      <c r="C120" t="s">
        <v>112</v>
      </c>
      <c r="D120">
        <v>176</v>
      </c>
      <c r="E120">
        <v>6</v>
      </c>
      <c r="F120">
        <v>8</v>
      </c>
      <c r="G120" t="s">
        <v>106</v>
      </c>
      <c r="H120" t="s">
        <v>757</v>
      </c>
    </row>
    <row r="121" spans="1:8" x14ac:dyDescent="0.2">
      <c r="A121" t="s">
        <v>513</v>
      </c>
      <c r="B121" t="s">
        <v>111</v>
      </c>
      <c r="C121" t="s">
        <v>112</v>
      </c>
      <c r="D121">
        <v>127</v>
      </c>
      <c r="E121">
        <v>3</v>
      </c>
      <c r="F121">
        <v>0</v>
      </c>
      <c r="G121" t="s">
        <v>106</v>
      </c>
      <c r="H121" t="s">
        <v>758</v>
      </c>
    </row>
    <row r="122" spans="1:8" x14ac:dyDescent="0.2">
      <c r="A122" t="s">
        <v>514</v>
      </c>
      <c r="B122" t="s">
        <v>111</v>
      </c>
      <c r="C122" t="s">
        <v>112</v>
      </c>
      <c r="D122">
        <v>125</v>
      </c>
      <c r="E122">
        <v>1</v>
      </c>
      <c r="F122">
        <v>0</v>
      </c>
      <c r="G122" t="s">
        <v>106</v>
      </c>
      <c r="H122" t="s">
        <v>758</v>
      </c>
    </row>
    <row r="123" spans="1:8" x14ac:dyDescent="0.2">
      <c r="A123" t="s">
        <v>520</v>
      </c>
      <c r="B123" t="s">
        <v>111</v>
      </c>
      <c r="C123" t="s">
        <v>112</v>
      </c>
      <c r="D123">
        <v>97</v>
      </c>
      <c r="E123">
        <v>0</v>
      </c>
      <c r="F123">
        <v>1</v>
      </c>
      <c r="G123" t="s">
        <v>106</v>
      </c>
      <c r="H123" t="s">
        <v>758</v>
      </c>
    </row>
    <row r="124" spans="1:8" x14ac:dyDescent="0.2">
      <c r="A124" t="s">
        <v>522</v>
      </c>
      <c r="B124" t="s">
        <v>111</v>
      </c>
      <c r="C124" t="s">
        <v>112</v>
      </c>
      <c r="D124">
        <v>157</v>
      </c>
      <c r="E124">
        <v>3</v>
      </c>
      <c r="F124">
        <v>0</v>
      </c>
      <c r="G124" t="s">
        <v>106</v>
      </c>
      <c r="H124" t="s">
        <v>758</v>
      </c>
    </row>
    <row r="125" spans="1:8" x14ac:dyDescent="0.2">
      <c r="A125" t="s">
        <v>533</v>
      </c>
      <c r="B125" t="s">
        <v>111</v>
      </c>
      <c r="C125" t="s">
        <v>112</v>
      </c>
      <c r="D125">
        <v>135</v>
      </c>
      <c r="E125">
        <v>0</v>
      </c>
      <c r="F125">
        <v>11</v>
      </c>
      <c r="G125" t="s">
        <v>106</v>
      </c>
      <c r="H125" t="s">
        <v>758</v>
      </c>
    </row>
    <row r="126" spans="1:8" x14ac:dyDescent="0.2">
      <c r="A126" t="s">
        <v>538</v>
      </c>
      <c r="B126" t="s">
        <v>111</v>
      </c>
      <c r="C126" t="s">
        <v>112</v>
      </c>
      <c r="D126">
        <v>72</v>
      </c>
      <c r="E126">
        <v>0</v>
      </c>
      <c r="F126">
        <v>4</v>
      </c>
      <c r="G126" t="s">
        <v>106</v>
      </c>
      <c r="H126" t="s">
        <v>758</v>
      </c>
    </row>
    <row r="127" spans="1:8" x14ac:dyDescent="0.2">
      <c r="A127" t="s">
        <v>546</v>
      </c>
      <c r="B127" t="s">
        <v>111</v>
      </c>
      <c r="C127" t="s">
        <v>112</v>
      </c>
      <c r="D127">
        <v>67</v>
      </c>
      <c r="E127">
        <v>1</v>
      </c>
      <c r="F127">
        <v>0</v>
      </c>
      <c r="G127" t="s">
        <v>106</v>
      </c>
      <c r="H127" t="s">
        <v>758</v>
      </c>
    </row>
    <row r="128" spans="1:8" x14ac:dyDescent="0.2">
      <c r="A128" t="s">
        <v>547</v>
      </c>
      <c r="B128" t="s">
        <v>111</v>
      </c>
      <c r="C128" t="s">
        <v>112</v>
      </c>
      <c r="D128">
        <v>91</v>
      </c>
      <c r="E128">
        <v>0</v>
      </c>
      <c r="F128">
        <v>0</v>
      </c>
      <c r="G128" t="s">
        <v>106</v>
      </c>
      <c r="H128" t="s">
        <v>758</v>
      </c>
    </row>
    <row r="129" spans="1:8" x14ac:dyDescent="0.2">
      <c r="A129" t="s">
        <v>554</v>
      </c>
      <c r="B129" t="s">
        <v>111</v>
      </c>
      <c r="C129" t="s">
        <v>112</v>
      </c>
      <c r="D129">
        <v>37</v>
      </c>
      <c r="E129">
        <v>4</v>
      </c>
      <c r="F129">
        <v>1</v>
      </c>
      <c r="G129" t="s">
        <v>106</v>
      </c>
      <c r="H129" t="s">
        <v>758</v>
      </c>
    </row>
    <row r="130" spans="1:8" x14ac:dyDescent="0.2">
      <c r="A130" t="s">
        <v>555</v>
      </c>
      <c r="B130" t="s">
        <v>111</v>
      </c>
      <c r="C130" t="s">
        <v>112</v>
      </c>
      <c r="D130">
        <v>64</v>
      </c>
      <c r="E130">
        <v>0</v>
      </c>
      <c r="F130">
        <v>0</v>
      </c>
      <c r="G130" t="s">
        <v>106</v>
      </c>
      <c r="H130" t="s">
        <v>758</v>
      </c>
    </row>
    <row r="131" spans="1:8" x14ac:dyDescent="0.2">
      <c r="A131" t="s">
        <v>559</v>
      </c>
      <c r="B131" t="s">
        <v>111</v>
      </c>
      <c r="C131" t="s">
        <v>112</v>
      </c>
      <c r="D131">
        <v>379</v>
      </c>
      <c r="E131">
        <v>26</v>
      </c>
      <c r="F131">
        <v>59</v>
      </c>
      <c r="G131" t="s">
        <v>106</v>
      </c>
      <c r="H131" t="s">
        <v>758</v>
      </c>
    </row>
    <row r="132" spans="1:8" x14ac:dyDescent="0.2">
      <c r="A132" t="s">
        <v>565</v>
      </c>
      <c r="B132" t="s">
        <v>111</v>
      </c>
      <c r="C132" t="s">
        <v>112</v>
      </c>
      <c r="D132">
        <v>86</v>
      </c>
      <c r="E132">
        <v>0</v>
      </c>
      <c r="F132">
        <v>0</v>
      </c>
      <c r="G132" t="s">
        <v>106</v>
      </c>
      <c r="H132" t="s">
        <v>758</v>
      </c>
    </row>
    <row r="133" spans="1:8" x14ac:dyDescent="0.2">
      <c r="A133" t="s">
        <v>568</v>
      </c>
      <c r="B133" t="s">
        <v>111</v>
      </c>
      <c r="C133" t="s">
        <v>112</v>
      </c>
      <c r="D133">
        <v>18</v>
      </c>
      <c r="E133">
        <v>1</v>
      </c>
      <c r="F133">
        <v>0</v>
      </c>
      <c r="G133" t="s">
        <v>106</v>
      </c>
      <c r="H133" t="s">
        <v>758</v>
      </c>
    </row>
    <row r="134" spans="1:8" x14ac:dyDescent="0.2">
      <c r="A134" t="s">
        <v>596</v>
      </c>
      <c r="B134" t="s">
        <v>111</v>
      </c>
      <c r="C134" t="s">
        <v>112</v>
      </c>
      <c r="D134">
        <v>120</v>
      </c>
      <c r="E134">
        <v>3</v>
      </c>
      <c r="F134">
        <v>1</v>
      </c>
      <c r="G134" t="s">
        <v>106</v>
      </c>
      <c r="H134" t="s">
        <v>759</v>
      </c>
    </row>
    <row r="135" spans="1:8" x14ac:dyDescent="0.2">
      <c r="A135" t="s">
        <v>600</v>
      </c>
      <c r="B135" t="s">
        <v>111</v>
      </c>
      <c r="C135" t="s">
        <v>112</v>
      </c>
      <c r="D135">
        <v>10</v>
      </c>
      <c r="E135">
        <v>0</v>
      </c>
      <c r="F135">
        <v>0</v>
      </c>
      <c r="G135" t="s">
        <v>106</v>
      </c>
      <c r="H135" t="s">
        <v>759</v>
      </c>
    </row>
    <row r="136" spans="1:8" x14ac:dyDescent="0.2">
      <c r="A136" t="s">
        <v>602</v>
      </c>
      <c r="B136" t="s">
        <v>111</v>
      </c>
      <c r="C136" t="s">
        <v>112</v>
      </c>
      <c r="D136">
        <v>224</v>
      </c>
      <c r="E136">
        <v>9</v>
      </c>
      <c r="F136">
        <v>0</v>
      </c>
      <c r="G136" t="s">
        <v>106</v>
      </c>
      <c r="H136" t="s">
        <v>759</v>
      </c>
    </row>
    <row r="137" spans="1:8" x14ac:dyDescent="0.2">
      <c r="A137" t="s">
        <v>554</v>
      </c>
      <c r="B137" t="s">
        <v>111</v>
      </c>
      <c r="C137" t="s">
        <v>112</v>
      </c>
      <c r="D137">
        <v>37</v>
      </c>
      <c r="E137">
        <v>4</v>
      </c>
      <c r="F137">
        <v>1</v>
      </c>
      <c r="G137" t="s">
        <v>106</v>
      </c>
      <c r="H137" t="s">
        <v>759</v>
      </c>
    </row>
    <row r="138" spans="1:8" x14ac:dyDescent="0.2">
      <c r="A138" t="s">
        <v>612</v>
      </c>
      <c r="B138" t="s">
        <v>111</v>
      </c>
      <c r="C138" t="s">
        <v>112</v>
      </c>
      <c r="D138">
        <v>145</v>
      </c>
      <c r="E138">
        <v>1</v>
      </c>
      <c r="F138">
        <v>0</v>
      </c>
      <c r="G138" t="s">
        <v>106</v>
      </c>
      <c r="H138" t="s">
        <v>759</v>
      </c>
    </row>
    <row r="139" spans="1:8" x14ac:dyDescent="0.2">
      <c r="A139" t="s">
        <v>613</v>
      </c>
      <c r="B139" t="s">
        <v>111</v>
      </c>
      <c r="C139" t="s">
        <v>112</v>
      </c>
      <c r="D139">
        <v>61</v>
      </c>
      <c r="E139">
        <v>0</v>
      </c>
      <c r="F139">
        <v>0</v>
      </c>
      <c r="G139" t="s">
        <v>106</v>
      </c>
      <c r="H139" t="s">
        <v>759</v>
      </c>
    </row>
    <row r="140" spans="1:8" x14ac:dyDescent="0.2">
      <c r="A140" t="s">
        <v>700</v>
      </c>
      <c r="B140" t="s">
        <v>111</v>
      </c>
      <c r="C140" t="s">
        <v>112</v>
      </c>
      <c r="D140">
        <v>49</v>
      </c>
      <c r="E140">
        <v>4</v>
      </c>
      <c r="F140">
        <v>0</v>
      </c>
      <c r="G140" t="s">
        <v>106</v>
      </c>
      <c r="H140" t="s">
        <v>765</v>
      </c>
    </row>
    <row r="141" spans="1:8" x14ac:dyDescent="0.2">
      <c r="A141" t="s">
        <v>706</v>
      </c>
      <c r="B141" t="s">
        <v>111</v>
      </c>
      <c r="C141" t="s">
        <v>112</v>
      </c>
      <c r="D141">
        <v>97</v>
      </c>
      <c r="E141">
        <v>0</v>
      </c>
      <c r="F141">
        <v>0</v>
      </c>
      <c r="G141" t="s">
        <v>106</v>
      </c>
      <c r="H141" t="s">
        <v>765</v>
      </c>
    </row>
    <row r="142" spans="1:8" x14ac:dyDescent="0.2">
      <c r="A142" t="s">
        <v>713</v>
      </c>
      <c r="B142" t="s">
        <v>111</v>
      </c>
      <c r="C142" t="s">
        <v>112</v>
      </c>
      <c r="D142">
        <v>136</v>
      </c>
      <c r="E142">
        <v>1</v>
      </c>
      <c r="F142">
        <v>0</v>
      </c>
      <c r="G142" t="s">
        <v>106</v>
      </c>
      <c r="H142" t="s">
        <v>765</v>
      </c>
    </row>
    <row r="143" spans="1:8" x14ac:dyDescent="0.2">
      <c r="A143" t="s">
        <v>722</v>
      </c>
      <c r="B143" t="s">
        <v>111</v>
      </c>
      <c r="C143" t="s">
        <v>112</v>
      </c>
      <c r="D143">
        <v>99</v>
      </c>
      <c r="E143">
        <v>2</v>
      </c>
      <c r="F143">
        <v>0</v>
      </c>
      <c r="G143" t="s">
        <v>106</v>
      </c>
      <c r="H143" t="s">
        <v>765</v>
      </c>
    </row>
    <row r="144" spans="1:8" x14ac:dyDescent="0.2">
      <c r="A144" t="s">
        <v>639</v>
      </c>
      <c r="B144" t="s">
        <v>111</v>
      </c>
      <c r="C144" t="s">
        <v>112</v>
      </c>
      <c r="D144">
        <v>289</v>
      </c>
      <c r="E144">
        <v>7</v>
      </c>
      <c r="F144">
        <v>56</v>
      </c>
      <c r="G144" t="s">
        <v>106</v>
      </c>
      <c r="H144" t="s">
        <v>760</v>
      </c>
    </row>
    <row r="145" spans="1:8" x14ac:dyDescent="0.2">
      <c r="A145" t="s">
        <v>141</v>
      </c>
      <c r="B145" t="s">
        <v>111</v>
      </c>
      <c r="C145" t="s">
        <v>112</v>
      </c>
      <c r="D145">
        <v>49</v>
      </c>
      <c r="E145">
        <v>13</v>
      </c>
      <c r="F145">
        <v>0</v>
      </c>
      <c r="G145" t="s">
        <v>106</v>
      </c>
      <c r="H145" t="s">
        <v>761</v>
      </c>
    </row>
    <row r="146" spans="1:8" x14ac:dyDescent="0.2">
      <c r="A146" t="s">
        <v>151</v>
      </c>
      <c r="B146" t="s">
        <v>111</v>
      </c>
      <c r="C146" t="s">
        <v>112</v>
      </c>
      <c r="D146">
        <v>40</v>
      </c>
      <c r="E146">
        <v>57</v>
      </c>
      <c r="F146">
        <v>8</v>
      </c>
      <c r="G146" t="s">
        <v>106</v>
      </c>
      <c r="H146" t="s">
        <v>761</v>
      </c>
    </row>
    <row r="147" spans="1:8" x14ac:dyDescent="0.2">
      <c r="A147" t="s">
        <v>158</v>
      </c>
      <c r="B147" t="s">
        <v>111</v>
      </c>
      <c r="C147" t="s">
        <v>112</v>
      </c>
      <c r="D147">
        <v>265</v>
      </c>
      <c r="E147">
        <v>52</v>
      </c>
      <c r="F147">
        <v>1</v>
      </c>
      <c r="G147" t="s">
        <v>106</v>
      </c>
      <c r="H147" t="s">
        <v>761</v>
      </c>
    </row>
    <row r="148" spans="1:8" x14ac:dyDescent="0.2">
      <c r="A148" t="s">
        <v>8</v>
      </c>
      <c r="B148" t="s">
        <v>111</v>
      </c>
      <c r="C148" t="s">
        <v>112</v>
      </c>
      <c r="D148">
        <v>57</v>
      </c>
      <c r="E148">
        <v>47</v>
      </c>
      <c r="F148">
        <v>6</v>
      </c>
      <c r="G148" t="s">
        <v>106</v>
      </c>
      <c r="H148" t="s">
        <v>762</v>
      </c>
    </row>
    <row r="149" spans="1:8" x14ac:dyDescent="0.2">
      <c r="A149" t="s">
        <v>34</v>
      </c>
      <c r="B149" t="s">
        <v>111</v>
      </c>
      <c r="C149" t="s">
        <v>112</v>
      </c>
      <c r="D149">
        <v>70</v>
      </c>
      <c r="E149">
        <v>87</v>
      </c>
      <c r="F149">
        <v>0</v>
      </c>
      <c r="G149" t="s">
        <v>106</v>
      </c>
      <c r="H149" t="s">
        <v>762</v>
      </c>
    </row>
    <row r="150" spans="1:8" x14ac:dyDescent="0.2">
      <c r="A150" t="s">
        <v>35</v>
      </c>
      <c r="B150" t="s">
        <v>111</v>
      </c>
      <c r="C150" t="s">
        <v>112</v>
      </c>
      <c r="D150">
        <v>28</v>
      </c>
      <c r="E150">
        <v>2</v>
      </c>
      <c r="F150">
        <v>0</v>
      </c>
      <c r="G150" t="s">
        <v>106</v>
      </c>
      <c r="H150" t="s">
        <v>762</v>
      </c>
    </row>
    <row r="151" spans="1:8" x14ac:dyDescent="0.2">
      <c r="A151" t="s">
        <v>48</v>
      </c>
      <c r="B151" t="s">
        <v>111</v>
      </c>
      <c r="C151" t="s">
        <v>112</v>
      </c>
      <c r="D151">
        <v>58</v>
      </c>
      <c r="E151">
        <v>89</v>
      </c>
      <c r="F151">
        <v>30</v>
      </c>
      <c r="G151" t="s">
        <v>106</v>
      </c>
      <c r="H151" t="s">
        <v>762</v>
      </c>
    </row>
    <row r="152" spans="1:8" x14ac:dyDescent="0.2">
      <c r="A152" t="s">
        <v>58</v>
      </c>
      <c r="B152" t="s">
        <v>111</v>
      </c>
      <c r="C152" t="s">
        <v>112</v>
      </c>
      <c r="D152">
        <v>39</v>
      </c>
      <c r="E152">
        <v>88</v>
      </c>
      <c r="F152">
        <v>4</v>
      </c>
      <c r="G152" t="s">
        <v>106</v>
      </c>
      <c r="H152" t="s">
        <v>762</v>
      </c>
    </row>
    <row r="153" spans="1:8" x14ac:dyDescent="0.2">
      <c r="A153" t="s">
        <v>68</v>
      </c>
      <c r="B153" t="s">
        <v>111</v>
      </c>
      <c r="C153" t="s">
        <v>112</v>
      </c>
      <c r="D153">
        <v>119</v>
      </c>
      <c r="E153">
        <v>87</v>
      </c>
      <c r="F153">
        <v>3</v>
      </c>
      <c r="G153" t="s">
        <v>106</v>
      </c>
      <c r="H153" t="s">
        <v>762</v>
      </c>
    </row>
    <row r="154" spans="1:8" x14ac:dyDescent="0.2">
      <c r="A154" s="1" t="s">
        <v>77</v>
      </c>
      <c r="B154" t="s">
        <v>111</v>
      </c>
      <c r="C154" t="s">
        <v>112</v>
      </c>
      <c r="D154">
        <v>27</v>
      </c>
      <c r="E154">
        <v>29</v>
      </c>
      <c r="F154">
        <v>0</v>
      </c>
      <c r="G154" t="s">
        <v>106</v>
      </c>
      <c r="H154" t="s">
        <v>762</v>
      </c>
    </row>
    <row r="155" spans="1:8" x14ac:dyDescent="0.2">
      <c r="A155" t="s">
        <v>79</v>
      </c>
      <c r="B155" t="s">
        <v>111</v>
      </c>
      <c r="C155" t="s">
        <v>112</v>
      </c>
      <c r="D155">
        <v>166</v>
      </c>
      <c r="E155">
        <v>343</v>
      </c>
      <c r="F155">
        <v>40</v>
      </c>
      <c r="G155" t="s">
        <v>106</v>
      </c>
      <c r="H155" t="s">
        <v>762</v>
      </c>
    </row>
    <row r="156" spans="1:8" x14ac:dyDescent="0.2">
      <c r="A156" t="s">
        <v>95</v>
      </c>
      <c r="B156" t="s">
        <v>111</v>
      </c>
      <c r="C156" t="s">
        <v>112</v>
      </c>
      <c r="D156">
        <v>45</v>
      </c>
      <c r="E156">
        <v>5</v>
      </c>
      <c r="F156">
        <v>0</v>
      </c>
      <c r="G156" t="s">
        <v>106</v>
      </c>
      <c r="H156" t="s">
        <v>762</v>
      </c>
    </row>
    <row r="157" spans="1:8" x14ac:dyDescent="0.2">
      <c r="A157" t="s">
        <v>319</v>
      </c>
      <c r="B157" t="s">
        <v>111</v>
      </c>
      <c r="C157" t="s">
        <v>112</v>
      </c>
      <c r="D157">
        <v>120</v>
      </c>
      <c r="E157">
        <v>3</v>
      </c>
      <c r="F157">
        <v>29</v>
      </c>
      <c r="G157" t="s">
        <v>106</v>
      </c>
      <c r="H157" t="s">
        <v>763</v>
      </c>
    </row>
    <row r="158" spans="1:8" x14ac:dyDescent="0.2">
      <c r="A158" t="s">
        <v>328</v>
      </c>
      <c r="B158" t="s">
        <v>111</v>
      </c>
      <c r="C158" t="s">
        <v>112</v>
      </c>
      <c r="D158">
        <v>59</v>
      </c>
      <c r="E158">
        <v>1</v>
      </c>
      <c r="F158">
        <v>2</v>
      </c>
      <c r="G158" t="s">
        <v>106</v>
      </c>
      <c r="H158" t="s">
        <v>763</v>
      </c>
    </row>
    <row r="159" spans="1:8" x14ac:dyDescent="0.2">
      <c r="A159" t="s">
        <v>329</v>
      </c>
      <c r="B159" t="s">
        <v>111</v>
      </c>
      <c r="C159" t="s">
        <v>112</v>
      </c>
      <c r="D159">
        <v>104</v>
      </c>
      <c r="E159">
        <v>11</v>
      </c>
      <c r="F159">
        <v>5</v>
      </c>
      <c r="G159" t="s">
        <v>106</v>
      </c>
      <c r="H159" t="s">
        <v>763</v>
      </c>
    </row>
    <row r="160" spans="1:8" x14ac:dyDescent="0.2">
      <c r="A160" t="s">
        <v>332</v>
      </c>
      <c r="B160" t="s">
        <v>111</v>
      </c>
      <c r="C160" t="s">
        <v>112</v>
      </c>
      <c r="D160">
        <v>7</v>
      </c>
      <c r="E160">
        <v>0</v>
      </c>
      <c r="F160">
        <v>0</v>
      </c>
      <c r="G160" t="s">
        <v>106</v>
      </c>
      <c r="H160" t="s">
        <v>763</v>
      </c>
    </row>
    <row r="161" spans="1:8" x14ac:dyDescent="0.2">
      <c r="A161" t="s">
        <v>340</v>
      </c>
      <c r="B161" t="s">
        <v>111</v>
      </c>
      <c r="C161" t="s">
        <v>112</v>
      </c>
      <c r="D161">
        <v>5</v>
      </c>
      <c r="E161">
        <v>0</v>
      </c>
      <c r="F161">
        <v>0</v>
      </c>
      <c r="G161" t="s">
        <v>106</v>
      </c>
      <c r="H161" t="s">
        <v>763</v>
      </c>
    </row>
    <row r="162" spans="1:8" x14ac:dyDescent="0.2">
      <c r="A162" t="s">
        <v>347</v>
      </c>
      <c r="B162" t="s">
        <v>111</v>
      </c>
      <c r="C162" t="s">
        <v>112</v>
      </c>
      <c r="D162">
        <v>372</v>
      </c>
      <c r="E162">
        <v>28</v>
      </c>
      <c r="F162">
        <v>6</v>
      </c>
      <c r="G162" t="s">
        <v>106</v>
      </c>
      <c r="H162" t="s">
        <v>763</v>
      </c>
    </row>
    <row r="163" spans="1:8" x14ac:dyDescent="0.2">
      <c r="A163" t="s">
        <v>348</v>
      </c>
      <c r="B163" t="s">
        <v>111</v>
      </c>
      <c r="C163" t="s">
        <v>112</v>
      </c>
      <c r="D163">
        <v>140</v>
      </c>
      <c r="E163">
        <v>7</v>
      </c>
      <c r="F163">
        <v>0</v>
      </c>
      <c r="G163" t="s">
        <v>106</v>
      </c>
      <c r="H163" t="s">
        <v>763</v>
      </c>
    </row>
    <row r="164" spans="1:8" x14ac:dyDescent="0.2">
      <c r="A164" t="s">
        <v>357</v>
      </c>
      <c r="B164" t="s">
        <v>111</v>
      </c>
      <c r="C164" t="s">
        <v>112</v>
      </c>
      <c r="D164">
        <v>176</v>
      </c>
      <c r="E164">
        <v>6</v>
      </c>
      <c r="F164">
        <v>8</v>
      </c>
      <c r="G164" t="s">
        <v>106</v>
      </c>
      <c r="H164" t="s">
        <v>763</v>
      </c>
    </row>
    <row r="165" spans="1:8" x14ac:dyDescent="0.2">
      <c r="A165" t="s">
        <v>359</v>
      </c>
      <c r="B165" t="s">
        <v>111</v>
      </c>
      <c r="C165" t="s">
        <v>112</v>
      </c>
      <c r="D165">
        <v>163</v>
      </c>
      <c r="E165">
        <v>9</v>
      </c>
      <c r="F165">
        <v>1</v>
      </c>
      <c r="G165" t="s">
        <v>106</v>
      </c>
      <c r="H165" t="s">
        <v>763</v>
      </c>
    </row>
    <row r="166" spans="1:8" x14ac:dyDescent="0.2">
      <c r="A166" t="s">
        <v>664</v>
      </c>
      <c r="B166" t="s">
        <v>111</v>
      </c>
      <c r="C166" t="s">
        <v>112</v>
      </c>
      <c r="D166">
        <v>7</v>
      </c>
      <c r="E166">
        <v>0</v>
      </c>
      <c r="F166">
        <v>1</v>
      </c>
      <c r="G166" t="s">
        <v>106</v>
      </c>
      <c r="H166" t="s">
        <v>764</v>
      </c>
    </row>
    <row r="167" spans="1:8" x14ac:dyDescent="0.2">
      <c r="A167" t="s">
        <v>522</v>
      </c>
      <c r="B167" t="s">
        <v>111</v>
      </c>
      <c r="C167" t="s">
        <v>112</v>
      </c>
      <c r="D167">
        <v>157</v>
      </c>
      <c r="E167">
        <v>3</v>
      </c>
      <c r="F167">
        <v>0</v>
      </c>
      <c r="G167" t="s">
        <v>106</v>
      </c>
      <c r="H167" t="s">
        <v>764</v>
      </c>
    </row>
    <row r="168" spans="1:8" x14ac:dyDescent="0.2">
      <c r="A168" t="s">
        <v>533</v>
      </c>
      <c r="B168" t="s">
        <v>111</v>
      </c>
      <c r="C168" t="s">
        <v>112</v>
      </c>
      <c r="D168">
        <v>135</v>
      </c>
      <c r="E168">
        <v>0</v>
      </c>
      <c r="F168">
        <v>11</v>
      </c>
      <c r="G168" t="s">
        <v>106</v>
      </c>
      <c r="H168" t="s">
        <v>764</v>
      </c>
    </row>
    <row r="169" spans="1:8" x14ac:dyDescent="0.2">
      <c r="A169" t="s">
        <v>674</v>
      </c>
      <c r="B169" t="s">
        <v>111</v>
      </c>
      <c r="C169" t="s">
        <v>112</v>
      </c>
      <c r="D169">
        <v>254</v>
      </c>
      <c r="E169">
        <v>1</v>
      </c>
      <c r="F169">
        <v>0</v>
      </c>
      <c r="G169" t="s">
        <v>106</v>
      </c>
      <c r="H169" t="s">
        <v>764</v>
      </c>
    </row>
    <row r="170" spans="1:8" x14ac:dyDescent="0.2">
      <c r="A170" t="s">
        <v>681</v>
      </c>
      <c r="B170" t="s">
        <v>111</v>
      </c>
      <c r="C170" t="s">
        <v>112</v>
      </c>
      <c r="D170">
        <v>94</v>
      </c>
      <c r="E170">
        <v>0</v>
      </c>
      <c r="F170">
        <v>3</v>
      </c>
      <c r="G170" t="s">
        <v>106</v>
      </c>
      <c r="H170" t="s">
        <v>764</v>
      </c>
    </row>
    <row r="171" spans="1:8" x14ac:dyDescent="0.2">
      <c r="A171" t="s">
        <v>689</v>
      </c>
      <c r="B171" t="s">
        <v>111</v>
      </c>
      <c r="C171" t="s">
        <v>112</v>
      </c>
      <c r="D171">
        <v>196</v>
      </c>
      <c r="E171">
        <v>0</v>
      </c>
      <c r="F171">
        <v>0</v>
      </c>
      <c r="G171" t="s">
        <v>106</v>
      </c>
      <c r="H171" t="s">
        <v>764</v>
      </c>
    </row>
    <row r="172" spans="1:8" x14ac:dyDescent="0.2">
      <c r="A172" t="s">
        <v>362</v>
      </c>
      <c r="B172" t="s">
        <v>111</v>
      </c>
      <c r="C172" t="s">
        <v>63</v>
      </c>
      <c r="D172">
        <v>41</v>
      </c>
      <c r="E172">
        <v>1</v>
      </c>
      <c r="F172">
        <v>0</v>
      </c>
      <c r="G172" t="s">
        <v>106</v>
      </c>
      <c r="H172" t="s">
        <v>753</v>
      </c>
    </row>
    <row r="173" spans="1:8" x14ac:dyDescent="0.2">
      <c r="A173" t="s">
        <v>372</v>
      </c>
      <c r="B173" t="s">
        <v>111</v>
      </c>
      <c r="C173" t="s">
        <v>63</v>
      </c>
      <c r="D173">
        <v>23</v>
      </c>
      <c r="E173">
        <v>23</v>
      </c>
      <c r="F173">
        <v>2</v>
      </c>
      <c r="G173" t="s">
        <v>106</v>
      </c>
      <c r="H173" t="s">
        <v>753</v>
      </c>
    </row>
    <row r="174" spans="1:8" x14ac:dyDescent="0.2">
      <c r="A174" t="s">
        <v>374</v>
      </c>
      <c r="B174" t="s">
        <v>111</v>
      </c>
      <c r="C174" t="s">
        <v>63</v>
      </c>
      <c r="D174">
        <v>265</v>
      </c>
      <c r="E174">
        <v>130</v>
      </c>
      <c r="F174">
        <v>8</v>
      </c>
      <c r="G174" t="s">
        <v>106</v>
      </c>
      <c r="H174" t="s">
        <v>753</v>
      </c>
    </row>
    <row r="175" spans="1:8" x14ac:dyDescent="0.2">
      <c r="A175" t="s">
        <v>383</v>
      </c>
      <c r="B175" t="s">
        <v>111</v>
      </c>
      <c r="C175" t="s">
        <v>63</v>
      </c>
      <c r="D175">
        <v>49</v>
      </c>
      <c r="E175">
        <v>29</v>
      </c>
      <c r="F175">
        <v>3</v>
      </c>
      <c r="G175" t="s">
        <v>106</v>
      </c>
      <c r="H175" t="s">
        <v>753</v>
      </c>
    </row>
    <row r="176" spans="1:8" x14ac:dyDescent="0.2">
      <c r="A176" t="s">
        <v>387</v>
      </c>
      <c r="B176" t="s">
        <v>111</v>
      </c>
      <c r="C176" t="s">
        <v>63</v>
      </c>
      <c r="D176">
        <v>61</v>
      </c>
      <c r="E176">
        <v>4</v>
      </c>
      <c r="F176">
        <v>0</v>
      </c>
      <c r="G176" t="s">
        <v>106</v>
      </c>
      <c r="H176" t="s">
        <v>753</v>
      </c>
    </row>
    <row r="177" spans="1:8" x14ac:dyDescent="0.2">
      <c r="A177" t="s">
        <v>389</v>
      </c>
      <c r="B177" t="s">
        <v>111</v>
      </c>
      <c r="C177" t="s">
        <v>63</v>
      </c>
      <c r="D177">
        <v>203</v>
      </c>
      <c r="E177">
        <v>3</v>
      </c>
      <c r="F177">
        <v>5</v>
      </c>
      <c r="G177" t="s">
        <v>106</v>
      </c>
      <c r="H177" t="s">
        <v>753</v>
      </c>
    </row>
    <row r="178" spans="1:8" x14ac:dyDescent="0.2">
      <c r="A178" t="s">
        <v>391</v>
      </c>
      <c r="B178" t="s">
        <v>111</v>
      </c>
      <c r="C178" t="s">
        <v>63</v>
      </c>
      <c r="D178">
        <v>41</v>
      </c>
      <c r="E178">
        <v>22</v>
      </c>
      <c r="F178">
        <v>4</v>
      </c>
      <c r="G178" t="s">
        <v>106</v>
      </c>
      <c r="H178" t="s">
        <v>753</v>
      </c>
    </row>
    <row r="179" spans="1:8" x14ac:dyDescent="0.2">
      <c r="A179" t="s">
        <v>393</v>
      </c>
      <c r="B179" t="s">
        <v>111</v>
      </c>
      <c r="C179" t="s">
        <v>63</v>
      </c>
      <c r="D179">
        <v>35</v>
      </c>
      <c r="E179">
        <v>12</v>
      </c>
      <c r="F179">
        <v>4</v>
      </c>
      <c r="G179" t="s">
        <v>106</v>
      </c>
      <c r="H179" t="s">
        <v>753</v>
      </c>
    </row>
    <row r="180" spans="1:8" x14ac:dyDescent="0.2">
      <c r="A180" t="s">
        <v>395</v>
      </c>
      <c r="B180" t="s">
        <v>111</v>
      </c>
      <c r="C180" t="s">
        <v>63</v>
      </c>
      <c r="D180">
        <v>18</v>
      </c>
      <c r="E180">
        <v>5</v>
      </c>
      <c r="F180">
        <v>29</v>
      </c>
      <c r="G180" t="s">
        <v>106</v>
      </c>
      <c r="H180" t="s">
        <v>753</v>
      </c>
    </row>
    <row r="181" spans="1:8" x14ac:dyDescent="0.2">
      <c r="A181" t="s">
        <v>397</v>
      </c>
      <c r="B181" t="s">
        <v>111</v>
      </c>
      <c r="C181" t="s">
        <v>63</v>
      </c>
      <c r="D181">
        <v>86</v>
      </c>
      <c r="E181">
        <v>73</v>
      </c>
      <c r="F181">
        <v>8</v>
      </c>
      <c r="G181" t="s">
        <v>106</v>
      </c>
      <c r="H181" t="s">
        <v>753</v>
      </c>
    </row>
    <row r="182" spans="1:8" x14ac:dyDescent="0.2">
      <c r="A182" t="s">
        <v>399</v>
      </c>
      <c r="B182" t="s">
        <v>111</v>
      </c>
      <c r="C182" t="s">
        <v>63</v>
      </c>
      <c r="D182">
        <v>57</v>
      </c>
      <c r="E182">
        <v>52</v>
      </c>
      <c r="F182">
        <v>181</v>
      </c>
      <c r="G182" t="s">
        <v>106</v>
      </c>
      <c r="H182" t="s">
        <v>753</v>
      </c>
    </row>
    <row r="183" spans="1:8" x14ac:dyDescent="0.2">
      <c r="A183" t="s">
        <v>410</v>
      </c>
      <c r="B183" t="s">
        <v>111</v>
      </c>
      <c r="C183" t="s">
        <v>63</v>
      </c>
      <c r="D183">
        <v>975</v>
      </c>
      <c r="E183">
        <v>26</v>
      </c>
      <c r="F183">
        <v>332</v>
      </c>
      <c r="G183" t="s">
        <v>106</v>
      </c>
      <c r="H183" t="s">
        <v>753</v>
      </c>
    </row>
    <row r="184" spans="1:8" x14ac:dyDescent="0.2">
      <c r="A184" t="s">
        <v>411</v>
      </c>
      <c r="B184" t="s">
        <v>111</v>
      </c>
      <c r="C184" t="s">
        <v>63</v>
      </c>
      <c r="D184">
        <v>68</v>
      </c>
      <c r="E184">
        <v>58</v>
      </c>
      <c r="F184">
        <v>11</v>
      </c>
      <c r="G184" t="s">
        <v>106</v>
      </c>
      <c r="H184" t="s">
        <v>753</v>
      </c>
    </row>
    <row r="185" spans="1:8" x14ac:dyDescent="0.2">
      <c r="A185" t="s">
        <v>412</v>
      </c>
      <c r="B185" t="s">
        <v>111</v>
      </c>
      <c r="C185" t="s">
        <v>63</v>
      </c>
      <c r="D185">
        <v>95</v>
      </c>
      <c r="E185">
        <v>93</v>
      </c>
      <c r="F185">
        <v>14</v>
      </c>
      <c r="G185" t="s">
        <v>106</v>
      </c>
      <c r="H185" t="s">
        <v>753</v>
      </c>
    </row>
    <row r="186" spans="1:8" x14ac:dyDescent="0.2">
      <c r="A186" t="s">
        <v>413</v>
      </c>
      <c r="B186" t="s">
        <v>111</v>
      </c>
      <c r="C186" t="s">
        <v>63</v>
      </c>
      <c r="D186">
        <v>87</v>
      </c>
      <c r="E186">
        <v>29</v>
      </c>
      <c r="F186">
        <v>1</v>
      </c>
      <c r="G186" t="s">
        <v>106</v>
      </c>
      <c r="H186" t="s">
        <v>753</v>
      </c>
    </row>
    <row r="187" spans="1:8" x14ac:dyDescent="0.2">
      <c r="A187" t="s">
        <v>414</v>
      </c>
      <c r="B187" t="s">
        <v>111</v>
      </c>
      <c r="C187" t="s">
        <v>63</v>
      </c>
      <c r="D187">
        <v>160</v>
      </c>
      <c r="E187">
        <v>19</v>
      </c>
      <c r="F187">
        <v>57</v>
      </c>
      <c r="G187" t="s">
        <v>106</v>
      </c>
      <c r="H187" t="s">
        <v>753</v>
      </c>
    </row>
    <row r="188" spans="1:8" x14ac:dyDescent="0.2">
      <c r="A188" t="s">
        <v>416</v>
      </c>
      <c r="B188" t="s">
        <v>111</v>
      </c>
      <c r="C188" t="s">
        <v>63</v>
      </c>
      <c r="D188">
        <v>183</v>
      </c>
      <c r="E188">
        <v>15</v>
      </c>
      <c r="F188">
        <v>3</v>
      </c>
      <c r="G188" t="s">
        <v>106</v>
      </c>
      <c r="H188" t="s">
        <v>753</v>
      </c>
    </row>
    <row r="189" spans="1:8" x14ac:dyDescent="0.2">
      <c r="A189" t="s">
        <v>417</v>
      </c>
      <c r="B189" t="s">
        <v>111</v>
      </c>
      <c r="C189" t="s">
        <v>63</v>
      </c>
      <c r="D189">
        <v>98</v>
      </c>
      <c r="E189">
        <v>1</v>
      </c>
      <c r="F189">
        <v>4</v>
      </c>
      <c r="G189" t="s">
        <v>106</v>
      </c>
      <c r="H189" t="s">
        <v>753</v>
      </c>
    </row>
    <row r="190" spans="1:8" x14ac:dyDescent="0.2">
      <c r="A190" t="s">
        <v>418</v>
      </c>
      <c r="B190" t="s">
        <v>111</v>
      </c>
      <c r="C190" t="s">
        <v>63</v>
      </c>
      <c r="D190">
        <v>81</v>
      </c>
      <c r="E190">
        <v>12</v>
      </c>
      <c r="F190">
        <v>19</v>
      </c>
      <c r="G190" t="s">
        <v>106</v>
      </c>
      <c r="H190" t="s">
        <v>753</v>
      </c>
    </row>
    <row r="191" spans="1:8" x14ac:dyDescent="0.2">
      <c r="A191" t="s">
        <v>419</v>
      </c>
      <c r="B191" t="s">
        <v>111</v>
      </c>
      <c r="C191" t="s">
        <v>63</v>
      </c>
      <c r="D191">
        <v>246</v>
      </c>
      <c r="E191">
        <v>18</v>
      </c>
      <c r="F191">
        <v>29</v>
      </c>
      <c r="G191" t="s">
        <v>106</v>
      </c>
      <c r="H191" t="s">
        <v>753</v>
      </c>
    </row>
    <row r="192" spans="1:8" x14ac:dyDescent="0.2">
      <c r="A192" t="s">
        <v>420</v>
      </c>
      <c r="B192" t="s">
        <v>111</v>
      </c>
      <c r="C192" t="s">
        <v>63</v>
      </c>
      <c r="D192">
        <v>30</v>
      </c>
      <c r="E192">
        <v>0</v>
      </c>
      <c r="F192">
        <v>3</v>
      </c>
      <c r="G192" t="s">
        <v>106</v>
      </c>
      <c r="H192" t="s">
        <v>753</v>
      </c>
    </row>
    <row r="193" spans="1:8" x14ac:dyDescent="0.2">
      <c r="A193" t="s">
        <v>421</v>
      </c>
      <c r="B193" t="s">
        <v>111</v>
      </c>
      <c r="C193" t="s">
        <v>63</v>
      </c>
      <c r="D193">
        <v>61</v>
      </c>
      <c r="E193">
        <v>6</v>
      </c>
      <c r="F193">
        <v>1</v>
      </c>
      <c r="G193" t="s">
        <v>106</v>
      </c>
      <c r="H193" t="s">
        <v>753</v>
      </c>
    </row>
    <row r="194" spans="1:8" x14ac:dyDescent="0.2">
      <c r="A194" t="s">
        <v>422</v>
      </c>
      <c r="B194" t="s">
        <v>111</v>
      </c>
      <c r="C194" t="s">
        <v>63</v>
      </c>
      <c r="D194">
        <v>19</v>
      </c>
      <c r="E194">
        <v>28</v>
      </c>
      <c r="F194">
        <v>1</v>
      </c>
      <c r="G194" t="s">
        <v>106</v>
      </c>
      <c r="H194" t="s">
        <v>753</v>
      </c>
    </row>
    <row r="195" spans="1:8" x14ac:dyDescent="0.2">
      <c r="A195" t="s">
        <v>423</v>
      </c>
      <c r="B195" t="s">
        <v>111</v>
      </c>
      <c r="C195" t="s">
        <v>63</v>
      </c>
      <c r="D195">
        <v>60</v>
      </c>
      <c r="E195">
        <v>4</v>
      </c>
      <c r="F195">
        <v>0</v>
      </c>
      <c r="G195" t="s">
        <v>106</v>
      </c>
      <c r="H195" t="s">
        <v>753</v>
      </c>
    </row>
    <row r="196" spans="1:8" x14ac:dyDescent="0.2">
      <c r="A196" t="s">
        <v>429</v>
      </c>
      <c r="B196" t="s">
        <v>111</v>
      </c>
      <c r="C196" t="s">
        <v>63</v>
      </c>
      <c r="D196">
        <v>116</v>
      </c>
      <c r="E196">
        <v>41</v>
      </c>
      <c r="F196">
        <v>1</v>
      </c>
      <c r="G196" t="s">
        <v>106</v>
      </c>
      <c r="H196" t="s">
        <v>753</v>
      </c>
    </row>
    <row r="197" spans="1:8" x14ac:dyDescent="0.2">
      <c r="A197" t="s">
        <v>430</v>
      </c>
      <c r="B197" t="s">
        <v>111</v>
      </c>
      <c r="C197" t="s">
        <v>63</v>
      </c>
      <c r="D197">
        <v>12</v>
      </c>
      <c r="E197">
        <v>7</v>
      </c>
      <c r="F197">
        <v>0</v>
      </c>
      <c r="G197" t="s">
        <v>106</v>
      </c>
      <c r="H197" t="s">
        <v>753</v>
      </c>
    </row>
    <row r="198" spans="1:8" x14ac:dyDescent="0.2">
      <c r="A198" t="s">
        <v>431</v>
      </c>
      <c r="B198" t="s">
        <v>111</v>
      </c>
      <c r="C198" t="s">
        <v>63</v>
      </c>
      <c r="D198">
        <v>11</v>
      </c>
      <c r="E198">
        <v>14</v>
      </c>
      <c r="F198">
        <v>1</v>
      </c>
      <c r="G198" t="s">
        <v>106</v>
      </c>
      <c r="H198" t="s">
        <v>753</v>
      </c>
    </row>
    <row r="199" spans="1:8" x14ac:dyDescent="0.2">
      <c r="A199" t="s">
        <v>432</v>
      </c>
      <c r="B199" t="s">
        <v>111</v>
      </c>
      <c r="C199" t="s">
        <v>63</v>
      </c>
      <c r="D199">
        <v>171</v>
      </c>
      <c r="E199">
        <v>55</v>
      </c>
      <c r="F199">
        <v>125</v>
      </c>
      <c r="G199" t="s">
        <v>106</v>
      </c>
      <c r="H199" t="s">
        <v>753</v>
      </c>
    </row>
    <row r="200" spans="1:8" x14ac:dyDescent="0.2">
      <c r="A200" t="s">
        <v>433</v>
      </c>
      <c r="B200" t="s">
        <v>111</v>
      </c>
      <c r="C200" t="s">
        <v>63</v>
      </c>
      <c r="D200">
        <v>94</v>
      </c>
      <c r="E200">
        <v>63</v>
      </c>
      <c r="F200">
        <v>7</v>
      </c>
      <c r="G200" t="s">
        <v>106</v>
      </c>
      <c r="H200" t="s">
        <v>753</v>
      </c>
    </row>
    <row r="201" spans="1:8" x14ac:dyDescent="0.2">
      <c r="A201" t="s">
        <v>439</v>
      </c>
      <c r="B201" t="s">
        <v>111</v>
      </c>
      <c r="C201" t="s">
        <v>63</v>
      </c>
      <c r="D201">
        <v>123</v>
      </c>
      <c r="E201">
        <v>77</v>
      </c>
      <c r="F201">
        <v>6</v>
      </c>
      <c r="G201" t="s">
        <v>106</v>
      </c>
      <c r="H201" t="s">
        <v>753</v>
      </c>
    </row>
    <row r="202" spans="1:8" x14ac:dyDescent="0.2">
      <c r="A202" t="s">
        <v>440</v>
      </c>
      <c r="B202" t="s">
        <v>111</v>
      </c>
      <c r="C202" t="s">
        <v>63</v>
      </c>
      <c r="D202">
        <v>43</v>
      </c>
      <c r="E202">
        <v>14</v>
      </c>
      <c r="F202">
        <v>34</v>
      </c>
      <c r="G202" t="s">
        <v>106</v>
      </c>
      <c r="H202" t="s">
        <v>753</v>
      </c>
    </row>
    <row r="203" spans="1:8" x14ac:dyDescent="0.2">
      <c r="A203" t="s">
        <v>443</v>
      </c>
      <c r="B203" t="s">
        <v>111</v>
      </c>
      <c r="C203" t="s">
        <v>63</v>
      </c>
      <c r="D203">
        <v>6</v>
      </c>
      <c r="E203">
        <v>30</v>
      </c>
      <c r="F203">
        <v>6</v>
      </c>
      <c r="G203" t="s">
        <v>106</v>
      </c>
      <c r="H203" t="s">
        <v>753</v>
      </c>
    </row>
    <row r="204" spans="1:8" x14ac:dyDescent="0.2">
      <c r="A204" t="s">
        <v>445</v>
      </c>
      <c r="B204" t="s">
        <v>111</v>
      </c>
      <c r="C204" t="s">
        <v>63</v>
      </c>
      <c r="D204">
        <v>23</v>
      </c>
      <c r="E204">
        <v>21</v>
      </c>
      <c r="F204">
        <v>1</v>
      </c>
      <c r="G204" t="s">
        <v>106</v>
      </c>
      <c r="H204" t="s">
        <v>753</v>
      </c>
    </row>
    <row r="205" spans="1:8" x14ac:dyDescent="0.2">
      <c r="A205" t="s">
        <v>450</v>
      </c>
      <c r="B205" t="s">
        <v>111</v>
      </c>
      <c r="C205" t="s">
        <v>63</v>
      </c>
      <c r="D205">
        <v>47</v>
      </c>
      <c r="E205">
        <v>3</v>
      </c>
      <c r="F205">
        <v>30</v>
      </c>
      <c r="G205" t="s">
        <v>106</v>
      </c>
      <c r="H205" t="s">
        <v>753</v>
      </c>
    </row>
    <row r="206" spans="1:8" x14ac:dyDescent="0.2">
      <c r="A206" t="s">
        <v>456</v>
      </c>
      <c r="B206" t="s">
        <v>111</v>
      </c>
      <c r="C206" t="s">
        <v>172</v>
      </c>
      <c r="D206">
        <v>200</v>
      </c>
      <c r="E206">
        <v>11</v>
      </c>
      <c r="F206">
        <v>75</v>
      </c>
      <c r="G206" t="s">
        <v>106</v>
      </c>
      <c r="H206" t="s">
        <v>754</v>
      </c>
    </row>
    <row r="207" spans="1:8" x14ac:dyDescent="0.2">
      <c r="A207" t="s">
        <v>460</v>
      </c>
      <c r="B207" t="s">
        <v>747</v>
      </c>
      <c r="C207" t="s">
        <v>172</v>
      </c>
      <c r="D207">
        <v>19</v>
      </c>
      <c r="E207">
        <v>17</v>
      </c>
      <c r="F207">
        <v>67</v>
      </c>
      <c r="G207" t="s">
        <v>106</v>
      </c>
      <c r="H207" t="s">
        <v>754</v>
      </c>
    </row>
    <row r="208" spans="1:8" x14ac:dyDescent="0.2">
      <c r="A208" t="s">
        <v>462</v>
      </c>
      <c r="B208" t="s">
        <v>747</v>
      </c>
      <c r="C208" t="s">
        <v>172</v>
      </c>
      <c r="D208">
        <v>78</v>
      </c>
      <c r="E208">
        <v>51</v>
      </c>
      <c r="F208">
        <v>47</v>
      </c>
      <c r="G208" t="s">
        <v>106</v>
      </c>
      <c r="H208" t="s">
        <v>754</v>
      </c>
    </row>
    <row r="209" spans="1:8" x14ac:dyDescent="0.2">
      <c r="A209" t="s">
        <v>466</v>
      </c>
      <c r="B209" t="s">
        <v>747</v>
      </c>
      <c r="C209" t="s">
        <v>172</v>
      </c>
      <c r="D209">
        <v>5</v>
      </c>
      <c r="E209">
        <v>1</v>
      </c>
      <c r="F209">
        <v>2</v>
      </c>
      <c r="G209" t="s">
        <v>106</v>
      </c>
      <c r="H209" t="s">
        <v>754</v>
      </c>
    </row>
    <row r="210" spans="1:8" x14ac:dyDescent="0.2">
      <c r="A210" t="s">
        <v>469</v>
      </c>
      <c r="B210" t="s">
        <v>111</v>
      </c>
      <c r="C210" t="s">
        <v>63</v>
      </c>
      <c r="D210">
        <v>47</v>
      </c>
      <c r="E210">
        <v>108</v>
      </c>
      <c r="F210">
        <v>32</v>
      </c>
      <c r="G210" t="s">
        <v>106</v>
      </c>
      <c r="H210" t="s">
        <v>754</v>
      </c>
    </row>
    <row r="211" spans="1:8" x14ac:dyDescent="0.2">
      <c r="A211" t="s">
        <v>470</v>
      </c>
      <c r="B211" t="s">
        <v>111</v>
      </c>
      <c r="C211" t="s">
        <v>63</v>
      </c>
      <c r="D211">
        <v>153</v>
      </c>
      <c r="E211">
        <v>103</v>
      </c>
      <c r="F211">
        <v>13</v>
      </c>
      <c r="G211" t="s">
        <v>106</v>
      </c>
      <c r="H211" t="s">
        <v>754</v>
      </c>
    </row>
    <row r="212" spans="1:8" x14ac:dyDescent="0.2">
      <c r="A212" t="s">
        <v>474</v>
      </c>
      <c r="B212" t="s">
        <v>111</v>
      </c>
      <c r="C212" t="s">
        <v>63</v>
      </c>
      <c r="D212">
        <v>11</v>
      </c>
      <c r="E212">
        <v>26</v>
      </c>
      <c r="F212">
        <v>0</v>
      </c>
      <c r="G212" t="s">
        <v>106</v>
      </c>
      <c r="H212" t="s">
        <v>754</v>
      </c>
    </row>
    <row r="213" spans="1:8" x14ac:dyDescent="0.2">
      <c r="A213" t="s">
        <v>483</v>
      </c>
      <c r="B213" t="s">
        <v>111</v>
      </c>
      <c r="C213" t="s">
        <v>63</v>
      </c>
      <c r="D213">
        <v>94</v>
      </c>
      <c r="E213">
        <v>22</v>
      </c>
      <c r="F213">
        <v>7</v>
      </c>
      <c r="G213" t="s">
        <v>106</v>
      </c>
      <c r="H213" t="s">
        <v>755</v>
      </c>
    </row>
    <row r="214" spans="1:8" x14ac:dyDescent="0.2">
      <c r="A214" t="s">
        <v>489</v>
      </c>
      <c r="B214" t="s">
        <v>111</v>
      </c>
      <c r="C214" t="s">
        <v>63</v>
      </c>
      <c r="D214">
        <v>84</v>
      </c>
      <c r="E214">
        <v>15</v>
      </c>
      <c r="F214">
        <v>1</v>
      </c>
      <c r="G214" t="s">
        <v>106</v>
      </c>
      <c r="H214" t="s">
        <v>755</v>
      </c>
    </row>
    <row r="215" spans="1:8" x14ac:dyDescent="0.2">
      <c r="A215" t="s">
        <v>491</v>
      </c>
      <c r="B215" t="s">
        <v>111</v>
      </c>
      <c r="C215" t="s">
        <v>63</v>
      </c>
      <c r="D215">
        <v>13</v>
      </c>
      <c r="E215">
        <v>2</v>
      </c>
      <c r="F215">
        <v>0</v>
      </c>
      <c r="G215" t="s">
        <v>106</v>
      </c>
      <c r="H215" t="s">
        <v>755</v>
      </c>
    </row>
    <row r="216" spans="1:8" x14ac:dyDescent="0.2">
      <c r="A216" t="s">
        <v>496</v>
      </c>
      <c r="B216" t="s">
        <v>111</v>
      </c>
      <c r="C216" t="s">
        <v>63</v>
      </c>
      <c r="D216">
        <v>96</v>
      </c>
      <c r="E216">
        <v>4</v>
      </c>
      <c r="F216">
        <v>0</v>
      </c>
      <c r="G216" t="s">
        <v>106</v>
      </c>
      <c r="H216" t="s">
        <v>755</v>
      </c>
    </row>
    <row r="217" spans="1:8" x14ac:dyDescent="0.2">
      <c r="A217" t="s">
        <v>501</v>
      </c>
      <c r="B217" t="s">
        <v>111</v>
      </c>
      <c r="C217" t="s">
        <v>63</v>
      </c>
      <c r="D217">
        <v>14</v>
      </c>
      <c r="E217">
        <v>0</v>
      </c>
      <c r="F217">
        <v>0</v>
      </c>
      <c r="G217" t="s">
        <v>106</v>
      </c>
      <c r="H217" t="s">
        <v>755</v>
      </c>
    </row>
    <row r="218" spans="1:8" x14ac:dyDescent="0.2">
      <c r="A218" t="s">
        <v>512</v>
      </c>
      <c r="B218" t="s">
        <v>111</v>
      </c>
      <c r="C218" t="s">
        <v>63</v>
      </c>
      <c r="D218">
        <v>170</v>
      </c>
      <c r="E218">
        <v>13</v>
      </c>
      <c r="F218">
        <v>1</v>
      </c>
      <c r="G218" t="s">
        <v>106</v>
      </c>
      <c r="H218" t="s">
        <v>755</v>
      </c>
    </row>
    <row r="219" spans="1:8" x14ac:dyDescent="0.2">
      <c r="A219" s="1" t="s">
        <v>222</v>
      </c>
      <c r="B219" s="1" t="s">
        <v>111</v>
      </c>
      <c r="C219" s="1" t="s">
        <v>63</v>
      </c>
      <c r="D219" s="1">
        <v>415</v>
      </c>
      <c r="E219" s="1">
        <v>15</v>
      </c>
      <c r="F219" s="1">
        <v>0</v>
      </c>
      <c r="G219" s="1" t="s">
        <v>106</v>
      </c>
      <c r="H219" s="1" t="s">
        <v>756</v>
      </c>
    </row>
    <row r="220" spans="1:8" x14ac:dyDescent="0.2">
      <c r="A220" s="1" t="s">
        <v>228</v>
      </c>
      <c r="B220" s="1" t="s">
        <v>111</v>
      </c>
      <c r="C220" s="1" t="s">
        <v>63</v>
      </c>
      <c r="D220" s="1">
        <v>275</v>
      </c>
      <c r="E220" s="1">
        <v>13</v>
      </c>
      <c r="F220" s="1">
        <v>6</v>
      </c>
      <c r="G220" s="1" t="s">
        <v>106</v>
      </c>
      <c r="H220" s="1" t="s">
        <v>756</v>
      </c>
    </row>
    <row r="221" spans="1:8" x14ac:dyDescent="0.2">
      <c r="A221" s="1" t="s">
        <v>229</v>
      </c>
      <c r="B221" s="1" t="s">
        <v>111</v>
      </c>
      <c r="C221" s="1" t="s">
        <v>63</v>
      </c>
      <c r="D221" s="1">
        <v>78</v>
      </c>
      <c r="E221" s="1">
        <v>13</v>
      </c>
      <c r="F221" s="1">
        <v>0</v>
      </c>
      <c r="G221" s="1" t="s">
        <v>106</v>
      </c>
      <c r="H221" s="1" t="s">
        <v>756</v>
      </c>
    </row>
    <row r="222" spans="1:8" x14ac:dyDescent="0.2">
      <c r="A222" s="1" t="s">
        <v>236</v>
      </c>
      <c r="B222" s="1" t="s">
        <v>111</v>
      </c>
      <c r="C222" s="1" t="s">
        <v>63</v>
      </c>
      <c r="D222" s="1">
        <v>76</v>
      </c>
      <c r="E222" s="1">
        <v>10</v>
      </c>
      <c r="F222" s="1">
        <v>3</v>
      </c>
      <c r="G222" s="1" t="s">
        <v>106</v>
      </c>
      <c r="H222" s="1" t="s">
        <v>756</v>
      </c>
    </row>
    <row r="223" spans="1:8" x14ac:dyDescent="0.2">
      <c r="A223" s="1" t="s">
        <v>240</v>
      </c>
      <c r="B223" s="1" t="s">
        <v>111</v>
      </c>
      <c r="C223" s="1" t="s">
        <v>63</v>
      </c>
      <c r="D223" s="1">
        <v>160</v>
      </c>
      <c r="E223" s="1">
        <v>1</v>
      </c>
      <c r="F223" s="1">
        <v>0</v>
      </c>
      <c r="G223" s="1" t="s">
        <v>106</v>
      </c>
      <c r="H223" s="1" t="s">
        <v>756</v>
      </c>
    </row>
    <row r="224" spans="1:8" x14ac:dyDescent="0.2">
      <c r="A224" s="1" t="s">
        <v>246</v>
      </c>
      <c r="B224" s="1" t="s">
        <v>111</v>
      </c>
      <c r="C224" s="1" t="s">
        <v>63</v>
      </c>
      <c r="D224" s="1">
        <v>69</v>
      </c>
      <c r="E224" s="1">
        <v>8</v>
      </c>
      <c r="F224" s="1">
        <v>0</v>
      </c>
      <c r="G224" s="1" t="s">
        <v>106</v>
      </c>
      <c r="H224" s="1" t="s">
        <v>756</v>
      </c>
    </row>
    <row r="225" spans="1:8" x14ac:dyDescent="0.2">
      <c r="A225" s="1" t="s">
        <v>249</v>
      </c>
      <c r="B225" s="1" t="s">
        <v>111</v>
      </c>
      <c r="C225" s="1" t="s">
        <v>63</v>
      </c>
      <c r="D225" s="1">
        <v>270</v>
      </c>
      <c r="E225" s="1">
        <v>125</v>
      </c>
      <c r="F225" s="1">
        <v>88</v>
      </c>
      <c r="G225" s="1" t="s">
        <v>106</v>
      </c>
      <c r="H225" s="1" t="s">
        <v>756</v>
      </c>
    </row>
    <row r="226" spans="1:8" x14ac:dyDescent="0.2">
      <c r="A226" s="1" t="s">
        <v>250</v>
      </c>
      <c r="B226" s="1" t="s">
        <v>111</v>
      </c>
      <c r="C226" s="1" t="s">
        <v>63</v>
      </c>
      <c r="D226" s="1">
        <v>209</v>
      </c>
      <c r="E226" s="1">
        <v>71</v>
      </c>
      <c r="F226" s="1">
        <v>18</v>
      </c>
      <c r="G226" s="1" t="s">
        <v>106</v>
      </c>
      <c r="H226" s="1" t="s">
        <v>756</v>
      </c>
    </row>
    <row r="227" spans="1:8" x14ac:dyDescent="0.2">
      <c r="A227" s="1" t="s">
        <v>252</v>
      </c>
      <c r="B227" s="1" t="s">
        <v>111</v>
      </c>
      <c r="C227" s="1" t="s">
        <v>63</v>
      </c>
      <c r="D227" s="1">
        <v>78</v>
      </c>
      <c r="E227" s="1">
        <v>1</v>
      </c>
      <c r="F227" s="1">
        <v>0</v>
      </c>
      <c r="G227" s="1" t="s">
        <v>106</v>
      </c>
      <c r="H227" s="1" t="s">
        <v>756</v>
      </c>
    </row>
    <row r="228" spans="1:8" x14ac:dyDescent="0.2">
      <c r="A228" s="1" t="s">
        <v>256</v>
      </c>
      <c r="B228" s="1" t="s">
        <v>111</v>
      </c>
      <c r="C228" s="1" t="s">
        <v>63</v>
      </c>
      <c r="D228" s="1">
        <v>111</v>
      </c>
      <c r="E228" s="1">
        <v>15</v>
      </c>
      <c r="F228" s="1">
        <v>0</v>
      </c>
      <c r="G228" s="1" t="s">
        <v>106</v>
      </c>
      <c r="H228" s="1" t="s">
        <v>756</v>
      </c>
    </row>
    <row r="229" spans="1:8" x14ac:dyDescent="0.2">
      <c r="A229" s="1" t="s">
        <v>258</v>
      </c>
      <c r="B229" s="1" t="s">
        <v>111</v>
      </c>
      <c r="C229" s="1" t="s">
        <v>63</v>
      </c>
      <c r="D229" s="1">
        <v>66</v>
      </c>
      <c r="E229" s="1">
        <v>5</v>
      </c>
      <c r="F229" s="1">
        <v>0</v>
      </c>
      <c r="G229" s="1" t="s">
        <v>106</v>
      </c>
      <c r="H229" s="1" t="s">
        <v>756</v>
      </c>
    </row>
    <row r="230" spans="1:8" x14ac:dyDescent="0.2">
      <c r="A230" s="1" t="s">
        <v>261</v>
      </c>
      <c r="B230" s="1" t="s">
        <v>111</v>
      </c>
      <c r="C230" s="1" t="s">
        <v>63</v>
      </c>
      <c r="D230" s="1">
        <v>121</v>
      </c>
      <c r="E230" s="1">
        <v>2</v>
      </c>
      <c r="F230" s="1">
        <v>1</v>
      </c>
      <c r="G230" s="1" t="s">
        <v>106</v>
      </c>
      <c r="H230" s="1" t="s">
        <v>756</v>
      </c>
    </row>
    <row r="231" spans="1:8" x14ac:dyDescent="0.2">
      <c r="A231" s="1" t="s">
        <v>263</v>
      </c>
      <c r="B231" s="1" t="s">
        <v>111</v>
      </c>
      <c r="C231" s="1" t="s">
        <v>63</v>
      </c>
      <c r="D231" s="1">
        <v>183</v>
      </c>
      <c r="E231" s="1">
        <v>15</v>
      </c>
      <c r="F231" s="1">
        <v>3</v>
      </c>
      <c r="G231" s="1" t="s">
        <v>106</v>
      </c>
      <c r="H231" s="1" t="s">
        <v>756</v>
      </c>
    </row>
    <row r="232" spans="1:8" x14ac:dyDescent="0.2">
      <c r="A232" s="1" t="s">
        <v>266</v>
      </c>
      <c r="B232" s="1" t="s">
        <v>111</v>
      </c>
      <c r="C232" s="1" t="s">
        <v>63</v>
      </c>
      <c r="D232" s="1">
        <v>68</v>
      </c>
      <c r="E232" s="1">
        <v>47</v>
      </c>
      <c r="F232" s="1">
        <v>0</v>
      </c>
      <c r="G232" s="1" t="s">
        <v>106</v>
      </c>
      <c r="H232" s="1" t="s">
        <v>756</v>
      </c>
    </row>
    <row r="233" spans="1:8" x14ac:dyDescent="0.2">
      <c r="A233" s="1" t="s">
        <v>269</v>
      </c>
      <c r="B233" s="1" t="s">
        <v>111</v>
      </c>
      <c r="C233" s="1" t="s">
        <v>63</v>
      </c>
      <c r="D233" s="1">
        <v>96</v>
      </c>
      <c r="E233" s="1">
        <v>25</v>
      </c>
      <c r="F233" s="1">
        <v>0</v>
      </c>
      <c r="G233" s="1" t="s">
        <v>106</v>
      </c>
      <c r="H233" s="1" t="s">
        <v>756</v>
      </c>
    </row>
    <row r="234" spans="1:8" x14ac:dyDescent="0.2">
      <c r="A234" s="1" t="s">
        <v>270</v>
      </c>
      <c r="B234" s="1" t="s">
        <v>111</v>
      </c>
      <c r="C234" s="1" t="s">
        <v>63</v>
      </c>
      <c r="D234" s="1">
        <v>110</v>
      </c>
      <c r="E234" s="1">
        <v>1</v>
      </c>
      <c r="F234" s="1">
        <v>0</v>
      </c>
      <c r="G234" s="1" t="s">
        <v>106</v>
      </c>
      <c r="H234" s="1" t="s">
        <v>756</v>
      </c>
    </row>
    <row r="235" spans="1:8" x14ac:dyDescent="0.2">
      <c r="A235" s="1" t="s">
        <v>274</v>
      </c>
      <c r="B235" s="1" t="s">
        <v>111</v>
      </c>
      <c r="C235" s="1" t="s">
        <v>63</v>
      </c>
      <c r="D235" s="1">
        <v>1506</v>
      </c>
      <c r="E235" s="1">
        <v>59</v>
      </c>
      <c r="F235" s="1">
        <v>0</v>
      </c>
      <c r="G235" s="1" t="s">
        <v>106</v>
      </c>
      <c r="H235" s="1" t="s">
        <v>756</v>
      </c>
    </row>
    <row r="236" spans="1:8" x14ac:dyDescent="0.2">
      <c r="A236" s="1" t="s">
        <v>278</v>
      </c>
      <c r="B236" s="1" t="s">
        <v>111</v>
      </c>
      <c r="C236" s="1" t="s">
        <v>63</v>
      </c>
      <c r="D236" s="1">
        <v>60</v>
      </c>
      <c r="E236" s="1">
        <v>29</v>
      </c>
      <c r="F236" s="1">
        <v>0</v>
      </c>
      <c r="G236" s="1" t="s">
        <v>106</v>
      </c>
      <c r="H236" s="1" t="s">
        <v>756</v>
      </c>
    </row>
    <row r="237" spans="1:8" x14ac:dyDescent="0.2">
      <c r="A237" s="1" t="s">
        <v>281</v>
      </c>
      <c r="B237" s="1" t="s">
        <v>111</v>
      </c>
      <c r="C237" s="1" t="s">
        <v>63</v>
      </c>
      <c r="D237" s="1">
        <v>75</v>
      </c>
      <c r="E237" s="1">
        <v>4</v>
      </c>
      <c r="F237" s="1">
        <v>0</v>
      </c>
      <c r="G237" s="1" t="s">
        <v>106</v>
      </c>
      <c r="H237" s="1" t="s">
        <v>756</v>
      </c>
    </row>
    <row r="238" spans="1:8" x14ac:dyDescent="0.2">
      <c r="A238" s="1" t="s">
        <v>286</v>
      </c>
      <c r="B238" s="1" t="s">
        <v>111</v>
      </c>
      <c r="C238" s="1" t="s">
        <v>63</v>
      </c>
      <c r="D238" s="1">
        <v>1135</v>
      </c>
      <c r="E238" s="1">
        <v>19</v>
      </c>
      <c r="F238" s="1">
        <v>0</v>
      </c>
      <c r="G238" s="1" t="s">
        <v>106</v>
      </c>
      <c r="H238" s="1" t="s">
        <v>756</v>
      </c>
    </row>
    <row r="239" spans="1:8" x14ac:dyDescent="0.2">
      <c r="A239" s="1" t="s">
        <v>289</v>
      </c>
      <c r="B239" s="1" t="s">
        <v>111</v>
      </c>
      <c r="C239" s="1" t="s">
        <v>63</v>
      </c>
      <c r="D239" s="1">
        <v>62</v>
      </c>
      <c r="E239" s="1">
        <v>17</v>
      </c>
      <c r="F239" s="1">
        <v>0</v>
      </c>
      <c r="G239" s="1" t="s">
        <v>106</v>
      </c>
      <c r="H239" s="1" t="s">
        <v>756</v>
      </c>
    </row>
    <row r="240" spans="1:8" x14ac:dyDescent="0.2">
      <c r="A240" s="1" t="s">
        <v>291</v>
      </c>
      <c r="B240" s="1" t="s">
        <v>111</v>
      </c>
      <c r="C240" s="1" t="s">
        <v>63</v>
      </c>
      <c r="D240" s="1">
        <v>235</v>
      </c>
      <c r="E240" s="1">
        <v>157</v>
      </c>
      <c r="F240" s="1">
        <v>73</v>
      </c>
      <c r="G240" s="1" t="s">
        <v>106</v>
      </c>
      <c r="H240" s="1" t="s">
        <v>756</v>
      </c>
    </row>
    <row r="241" spans="1:8" x14ac:dyDescent="0.2">
      <c r="A241" s="1" t="s">
        <v>292</v>
      </c>
      <c r="B241" s="1" t="s">
        <v>111</v>
      </c>
      <c r="C241" s="1" t="s">
        <v>63</v>
      </c>
      <c r="D241" s="1">
        <v>105</v>
      </c>
      <c r="E241" s="1">
        <v>21</v>
      </c>
      <c r="F241" s="1">
        <v>0</v>
      </c>
      <c r="G241" s="1" t="s">
        <v>106</v>
      </c>
      <c r="H241" s="1" t="s">
        <v>756</v>
      </c>
    </row>
    <row r="242" spans="1:8" x14ac:dyDescent="0.2">
      <c r="A242" s="1" t="s">
        <v>293</v>
      </c>
      <c r="B242" s="1" t="s">
        <v>111</v>
      </c>
      <c r="C242" s="1" t="s">
        <v>63</v>
      </c>
      <c r="D242" s="1">
        <v>109</v>
      </c>
      <c r="E242" s="1">
        <v>3</v>
      </c>
      <c r="F242" s="1">
        <v>0</v>
      </c>
      <c r="G242" s="1" t="s">
        <v>106</v>
      </c>
      <c r="H242" s="1" t="s">
        <v>756</v>
      </c>
    </row>
    <row r="243" spans="1:8" x14ac:dyDescent="0.2">
      <c r="A243" s="1" t="s">
        <v>294</v>
      </c>
      <c r="B243" s="1" t="s">
        <v>111</v>
      </c>
      <c r="C243" s="1" t="s">
        <v>63</v>
      </c>
      <c r="D243" s="1">
        <v>144</v>
      </c>
      <c r="E243" s="1">
        <v>10</v>
      </c>
      <c r="F243" s="1">
        <v>1</v>
      </c>
      <c r="G243" s="1" t="s">
        <v>106</v>
      </c>
      <c r="H243" s="1" t="s">
        <v>756</v>
      </c>
    </row>
    <row r="244" spans="1:8" x14ac:dyDescent="0.2">
      <c r="A244" s="1" t="s">
        <v>302</v>
      </c>
      <c r="B244" s="1" t="s">
        <v>111</v>
      </c>
      <c r="C244" s="1" t="s">
        <v>63</v>
      </c>
      <c r="D244" s="1">
        <v>109</v>
      </c>
      <c r="E244" s="1">
        <v>23</v>
      </c>
      <c r="F244" s="1">
        <v>3</v>
      </c>
      <c r="G244" s="1" t="s">
        <v>106</v>
      </c>
      <c r="H244" s="1" t="s">
        <v>756</v>
      </c>
    </row>
    <row r="245" spans="1:8" x14ac:dyDescent="0.2">
      <c r="A245" s="1" t="s">
        <v>305</v>
      </c>
      <c r="B245" s="1" t="s">
        <v>111</v>
      </c>
      <c r="C245" s="1" t="s">
        <v>63</v>
      </c>
      <c r="D245" s="1">
        <v>127</v>
      </c>
      <c r="E245" s="1">
        <v>6</v>
      </c>
      <c r="F245" s="1">
        <v>0</v>
      </c>
      <c r="G245" s="1" t="s">
        <v>106</v>
      </c>
      <c r="H245" s="1" t="s">
        <v>756</v>
      </c>
    </row>
    <row r="246" spans="1:8" x14ac:dyDescent="0.2">
      <c r="A246" s="1" t="s">
        <v>309</v>
      </c>
      <c r="B246" s="1" t="s">
        <v>111</v>
      </c>
      <c r="C246" s="1" t="s">
        <v>63</v>
      </c>
      <c r="D246" s="1">
        <v>1053</v>
      </c>
      <c r="E246" s="1">
        <v>10</v>
      </c>
      <c r="F246" s="1">
        <v>0</v>
      </c>
      <c r="G246" s="1" t="s">
        <v>106</v>
      </c>
      <c r="H246" s="1" t="s">
        <v>756</v>
      </c>
    </row>
    <row r="247" spans="1:8" x14ac:dyDescent="0.2">
      <c r="A247" s="1" t="s">
        <v>310</v>
      </c>
      <c r="B247" s="1" t="s">
        <v>111</v>
      </c>
      <c r="C247" s="1" t="s">
        <v>63</v>
      </c>
      <c r="D247" s="1">
        <v>57</v>
      </c>
      <c r="E247" s="1">
        <v>5</v>
      </c>
      <c r="F247" s="1">
        <v>0</v>
      </c>
      <c r="G247" s="1" t="s">
        <v>106</v>
      </c>
      <c r="H247" s="1" t="s">
        <v>756</v>
      </c>
    </row>
    <row r="248" spans="1:8" x14ac:dyDescent="0.2">
      <c r="A248" t="s">
        <v>173</v>
      </c>
      <c r="B248" t="s">
        <v>111</v>
      </c>
      <c r="C248" t="s">
        <v>63</v>
      </c>
      <c r="D248">
        <v>166</v>
      </c>
      <c r="E248">
        <v>1</v>
      </c>
      <c r="F248">
        <v>0</v>
      </c>
      <c r="G248" t="s">
        <v>106</v>
      </c>
      <c r="H248" t="s">
        <v>757</v>
      </c>
    </row>
    <row r="249" spans="1:8" x14ac:dyDescent="0.2">
      <c r="A249" t="s">
        <v>180</v>
      </c>
      <c r="B249" t="s">
        <v>111</v>
      </c>
      <c r="C249" t="s">
        <v>63</v>
      </c>
      <c r="D249">
        <v>106</v>
      </c>
      <c r="E249">
        <v>0</v>
      </c>
      <c r="F249">
        <v>2</v>
      </c>
      <c r="G249" t="s">
        <v>106</v>
      </c>
      <c r="H249" t="s">
        <v>757</v>
      </c>
    </row>
    <row r="250" spans="1:8" x14ac:dyDescent="0.2">
      <c r="A250" t="s">
        <v>182</v>
      </c>
      <c r="B250" t="s">
        <v>111</v>
      </c>
      <c r="C250" t="s">
        <v>63</v>
      </c>
      <c r="D250">
        <v>274</v>
      </c>
      <c r="E250">
        <v>3</v>
      </c>
      <c r="F250">
        <v>27</v>
      </c>
      <c r="G250" t="s">
        <v>106</v>
      </c>
      <c r="H250" t="s">
        <v>757</v>
      </c>
    </row>
    <row r="251" spans="1:8" x14ac:dyDescent="0.2">
      <c r="A251" t="s">
        <v>183</v>
      </c>
      <c r="B251" t="s">
        <v>111</v>
      </c>
      <c r="C251" t="s">
        <v>63</v>
      </c>
      <c r="D251">
        <v>159</v>
      </c>
      <c r="E251">
        <v>0</v>
      </c>
      <c r="F251">
        <v>1</v>
      </c>
      <c r="G251" t="s">
        <v>106</v>
      </c>
      <c r="H251" t="s">
        <v>757</v>
      </c>
    </row>
    <row r="252" spans="1:8" x14ac:dyDescent="0.2">
      <c r="A252" t="s">
        <v>186</v>
      </c>
      <c r="B252" t="s">
        <v>111</v>
      </c>
      <c r="C252" t="s">
        <v>63</v>
      </c>
      <c r="D252">
        <v>73</v>
      </c>
      <c r="E252">
        <v>1</v>
      </c>
      <c r="F252">
        <v>8</v>
      </c>
      <c r="G252" t="s">
        <v>106</v>
      </c>
      <c r="H252" t="s">
        <v>757</v>
      </c>
    </row>
    <row r="253" spans="1:8" x14ac:dyDescent="0.2">
      <c r="A253" t="s">
        <v>187</v>
      </c>
      <c r="B253" t="s">
        <v>111</v>
      </c>
      <c r="C253" t="s">
        <v>63</v>
      </c>
      <c r="D253">
        <v>428</v>
      </c>
      <c r="E253">
        <v>0</v>
      </c>
      <c r="F253">
        <v>3</v>
      </c>
      <c r="G253" t="s">
        <v>106</v>
      </c>
      <c r="H253" t="s">
        <v>757</v>
      </c>
    </row>
    <row r="254" spans="1:8" x14ac:dyDescent="0.2">
      <c r="A254" t="s">
        <v>188</v>
      </c>
      <c r="B254" t="s">
        <v>111</v>
      </c>
      <c r="C254" t="s">
        <v>63</v>
      </c>
      <c r="D254">
        <v>91</v>
      </c>
      <c r="E254">
        <v>8</v>
      </c>
      <c r="F254">
        <v>4</v>
      </c>
      <c r="G254" t="s">
        <v>106</v>
      </c>
      <c r="H254" t="s">
        <v>757</v>
      </c>
    </row>
    <row r="255" spans="1:8" x14ac:dyDescent="0.2">
      <c r="A255" t="s">
        <v>36</v>
      </c>
      <c r="B255" t="s">
        <v>111</v>
      </c>
      <c r="C255" t="s">
        <v>63</v>
      </c>
      <c r="D255">
        <v>203</v>
      </c>
      <c r="E255">
        <v>3</v>
      </c>
      <c r="F255">
        <v>5</v>
      </c>
      <c r="G255" t="s">
        <v>106</v>
      </c>
      <c r="H255" t="s">
        <v>757</v>
      </c>
    </row>
    <row r="256" spans="1:8" x14ac:dyDescent="0.2">
      <c r="A256" t="s">
        <v>191</v>
      </c>
      <c r="B256" t="s">
        <v>111</v>
      </c>
      <c r="C256" t="s">
        <v>63</v>
      </c>
      <c r="D256">
        <v>221</v>
      </c>
      <c r="E256">
        <v>7</v>
      </c>
      <c r="F256">
        <v>48</v>
      </c>
      <c r="G256" t="s">
        <v>106</v>
      </c>
      <c r="H256" t="s">
        <v>757</v>
      </c>
    </row>
    <row r="257" spans="1:8" x14ac:dyDescent="0.2">
      <c r="A257" t="s">
        <v>195</v>
      </c>
      <c r="B257" t="s">
        <v>111</v>
      </c>
      <c r="C257" t="s">
        <v>63</v>
      </c>
      <c r="D257">
        <v>975</v>
      </c>
      <c r="E257">
        <v>26</v>
      </c>
      <c r="F257">
        <v>332</v>
      </c>
      <c r="G257" t="s">
        <v>106</v>
      </c>
      <c r="H257" t="s">
        <v>757</v>
      </c>
    </row>
    <row r="258" spans="1:8" x14ac:dyDescent="0.2">
      <c r="A258" t="s">
        <v>196</v>
      </c>
      <c r="B258" t="s">
        <v>111</v>
      </c>
      <c r="C258" t="s">
        <v>63</v>
      </c>
      <c r="D258">
        <v>349</v>
      </c>
      <c r="E258">
        <v>19</v>
      </c>
      <c r="F258">
        <v>11</v>
      </c>
      <c r="G258" t="s">
        <v>106</v>
      </c>
      <c r="H258" t="s">
        <v>757</v>
      </c>
    </row>
    <row r="259" spans="1:8" x14ac:dyDescent="0.2">
      <c r="A259" t="s">
        <v>197</v>
      </c>
      <c r="B259" t="s">
        <v>111</v>
      </c>
      <c r="C259" t="s">
        <v>63</v>
      </c>
      <c r="D259">
        <v>186</v>
      </c>
      <c r="E259">
        <v>1</v>
      </c>
      <c r="F259">
        <v>6</v>
      </c>
      <c r="G259" t="s">
        <v>106</v>
      </c>
      <c r="H259" t="s">
        <v>757</v>
      </c>
    </row>
    <row r="260" spans="1:8" x14ac:dyDescent="0.2">
      <c r="A260" t="s">
        <v>199</v>
      </c>
      <c r="B260" t="s">
        <v>111</v>
      </c>
      <c r="C260" t="s">
        <v>172</v>
      </c>
      <c r="D260">
        <v>81</v>
      </c>
      <c r="E260">
        <v>12</v>
      </c>
      <c r="F260">
        <v>19</v>
      </c>
      <c r="G260" t="s">
        <v>106</v>
      </c>
      <c r="H260" t="s">
        <v>757</v>
      </c>
    </row>
    <row r="261" spans="1:8" x14ac:dyDescent="0.2">
      <c r="A261" t="s">
        <v>205</v>
      </c>
      <c r="B261" t="s">
        <v>111</v>
      </c>
      <c r="C261" t="s">
        <v>63</v>
      </c>
      <c r="D261">
        <v>34</v>
      </c>
      <c r="E261">
        <v>0</v>
      </c>
      <c r="F261">
        <v>10</v>
      </c>
      <c r="G261" t="s">
        <v>106</v>
      </c>
      <c r="H261" t="s">
        <v>757</v>
      </c>
    </row>
    <row r="262" spans="1:8" x14ac:dyDescent="0.2">
      <c r="A262" t="s">
        <v>206</v>
      </c>
      <c r="B262" t="s">
        <v>111</v>
      </c>
      <c r="C262" t="s">
        <v>63</v>
      </c>
      <c r="D262">
        <v>79</v>
      </c>
      <c r="E262">
        <v>4</v>
      </c>
      <c r="F262">
        <v>3</v>
      </c>
      <c r="G262" t="s">
        <v>106</v>
      </c>
      <c r="H262" t="s">
        <v>757</v>
      </c>
    </row>
    <row r="263" spans="1:8" x14ac:dyDescent="0.2">
      <c r="A263" t="s">
        <v>208</v>
      </c>
      <c r="B263" t="s">
        <v>111</v>
      </c>
      <c r="C263" t="s">
        <v>63</v>
      </c>
      <c r="D263">
        <v>232</v>
      </c>
      <c r="E263">
        <v>1</v>
      </c>
      <c r="F263">
        <v>25</v>
      </c>
      <c r="G263" t="s">
        <v>106</v>
      </c>
      <c r="H263" t="s">
        <v>757</v>
      </c>
    </row>
    <row r="264" spans="1:8" x14ac:dyDescent="0.2">
      <c r="A264" t="s">
        <v>209</v>
      </c>
      <c r="B264" t="s">
        <v>111</v>
      </c>
      <c r="C264" t="s">
        <v>63</v>
      </c>
      <c r="D264">
        <v>130</v>
      </c>
      <c r="E264">
        <v>23</v>
      </c>
      <c r="F264">
        <v>35</v>
      </c>
      <c r="G264" t="s">
        <v>106</v>
      </c>
      <c r="H264" t="s">
        <v>757</v>
      </c>
    </row>
    <row r="265" spans="1:8" x14ac:dyDescent="0.2">
      <c r="A265" t="s">
        <v>210</v>
      </c>
      <c r="B265" t="s">
        <v>111</v>
      </c>
      <c r="C265" t="s">
        <v>63</v>
      </c>
      <c r="D265">
        <v>117</v>
      </c>
      <c r="E265">
        <v>2</v>
      </c>
      <c r="F265">
        <v>7</v>
      </c>
      <c r="G265" t="s">
        <v>106</v>
      </c>
      <c r="H265" t="s">
        <v>757</v>
      </c>
    </row>
    <row r="266" spans="1:8" x14ac:dyDescent="0.2">
      <c r="A266" t="s">
        <v>211</v>
      </c>
      <c r="B266" t="s">
        <v>111</v>
      </c>
      <c r="C266" t="s">
        <v>63</v>
      </c>
      <c r="D266">
        <v>154</v>
      </c>
      <c r="E266">
        <v>2</v>
      </c>
      <c r="F266">
        <v>19</v>
      </c>
      <c r="G266" t="s">
        <v>106</v>
      </c>
      <c r="H266" t="s">
        <v>757</v>
      </c>
    </row>
    <row r="267" spans="1:8" x14ac:dyDescent="0.2">
      <c r="A267" t="s">
        <v>212</v>
      </c>
      <c r="B267" t="s">
        <v>111</v>
      </c>
      <c r="C267" t="s">
        <v>63</v>
      </c>
      <c r="D267">
        <v>249</v>
      </c>
      <c r="E267">
        <v>5</v>
      </c>
      <c r="F267">
        <v>7</v>
      </c>
      <c r="G267" t="s">
        <v>106</v>
      </c>
      <c r="H267" t="s">
        <v>757</v>
      </c>
    </row>
    <row r="268" spans="1:8" x14ac:dyDescent="0.2">
      <c r="A268" t="s">
        <v>515</v>
      </c>
      <c r="B268" t="s">
        <v>111</v>
      </c>
      <c r="C268" t="s">
        <v>63</v>
      </c>
      <c r="D268">
        <v>130</v>
      </c>
      <c r="E268">
        <v>1</v>
      </c>
      <c r="F268">
        <v>11</v>
      </c>
      <c r="G268" t="s">
        <v>106</v>
      </c>
      <c r="H268" t="s">
        <v>758</v>
      </c>
    </row>
    <row r="269" spans="1:8" x14ac:dyDescent="0.2">
      <c r="A269" t="s">
        <v>516</v>
      </c>
      <c r="B269" t="s">
        <v>111</v>
      </c>
      <c r="C269" t="s">
        <v>63</v>
      </c>
      <c r="D269">
        <v>75</v>
      </c>
      <c r="E269">
        <v>0</v>
      </c>
      <c r="F269">
        <v>0</v>
      </c>
      <c r="G269" t="s">
        <v>106</v>
      </c>
      <c r="H269" t="s">
        <v>758</v>
      </c>
    </row>
    <row r="270" spans="1:8" x14ac:dyDescent="0.2">
      <c r="A270" t="s">
        <v>180</v>
      </c>
      <c r="B270" t="s">
        <v>111</v>
      </c>
      <c r="C270" t="s">
        <v>63</v>
      </c>
      <c r="D270">
        <v>106</v>
      </c>
      <c r="E270">
        <v>0</v>
      </c>
      <c r="F270">
        <v>2</v>
      </c>
      <c r="G270" t="s">
        <v>106</v>
      </c>
      <c r="H270" t="s">
        <v>758</v>
      </c>
    </row>
    <row r="271" spans="1:8" x14ac:dyDescent="0.2">
      <c r="A271" t="s">
        <v>518</v>
      </c>
      <c r="B271" t="s">
        <v>111</v>
      </c>
      <c r="C271" t="s">
        <v>63</v>
      </c>
      <c r="D271">
        <v>83</v>
      </c>
      <c r="E271">
        <v>0</v>
      </c>
      <c r="F271">
        <v>0</v>
      </c>
      <c r="G271" t="s">
        <v>106</v>
      </c>
      <c r="H271" t="s">
        <v>758</v>
      </c>
    </row>
    <row r="272" spans="1:8" x14ac:dyDescent="0.2">
      <c r="A272" t="s">
        <v>525</v>
      </c>
      <c r="B272" t="s">
        <v>111</v>
      </c>
      <c r="C272" t="s">
        <v>63</v>
      </c>
      <c r="D272">
        <v>134</v>
      </c>
      <c r="E272">
        <v>4</v>
      </c>
      <c r="F272">
        <v>11</v>
      </c>
      <c r="G272" t="s">
        <v>106</v>
      </c>
      <c r="H272" t="s">
        <v>758</v>
      </c>
    </row>
    <row r="273" spans="1:8" x14ac:dyDescent="0.2">
      <c r="A273" t="s">
        <v>526</v>
      </c>
      <c r="B273" t="s">
        <v>111</v>
      </c>
      <c r="C273" t="s">
        <v>63</v>
      </c>
      <c r="D273">
        <v>68</v>
      </c>
      <c r="E273">
        <v>0</v>
      </c>
      <c r="F273">
        <v>0</v>
      </c>
      <c r="G273" t="s">
        <v>106</v>
      </c>
      <c r="H273" t="s">
        <v>758</v>
      </c>
    </row>
    <row r="274" spans="1:8" x14ac:dyDescent="0.2">
      <c r="A274" t="s">
        <v>527</v>
      </c>
      <c r="B274" t="s">
        <v>111</v>
      </c>
      <c r="C274" t="s">
        <v>63</v>
      </c>
      <c r="D274">
        <v>148</v>
      </c>
      <c r="E274">
        <v>2</v>
      </c>
      <c r="F274">
        <v>6</v>
      </c>
      <c r="G274" t="s">
        <v>106</v>
      </c>
      <c r="H274" t="s">
        <v>758</v>
      </c>
    </row>
    <row r="275" spans="1:8" x14ac:dyDescent="0.2">
      <c r="A275" t="s">
        <v>530</v>
      </c>
      <c r="B275" t="s">
        <v>111</v>
      </c>
      <c r="C275" t="s">
        <v>63</v>
      </c>
      <c r="D275">
        <v>92</v>
      </c>
      <c r="E275">
        <v>0</v>
      </c>
      <c r="F275">
        <v>12</v>
      </c>
      <c r="G275" t="s">
        <v>106</v>
      </c>
      <c r="H275" t="s">
        <v>758</v>
      </c>
    </row>
    <row r="276" spans="1:8" x14ac:dyDescent="0.2">
      <c r="A276" t="s">
        <v>531</v>
      </c>
      <c r="B276" t="s">
        <v>111</v>
      </c>
      <c r="C276" t="s">
        <v>63</v>
      </c>
      <c r="D276">
        <v>85</v>
      </c>
      <c r="E276">
        <v>0</v>
      </c>
      <c r="F276">
        <v>12</v>
      </c>
      <c r="G276" t="s">
        <v>106</v>
      </c>
      <c r="H276" t="s">
        <v>758</v>
      </c>
    </row>
    <row r="277" spans="1:8" x14ac:dyDescent="0.2">
      <c r="A277" t="s">
        <v>532</v>
      </c>
      <c r="B277" t="s">
        <v>111</v>
      </c>
      <c r="C277" t="s">
        <v>63</v>
      </c>
      <c r="D277">
        <v>144</v>
      </c>
      <c r="E277">
        <v>2</v>
      </c>
      <c r="F277">
        <v>4</v>
      </c>
      <c r="G277" t="s">
        <v>106</v>
      </c>
      <c r="H277" t="s">
        <v>758</v>
      </c>
    </row>
    <row r="278" spans="1:8" x14ac:dyDescent="0.2">
      <c r="A278" t="s">
        <v>534</v>
      </c>
      <c r="B278" t="s">
        <v>111</v>
      </c>
      <c r="C278" t="s">
        <v>63</v>
      </c>
      <c r="D278">
        <v>242</v>
      </c>
      <c r="E278">
        <v>11</v>
      </c>
      <c r="F278">
        <v>9</v>
      </c>
      <c r="G278" t="s">
        <v>106</v>
      </c>
      <c r="H278" t="s">
        <v>758</v>
      </c>
    </row>
    <row r="279" spans="1:8" x14ac:dyDescent="0.2">
      <c r="A279" t="s">
        <v>535</v>
      </c>
      <c r="B279" t="s">
        <v>111</v>
      </c>
      <c r="C279" t="s">
        <v>63</v>
      </c>
      <c r="D279">
        <v>307</v>
      </c>
      <c r="E279">
        <v>2</v>
      </c>
      <c r="F279">
        <v>14</v>
      </c>
      <c r="G279" t="s">
        <v>106</v>
      </c>
      <c r="H279" t="s">
        <v>758</v>
      </c>
    </row>
    <row r="280" spans="1:8" x14ac:dyDescent="0.2">
      <c r="A280" t="s">
        <v>537</v>
      </c>
      <c r="B280" t="s">
        <v>111</v>
      </c>
      <c r="C280" t="s">
        <v>63</v>
      </c>
      <c r="D280">
        <v>25</v>
      </c>
      <c r="E280">
        <v>0</v>
      </c>
      <c r="F280">
        <v>0</v>
      </c>
      <c r="G280" t="s">
        <v>106</v>
      </c>
      <c r="H280" t="s">
        <v>758</v>
      </c>
    </row>
    <row r="281" spans="1:8" x14ac:dyDescent="0.2">
      <c r="A281" t="s">
        <v>541</v>
      </c>
      <c r="B281" t="s">
        <v>111</v>
      </c>
      <c r="C281" t="s">
        <v>63</v>
      </c>
      <c r="D281">
        <v>57</v>
      </c>
      <c r="E281">
        <v>1</v>
      </c>
      <c r="F281">
        <v>6</v>
      </c>
      <c r="G281" t="s">
        <v>106</v>
      </c>
      <c r="H281" t="s">
        <v>758</v>
      </c>
    </row>
    <row r="282" spans="1:8" x14ac:dyDescent="0.2">
      <c r="A282" t="s">
        <v>543</v>
      </c>
      <c r="B282" t="s">
        <v>111</v>
      </c>
      <c r="C282" t="s">
        <v>63</v>
      </c>
      <c r="D282">
        <v>388</v>
      </c>
      <c r="E282">
        <v>4</v>
      </c>
      <c r="F282">
        <v>28</v>
      </c>
      <c r="G282" t="s">
        <v>106</v>
      </c>
      <c r="H282" t="s">
        <v>758</v>
      </c>
    </row>
    <row r="283" spans="1:8" x14ac:dyDescent="0.2">
      <c r="A283" t="s">
        <v>544</v>
      </c>
      <c r="B283" t="s">
        <v>111</v>
      </c>
      <c r="C283" t="s">
        <v>63</v>
      </c>
      <c r="D283">
        <v>87</v>
      </c>
      <c r="E283">
        <v>0</v>
      </c>
      <c r="F283">
        <v>0</v>
      </c>
      <c r="G283" t="s">
        <v>106</v>
      </c>
      <c r="H283" t="s">
        <v>758</v>
      </c>
    </row>
    <row r="284" spans="1:8" x14ac:dyDescent="0.2">
      <c r="A284" t="s">
        <v>545</v>
      </c>
      <c r="B284" t="s">
        <v>111</v>
      </c>
      <c r="C284" t="s">
        <v>63</v>
      </c>
      <c r="D284">
        <v>349</v>
      </c>
      <c r="E284">
        <v>19</v>
      </c>
      <c r="F284">
        <v>11</v>
      </c>
      <c r="G284" t="s">
        <v>106</v>
      </c>
      <c r="H284" t="s">
        <v>758</v>
      </c>
    </row>
    <row r="285" spans="1:8" x14ac:dyDescent="0.2">
      <c r="A285" t="s">
        <v>550</v>
      </c>
      <c r="B285" t="s">
        <v>111</v>
      </c>
      <c r="C285" t="s">
        <v>63</v>
      </c>
      <c r="D285">
        <v>77</v>
      </c>
      <c r="E285">
        <v>0</v>
      </c>
      <c r="F285">
        <v>0</v>
      </c>
      <c r="G285" t="s">
        <v>106</v>
      </c>
      <c r="H285" t="s">
        <v>758</v>
      </c>
    </row>
    <row r="286" spans="1:8" x14ac:dyDescent="0.2">
      <c r="A286" t="s">
        <v>551</v>
      </c>
      <c r="B286" t="s">
        <v>111</v>
      </c>
      <c r="C286" t="s">
        <v>63</v>
      </c>
      <c r="D286">
        <v>186</v>
      </c>
      <c r="E286">
        <v>1</v>
      </c>
      <c r="F286">
        <v>6</v>
      </c>
      <c r="G286" t="s">
        <v>106</v>
      </c>
      <c r="H286" t="s">
        <v>758</v>
      </c>
    </row>
    <row r="287" spans="1:8" x14ac:dyDescent="0.2">
      <c r="A287" t="s">
        <v>556</v>
      </c>
      <c r="B287" t="s">
        <v>111</v>
      </c>
      <c r="C287" t="s">
        <v>63</v>
      </c>
      <c r="D287">
        <v>111</v>
      </c>
      <c r="E287">
        <v>1</v>
      </c>
      <c r="F287">
        <v>3</v>
      </c>
      <c r="G287" t="s">
        <v>106</v>
      </c>
      <c r="H287" t="s">
        <v>758</v>
      </c>
    </row>
    <row r="288" spans="1:8" x14ac:dyDescent="0.2">
      <c r="A288" t="s">
        <v>558</v>
      </c>
      <c r="B288" t="s">
        <v>111</v>
      </c>
      <c r="C288" t="s">
        <v>63</v>
      </c>
      <c r="D288">
        <v>57</v>
      </c>
      <c r="E288">
        <v>0</v>
      </c>
      <c r="F288">
        <v>0</v>
      </c>
      <c r="G288" t="s">
        <v>106</v>
      </c>
      <c r="H288" t="s">
        <v>758</v>
      </c>
    </row>
    <row r="289" spans="1:8" x14ac:dyDescent="0.2">
      <c r="A289" t="s">
        <v>560</v>
      </c>
      <c r="B289" t="s">
        <v>111</v>
      </c>
      <c r="C289" t="s">
        <v>63</v>
      </c>
      <c r="D289">
        <v>237</v>
      </c>
      <c r="E289">
        <v>10</v>
      </c>
      <c r="F289">
        <v>6</v>
      </c>
      <c r="G289" t="s">
        <v>106</v>
      </c>
      <c r="H289" t="s">
        <v>758</v>
      </c>
    </row>
    <row r="290" spans="1:8" x14ac:dyDescent="0.2">
      <c r="A290" t="s">
        <v>561</v>
      </c>
      <c r="B290" t="s">
        <v>111</v>
      </c>
      <c r="C290" t="s">
        <v>63</v>
      </c>
      <c r="D290">
        <v>147</v>
      </c>
      <c r="E290">
        <v>1</v>
      </c>
      <c r="F290">
        <v>0</v>
      </c>
      <c r="G290" t="s">
        <v>106</v>
      </c>
      <c r="H290" t="s">
        <v>758</v>
      </c>
    </row>
    <row r="291" spans="1:8" x14ac:dyDescent="0.2">
      <c r="A291" t="s">
        <v>562</v>
      </c>
      <c r="B291" t="s">
        <v>111</v>
      </c>
      <c r="C291" t="s">
        <v>63</v>
      </c>
      <c r="D291">
        <v>61</v>
      </c>
      <c r="E291">
        <v>0</v>
      </c>
      <c r="F291">
        <v>1</v>
      </c>
      <c r="G291" t="s">
        <v>106</v>
      </c>
      <c r="H291" t="s">
        <v>758</v>
      </c>
    </row>
    <row r="292" spans="1:8" x14ac:dyDescent="0.2">
      <c r="A292" t="s">
        <v>563</v>
      </c>
      <c r="B292" t="s">
        <v>111</v>
      </c>
      <c r="C292" t="s">
        <v>63</v>
      </c>
      <c r="D292">
        <v>160</v>
      </c>
      <c r="E292">
        <v>7</v>
      </c>
      <c r="F292">
        <v>22</v>
      </c>
      <c r="G292" t="s">
        <v>106</v>
      </c>
      <c r="H292" t="s">
        <v>758</v>
      </c>
    </row>
    <row r="293" spans="1:8" x14ac:dyDescent="0.2">
      <c r="A293" t="s">
        <v>564</v>
      </c>
      <c r="B293" t="s">
        <v>111</v>
      </c>
      <c r="C293" t="s">
        <v>63</v>
      </c>
      <c r="D293">
        <v>107</v>
      </c>
      <c r="E293">
        <v>4</v>
      </c>
      <c r="F293">
        <v>35</v>
      </c>
      <c r="G293" t="s">
        <v>106</v>
      </c>
      <c r="H293" t="s">
        <v>758</v>
      </c>
    </row>
    <row r="294" spans="1:8" x14ac:dyDescent="0.2">
      <c r="A294" t="s">
        <v>566</v>
      </c>
      <c r="B294" t="s">
        <v>111</v>
      </c>
      <c r="C294" t="s">
        <v>63</v>
      </c>
      <c r="D294">
        <v>2</v>
      </c>
      <c r="E294">
        <v>0</v>
      </c>
      <c r="F294">
        <v>0</v>
      </c>
      <c r="G294" t="s">
        <v>106</v>
      </c>
      <c r="H294" t="s">
        <v>758</v>
      </c>
    </row>
    <row r="295" spans="1:8" x14ac:dyDescent="0.2">
      <c r="A295" t="s">
        <v>573</v>
      </c>
      <c r="B295" t="s">
        <v>111</v>
      </c>
      <c r="C295" t="s">
        <v>63</v>
      </c>
      <c r="D295">
        <v>234</v>
      </c>
      <c r="E295">
        <v>5</v>
      </c>
      <c r="F295">
        <v>1</v>
      </c>
      <c r="G295" t="s">
        <v>106</v>
      </c>
      <c r="H295" t="s">
        <v>758</v>
      </c>
    </row>
    <row r="296" spans="1:8" x14ac:dyDescent="0.2">
      <c r="A296" t="s">
        <v>574</v>
      </c>
      <c r="B296" t="s">
        <v>111</v>
      </c>
      <c r="C296" t="s">
        <v>63</v>
      </c>
      <c r="D296">
        <v>179</v>
      </c>
      <c r="E296">
        <v>13</v>
      </c>
      <c r="F296">
        <v>15</v>
      </c>
      <c r="G296" t="s">
        <v>106</v>
      </c>
      <c r="H296" t="s">
        <v>758</v>
      </c>
    </row>
    <row r="297" spans="1:8" x14ac:dyDescent="0.2">
      <c r="A297" t="s">
        <v>575</v>
      </c>
      <c r="B297" t="s">
        <v>111</v>
      </c>
      <c r="C297" t="s">
        <v>63</v>
      </c>
      <c r="D297">
        <v>244</v>
      </c>
      <c r="E297">
        <v>4</v>
      </c>
      <c r="F297">
        <v>0</v>
      </c>
      <c r="G297" t="s">
        <v>106</v>
      </c>
      <c r="H297" t="s">
        <v>758</v>
      </c>
    </row>
    <row r="298" spans="1:8" x14ac:dyDescent="0.2">
      <c r="A298" t="s">
        <v>312</v>
      </c>
      <c r="B298" t="s">
        <v>111</v>
      </c>
      <c r="C298" t="s">
        <v>63</v>
      </c>
      <c r="D298">
        <v>249</v>
      </c>
      <c r="E298">
        <v>5</v>
      </c>
      <c r="F298">
        <v>7</v>
      </c>
      <c r="G298" t="s">
        <v>106</v>
      </c>
      <c r="H298" t="s">
        <v>758</v>
      </c>
    </row>
    <row r="299" spans="1:8" x14ac:dyDescent="0.2">
      <c r="A299" t="s">
        <v>580</v>
      </c>
      <c r="B299" t="s">
        <v>111</v>
      </c>
      <c r="C299" t="s">
        <v>63</v>
      </c>
      <c r="D299">
        <v>261</v>
      </c>
      <c r="E299">
        <v>8</v>
      </c>
      <c r="F299">
        <v>7</v>
      </c>
      <c r="G299" t="s">
        <v>106</v>
      </c>
      <c r="H299" t="s">
        <v>758</v>
      </c>
    </row>
    <row r="300" spans="1:8" x14ac:dyDescent="0.2">
      <c r="A300" t="s">
        <v>581</v>
      </c>
      <c r="B300" t="s">
        <v>111</v>
      </c>
      <c r="C300" t="s">
        <v>63</v>
      </c>
      <c r="D300">
        <v>60</v>
      </c>
      <c r="E300">
        <v>46</v>
      </c>
      <c r="F300">
        <v>11</v>
      </c>
      <c r="G300" t="s">
        <v>106</v>
      </c>
      <c r="H300" t="s">
        <v>759</v>
      </c>
    </row>
    <row r="301" spans="1:8" x14ac:dyDescent="0.2">
      <c r="A301" t="s">
        <v>582</v>
      </c>
      <c r="B301" t="s">
        <v>111</v>
      </c>
      <c r="C301" t="s">
        <v>63</v>
      </c>
      <c r="D301">
        <v>105</v>
      </c>
      <c r="E301">
        <v>0</v>
      </c>
      <c r="F301">
        <v>4</v>
      </c>
      <c r="G301" t="s">
        <v>106</v>
      </c>
      <c r="H301" t="s">
        <v>759</v>
      </c>
    </row>
    <row r="302" spans="1:8" x14ac:dyDescent="0.2">
      <c r="A302" t="s">
        <v>456</v>
      </c>
      <c r="B302" t="s">
        <v>111</v>
      </c>
      <c r="C302" t="s">
        <v>63</v>
      </c>
      <c r="D302">
        <v>200</v>
      </c>
      <c r="E302">
        <v>11</v>
      </c>
      <c r="F302">
        <v>75</v>
      </c>
      <c r="G302" t="s">
        <v>106</v>
      </c>
      <c r="H302" t="s">
        <v>759</v>
      </c>
    </row>
    <row r="303" spans="1:8" x14ac:dyDescent="0.2">
      <c r="A303" t="s">
        <v>586</v>
      </c>
      <c r="B303" t="s">
        <v>111</v>
      </c>
      <c r="C303" t="s">
        <v>63</v>
      </c>
      <c r="D303">
        <v>79</v>
      </c>
      <c r="E303">
        <v>3</v>
      </c>
      <c r="F303">
        <v>0</v>
      </c>
      <c r="G303" t="s">
        <v>106</v>
      </c>
      <c r="H303" t="s">
        <v>759</v>
      </c>
    </row>
    <row r="304" spans="1:8" x14ac:dyDescent="0.2">
      <c r="A304" t="s">
        <v>587</v>
      </c>
      <c r="B304" t="s">
        <v>111</v>
      </c>
      <c r="C304" t="s">
        <v>63</v>
      </c>
      <c r="D304">
        <v>65</v>
      </c>
      <c r="E304">
        <v>11</v>
      </c>
      <c r="F304">
        <v>1</v>
      </c>
      <c r="G304" t="s">
        <v>106</v>
      </c>
      <c r="H304" t="s">
        <v>759</v>
      </c>
    </row>
    <row r="305" spans="1:8" x14ac:dyDescent="0.2">
      <c r="A305" t="s">
        <v>589</v>
      </c>
      <c r="B305" t="s">
        <v>111</v>
      </c>
      <c r="C305" t="s">
        <v>63</v>
      </c>
      <c r="D305">
        <v>45</v>
      </c>
      <c r="E305">
        <v>1</v>
      </c>
      <c r="F305">
        <v>1</v>
      </c>
      <c r="G305" t="s">
        <v>106</v>
      </c>
      <c r="H305" t="s">
        <v>759</v>
      </c>
    </row>
    <row r="306" spans="1:8" x14ac:dyDescent="0.2">
      <c r="A306" t="s">
        <v>593</v>
      </c>
      <c r="B306" t="s">
        <v>111</v>
      </c>
      <c r="C306" t="s">
        <v>63</v>
      </c>
      <c r="D306">
        <v>255</v>
      </c>
      <c r="E306">
        <v>1</v>
      </c>
      <c r="F306">
        <v>0</v>
      </c>
      <c r="G306" t="s">
        <v>106</v>
      </c>
      <c r="H306" t="s">
        <v>759</v>
      </c>
    </row>
    <row r="307" spans="1:8" x14ac:dyDescent="0.2">
      <c r="A307" t="s">
        <v>595</v>
      </c>
      <c r="B307" t="s">
        <v>111</v>
      </c>
      <c r="C307" t="s">
        <v>63</v>
      </c>
      <c r="D307">
        <v>101</v>
      </c>
      <c r="E307">
        <v>7</v>
      </c>
      <c r="F307">
        <v>0</v>
      </c>
      <c r="G307" t="s">
        <v>106</v>
      </c>
      <c r="H307" t="s">
        <v>759</v>
      </c>
    </row>
    <row r="308" spans="1:8" x14ac:dyDescent="0.2">
      <c r="A308" t="s">
        <v>601</v>
      </c>
      <c r="B308" t="s">
        <v>111</v>
      </c>
      <c r="C308" t="s">
        <v>63</v>
      </c>
      <c r="D308">
        <v>86</v>
      </c>
      <c r="E308">
        <v>73</v>
      </c>
      <c r="F308">
        <v>8</v>
      </c>
      <c r="G308" t="s">
        <v>106</v>
      </c>
      <c r="H308" t="s">
        <v>759</v>
      </c>
    </row>
    <row r="309" spans="1:8" x14ac:dyDescent="0.2">
      <c r="A309" t="s">
        <v>550</v>
      </c>
      <c r="B309" t="s">
        <v>111</v>
      </c>
      <c r="C309" t="s">
        <v>63</v>
      </c>
      <c r="D309">
        <v>77</v>
      </c>
      <c r="E309">
        <v>0</v>
      </c>
      <c r="F309">
        <v>0</v>
      </c>
      <c r="G309" t="s">
        <v>106</v>
      </c>
      <c r="H309" t="s">
        <v>759</v>
      </c>
    </row>
    <row r="310" spans="1:8" x14ac:dyDescent="0.2">
      <c r="A310" t="s">
        <v>751</v>
      </c>
      <c r="B310" t="s">
        <v>111</v>
      </c>
      <c r="C310" t="s">
        <v>63</v>
      </c>
      <c r="D310">
        <v>101</v>
      </c>
      <c r="E310">
        <v>3</v>
      </c>
      <c r="F310">
        <v>3</v>
      </c>
      <c r="G310" t="s">
        <v>106</v>
      </c>
      <c r="H310" t="s">
        <v>759</v>
      </c>
    </row>
    <row r="311" spans="1:8" x14ac:dyDescent="0.2">
      <c r="A311" t="s">
        <v>607</v>
      </c>
      <c r="B311" t="s">
        <v>111</v>
      </c>
      <c r="C311" t="s">
        <v>63</v>
      </c>
      <c r="D311">
        <v>77</v>
      </c>
      <c r="E311">
        <v>24</v>
      </c>
      <c r="F311">
        <v>9</v>
      </c>
      <c r="G311" t="s">
        <v>106</v>
      </c>
      <c r="H311" t="s">
        <v>759</v>
      </c>
    </row>
    <row r="312" spans="1:8" x14ac:dyDescent="0.2">
      <c r="A312" t="s">
        <v>608</v>
      </c>
      <c r="B312" t="s">
        <v>111</v>
      </c>
      <c r="C312" t="s">
        <v>63</v>
      </c>
      <c r="D312">
        <v>36</v>
      </c>
      <c r="E312">
        <v>0</v>
      </c>
      <c r="F312">
        <v>0</v>
      </c>
      <c r="G312" t="s">
        <v>106</v>
      </c>
      <c r="H312" t="s">
        <v>759</v>
      </c>
    </row>
    <row r="313" spans="1:8" x14ac:dyDescent="0.2">
      <c r="A313" t="s">
        <v>433</v>
      </c>
      <c r="B313" t="s">
        <v>111</v>
      </c>
      <c r="C313" t="s">
        <v>63</v>
      </c>
      <c r="D313">
        <v>94</v>
      </c>
      <c r="E313">
        <v>63</v>
      </c>
      <c r="F313">
        <v>7</v>
      </c>
      <c r="G313" t="s">
        <v>106</v>
      </c>
      <c r="H313" t="s">
        <v>759</v>
      </c>
    </row>
    <row r="314" spans="1:8" x14ac:dyDescent="0.2">
      <c r="A314" t="s">
        <v>617</v>
      </c>
      <c r="B314" t="s">
        <v>111</v>
      </c>
      <c r="C314" t="s">
        <v>63</v>
      </c>
      <c r="D314">
        <v>133</v>
      </c>
      <c r="E314">
        <v>41</v>
      </c>
      <c r="F314">
        <v>0</v>
      </c>
      <c r="G314" t="s">
        <v>106</v>
      </c>
      <c r="H314" t="s">
        <v>759</v>
      </c>
    </row>
    <row r="315" spans="1:8" x14ac:dyDescent="0.2">
      <c r="A315" t="s">
        <v>701</v>
      </c>
      <c r="B315" t="s">
        <v>111</v>
      </c>
      <c r="C315" t="s">
        <v>63</v>
      </c>
      <c r="D315">
        <v>151</v>
      </c>
      <c r="E315">
        <v>21</v>
      </c>
      <c r="F315">
        <v>2</v>
      </c>
      <c r="G315" t="s">
        <v>106</v>
      </c>
      <c r="H315" t="s">
        <v>765</v>
      </c>
    </row>
    <row r="316" spans="1:8" x14ac:dyDescent="0.2">
      <c r="A316" t="s">
        <v>703</v>
      </c>
      <c r="B316" t="s">
        <v>111</v>
      </c>
      <c r="C316" t="s">
        <v>63</v>
      </c>
      <c r="D316">
        <v>465</v>
      </c>
      <c r="E316">
        <v>20</v>
      </c>
      <c r="F316">
        <v>10</v>
      </c>
      <c r="G316" t="s">
        <v>106</v>
      </c>
      <c r="H316" t="s">
        <v>765</v>
      </c>
    </row>
    <row r="317" spans="1:8" x14ac:dyDescent="0.2">
      <c r="A317" t="s">
        <v>704</v>
      </c>
      <c r="B317" t="s">
        <v>111</v>
      </c>
      <c r="C317" t="s">
        <v>63</v>
      </c>
      <c r="D317">
        <v>79</v>
      </c>
      <c r="E317">
        <v>198</v>
      </c>
      <c r="F317">
        <v>15</v>
      </c>
      <c r="G317" t="s">
        <v>106</v>
      </c>
      <c r="H317" t="s">
        <v>765</v>
      </c>
    </row>
    <row r="318" spans="1:8" x14ac:dyDescent="0.2">
      <c r="A318" t="s">
        <v>708</v>
      </c>
      <c r="B318" t="s">
        <v>111</v>
      </c>
      <c r="C318" t="s">
        <v>63</v>
      </c>
      <c r="D318">
        <v>80</v>
      </c>
      <c r="E318">
        <v>9</v>
      </c>
      <c r="F318">
        <v>0</v>
      </c>
      <c r="G318" t="s">
        <v>106</v>
      </c>
      <c r="H318" t="s">
        <v>765</v>
      </c>
    </row>
    <row r="319" spans="1:8" x14ac:dyDescent="0.2">
      <c r="A319" t="s">
        <v>710</v>
      </c>
      <c r="B319" t="s">
        <v>111</v>
      </c>
      <c r="C319" t="s">
        <v>63</v>
      </c>
      <c r="D319">
        <v>178</v>
      </c>
      <c r="E319">
        <v>92</v>
      </c>
      <c r="F319">
        <v>0</v>
      </c>
      <c r="G319" t="s">
        <v>106</v>
      </c>
      <c r="H319" t="s">
        <v>765</v>
      </c>
    </row>
    <row r="320" spans="1:8" x14ac:dyDescent="0.2">
      <c r="A320" t="s">
        <v>711</v>
      </c>
      <c r="B320" t="s">
        <v>111</v>
      </c>
      <c r="C320" t="s">
        <v>63</v>
      </c>
      <c r="D320">
        <v>45</v>
      </c>
      <c r="E320">
        <v>1</v>
      </c>
      <c r="F320">
        <v>1</v>
      </c>
      <c r="G320" t="s">
        <v>106</v>
      </c>
      <c r="H320" t="s">
        <v>765</v>
      </c>
    </row>
    <row r="321" spans="1:8" x14ac:dyDescent="0.2">
      <c r="A321" t="s">
        <v>712</v>
      </c>
      <c r="B321" t="s">
        <v>111</v>
      </c>
      <c r="C321" t="s">
        <v>63</v>
      </c>
      <c r="D321">
        <v>63</v>
      </c>
      <c r="E321">
        <v>7</v>
      </c>
      <c r="F321">
        <v>2</v>
      </c>
      <c r="G321" t="s">
        <v>106</v>
      </c>
      <c r="H321" t="s">
        <v>765</v>
      </c>
    </row>
    <row r="322" spans="1:8" x14ac:dyDescent="0.2">
      <c r="A322" t="s">
        <v>715</v>
      </c>
      <c r="B322" t="s">
        <v>111</v>
      </c>
      <c r="C322" t="s">
        <v>63</v>
      </c>
      <c r="D322">
        <v>57</v>
      </c>
      <c r="E322">
        <v>39</v>
      </c>
      <c r="F322">
        <v>0</v>
      </c>
      <c r="G322" t="s">
        <v>106</v>
      </c>
      <c r="H322" t="s">
        <v>765</v>
      </c>
    </row>
    <row r="323" spans="1:8" x14ac:dyDescent="0.2">
      <c r="A323" t="s">
        <v>717</v>
      </c>
      <c r="B323" t="s">
        <v>111</v>
      </c>
      <c r="C323" t="s">
        <v>63</v>
      </c>
      <c r="D323">
        <v>179</v>
      </c>
      <c r="E323">
        <v>3</v>
      </c>
      <c r="F323">
        <v>0</v>
      </c>
      <c r="G323" t="s">
        <v>106</v>
      </c>
      <c r="H323" t="s">
        <v>765</v>
      </c>
    </row>
    <row r="324" spans="1:8" x14ac:dyDescent="0.2">
      <c r="A324" t="s">
        <v>721</v>
      </c>
      <c r="B324" t="s">
        <v>111</v>
      </c>
      <c r="C324" t="s">
        <v>63</v>
      </c>
      <c r="D324">
        <v>44</v>
      </c>
      <c r="E324">
        <v>10</v>
      </c>
      <c r="F324">
        <v>0</v>
      </c>
      <c r="G324" t="s">
        <v>106</v>
      </c>
      <c r="H324" t="s">
        <v>765</v>
      </c>
    </row>
    <row r="325" spans="1:8" x14ac:dyDescent="0.2">
      <c r="A325" t="s">
        <v>723</v>
      </c>
      <c r="B325" t="s">
        <v>111</v>
      </c>
      <c r="C325" t="s">
        <v>63</v>
      </c>
      <c r="D325">
        <v>40</v>
      </c>
      <c r="E325">
        <v>12</v>
      </c>
      <c r="F325">
        <v>0</v>
      </c>
      <c r="G325" t="s">
        <v>106</v>
      </c>
      <c r="H325" t="s">
        <v>765</v>
      </c>
    </row>
    <row r="326" spans="1:8" x14ac:dyDescent="0.2">
      <c r="A326" t="s">
        <v>727</v>
      </c>
      <c r="B326" t="s">
        <v>111</v>
      </c>
      <c r="C326" t="s">
        <v>63</v>
      </c>
      <c r="D326">
        <v>99</v>
      </c>
      <c r="E326">
        <v>1</v>
      </c>
      <c r="F326">
        <v>0</v>
      </c>
      <c r="G326" t="s">
        <v>106</v>
      </c>
      <c r="H326" t="s">
        <v>765</v>
      </c>
    </row>
    <row r="327" spans="1:8" x14ac:dyDescent="0.2">
      <c r="A327" t="s">
        <v>729</v>
      </c>
      <c r="B327" t="s">
        <v>111</v>
      </c>
      <c r="C327" t="s">
        <v>63</v>
      </c>
      <c r="D327">
        <v>17</v>
      </c>
      <c r="E327">
        <v>0</v>
      </c>
      <c r="F327">
        <v>0</v>
      </c>
      <c r="G327" t="s">
        <v>106</v>
      </c>
      <c r="H327" t="s">
        <v>765</v>
      </c>
    </row>
    <row r="328" spans="1:8" x14ac:dyDescent="0.2">
      <c r="A328" t="s">
        <v>730</v>
      </c>
      <c r="B328" t="s">
        <v>111</v>
      </c>
      <c r="C328" t="s">
        <v>63</v>
      </c>
      <c r="D328">
        <v>105</v>
      </c>
      <c r="E328">
        <v>6</v>
      </c>
      <c r="F328">
        <v>0</v>
      </c>
      <c r="G328" t="s">
        <v>106</v>
      </c>
      <c r="H328" t="s">
        <v>765</v>
      </c>
    </row>
    <row r="329" spans="1:8" x14ac:dyDescent="0.2">
      <c r="A329" t="s">
        <v>731</v>
      </c>
      <c r="B329" t="s">
        <v>111</v>
      </c>
      <c r="C329" t="s">
        <v>63</v>
      </c>
      <c r="D329">
        <v>166</v>
      </c>
      <c r="E329">
        <v>28</v>
      </c>
      <c r="F329">
        <v>3</v>
      </c>
      <c r="G329" t="s">
        <v>106</v>
      </c>
      <c r="H329" t="s">
        <v>765</v>
      </c>
    </row>
    <row r="330" spans="1:8" x14ac:dyDescent="0.2">
      <c r="A330" t="s">
        <v>732</v>
      </c>
      <c r="B330" t="s">
        <v>111</v>
      </c>
      <c r="C330" t="s">
        <v>63</v>
      </c>
      <c r="D330">
        <v>77</v>
      </c>
      <c r="E330">
        <v>29</v>
      </c>
      <c r="F330">
        <v>2</v>
      </c>
      <c r="G330" t="s">
        <v>106</v>
      </c>
      <c r="H330" t="s">
        <v>765</v>
      </c>
    </row>
    <row r="331" spans="1:8" x14ac:dyDescent="0.2">
      <c r="A331" t="s">
        <v>626</v>
      </c>
      <c r="B331" t="s">
        <v>111</v>
      </c>
      <c r="C331" t="s">
        <v>63</v>
      </c>
      <c r="D331">
        <v>27</v>
      </c>
      <c r="E331">
        <v>0</v>
      </c>
      <c r="F331">
        <v>0</v>
      </c>
      <c r="G331" t="s">
        <v>106</v>
      </c>
      <c r="H331" t="s">
        <v>760</v>
      </c>
    </row>
    <row r="332" spans="1:8" x14ac:dyDescent="0.2">
      <c r="A332" t="s">
        <v>627</v>
      </c>
      <c r="B332" t="s">
        <v>111</v>
      </c>
      <c r="C332" t="s">
        <v>63</v>
      </c>
      <c r="D332">
        <v>166</v>
      </c>
      <c r="E332">
        <v>23</v>
      </c>
      <c r="F332">
        <v>1</v>
      </c>
      <c r="G332" t="s">
        <v>106</v>
      </c>
      <c r="H332" t="s">
        <v>760</v>
      </c>
    </row>
    <row r="333" spans="1:8" x14ac:dyDescent="0.2">
      <c r="A333" t="s">
        <v>628</v>
      </c>
      <c r="B333" t="s">
        <v>111</v>
      </c>
      <c r="C333" t="s">
        <v>63</v>
      </c>
      <c r="D333">
        <v>229</v>
      </c>
      <c r="E333">
        <v>7</v>
      </c>
      <c r="F333">
        <v>9</v>
      </c>
      <c r="G333" t="s">
        <v>106</v>
      </c>
      <c r="H333" t="s">
        <v>760</v>
      </c>
    </row>
    <row r="334" spans="1:8" x14ac:dyDescent="0.2">
      <c r="A334" t="s">
        <v>629</v>
      </c>
      <c r="B334" t="s">
        <v>111</v>
      </c>
      <c r="C334" t="s">
        <v>63</v>
      </c>
      <c r="D334">
        <v>108</v>
      </c>
      <c r="E334">
        <v>4</v>
      </c>
      <c r="F334">
        <v>13</v>
      </c>
      <c r="G334" t="s">
        <v>106</v>
      </c>
      <c r="H334" t="s">
        <v>760</v>
      </c>
    </row>
    <row r="335" spans="1:8" x14ac:dyDescent="0.2">
      <c r="A335" t="s">
        <v>630</v>
      </c>
      <c r="B335" t="s">
        <v>111</v>
      </c>
      <c r="C335" t="s">
        <v>63</v>
      </c>
      <c r="D335">
        <v>293</v>
      </c>
      <c r="E335">
        <v>103</v>
      </c>
      <c r="F335">
        <v>6</v>
      </c>
      <c r="G335" t="s">
        <v>106</v>
      </c>
      <c r="H335" t="s">
        <v>760</v>
      </c>
    </row>
    <row r="336" spans="1:8" x14ac:dyDescent="0.2">
      <c r="A336" t="s">
        <v>635</v>
      </c>
      <c r="B336" t="s">
        <v>111</v>
      </c>
      <c r="C336" t="s">
        <v>63</v>
      </c>
      <c r="D336">
        <v>40</v>
      </c>
      <c r="E336">
        <v>3</v>
      </c>
      <c r="F336">
        <v>9</v>
      </c>
      <c r="G336" t="s">
        <v>106</v>
      </c>
      <c r="H336" t="s">
        <v>760</v>
      </c>
    </row>
    <row r="337" spans="1:8" x14ac:dyDescent="0.2">
      <c r="A337" t="s">
        <v>636</v>
      </c>
      <c r="B337" t="s">
        <v>111</v>
      </c>
      <c r="C337" t="s">
        <v>63</v>
      </c>
      <c r="D337">
        <v>243</v>
      </c>
      <c r="E337">
        <v>12</v>
      </c>
      <c r="F337">
        <v>26</v>
      </c>
      <c r="G337" t="s">
        <v>106</v>
      </c>
      <c r="H337" t="s">
        <v>760</v>
      </c>
    </row>
    <row r="338" spans="1:8" x14ac:dyDescent="0.2">
      <c r="A338" t="s">
        <v>640</v>
      </c>
      <c r="B338" t="s">
        <v>111</v>
      </c>
      <c r="C338" t="s">
        <v>63</v>
      </c>
      <c r="D338">
        <v>209</v>
      </c>
      <c r="E338">
        <v>20</v>
      </c>
      <c r="F338">
        <v>3</v>
      </c>
      <c r="G338" t="s">
        <v>106</v>
      </c>
      <c r="H338" t="s">
        <v>760</v>
      </c>
    </row>
    <row r="339" spans="1:8" x14ac:dyDescent="0.2">
      <c r="A339" t="s">
        <v>642</v>
      </c>
      <c r="B339" t="s">
        <v>111</v>
      </c>
      <c r="C339" t="s">
        <v>63</v>
      </c>
      <c r="D339">
        <v>279</v>
      </c>
      <c r="E339">
        <v>0</v>
      </c>
      <c r="F339">
        <v>42</v>
      </c>
      <c r="G339" t="s">
        <v>106</v>
      </c>
      <c r="H339" t="s">
        <v>760</v>
      </c>
    </row>
    <row r="340" spans="1:8" x14ac:dyDescent="0.2">
      <c r="A340" t="s">
        <v>335</v>
      </c>
      <c r="B340" t="s">
        <v>111</v>
      </c>
      <c r="C340" t="s">
        <v>63</v>
      </c>
      <c r="D340">
        <v>293</v>
      </c>
      <c r="E340">
        <v>5</v>
      </c>
      <c r="F340">
        <v>59</v>
      </c>
      <c r="G340" t="s">
        <v>106</v>
      </c>
      <c r="H340" t="s">
        <v>760</v>
      </c>
    </row>
    <row r="341" spans="1:8" x14ac:dyDescent="0.2">
      <c r="A341" t="s">
        <v>410</v>
      </c>
      <c r="B341" t="s">
        <v>111</v>
      </c>
      <c r="C341" t="s">
        <v>63</v>
      </c>
      <c r="D341">
        <v>975</v>
      </c>
      <c r="E341">
        <v>26</v>
      </c>
      <c r="F341">
        <v>332</v>
      </c>
      <c r="G341" t="s">
        <v>106</v>
      </c>
      <c r="H341" t="s">
        <v>760</v>
      </c>
    </row>
    <row r="342" spans="1:8" x14ac:dyDescent="0.2">
      <c r="A342" t="s">
        <v>545</v>
      </c>
      <c r="B342" t="s">
        <v>111</v>
      </c>
      <c r="C342" t="s">
        <v>63</v>
      </c>
      <c r="D342">
        <v>349</v>
      </c>
      <c r="E342">
        <v>19</v>
      </c>
      <c r="F342">
        <v>11</v>
      </c>
      <c r="G342" t="s">
        <v>106</v>
      </c>
      <c r="H342" t="s">
        <v>760</v>
      </c>
    </row>
    <row r="343" spans="1:8" x14ac:dyDescent="0.2">
      <c r="A343" t="s">
        <v>645</v>
      </c>
      <c r="B343" t="s">
        <v>111</v>
      </c>
      <c r="C343" t="s">
        <v>63</v>
      </c>
      <c r="D343">
        <v>184</v>
      </c>
      <c r="E343">
        <v>2</v>
      </c>
      <c r="F343">
        <v>46</v>
      </c>
      <c r="G343" t="s">
        <v>106</v>
      </c>
      <c r="H343" t="s">
        <v>760</v>
      </c>
    </row>
    <row r="344" spans="1:8" x14ac:dyDescent="0.2">
      <c r="A344" t="s">
        <v>650</v>
      </c>
      <c r="B344" t="s">
        <v>111</v>
      </c>
      <c r="C344" t="s">
        <v>63</v>
      </c>
      <c r="D344">
        <v>166</v>
      </c>
      <c r="E344">
        <v>2</v>
      </c>
      <c r="F344">
        <v>10</v>
      </c>
      <c r="G344" t="s">
        <v>106</v>
      </c>
      <c r="H344" t="s">
        <v>760</v>
      </c>
    </row>
    <row r="345" spans="1:8" x14ac:dyDescent="0.2">
      <c r="A345" t="s">
        <v>654</v>
      </c>
      <c r="B345" t="s">
        <v>111</v>
      </c>
      <c r="C345" t="s">
        <v>63</v>
      </c>
      <c r="D345">
        <v>267</v>
      </c>
      <c r="E345">
        <v>7</v>
      </c>
      <c r="F345">
        <v>40</v>
      </c>
      <c r="G345" t="s">
        <v>106</v>
      </c>
      <c r="H345" t="s">
        <v>760</v>
      </c>
    </row>
    <row r="346" spans="1:8" x14ac:dyDescent="0.2">
      <c r="A346" t="s">
        <v>655</v>
      </c>
      <c r="B346" t="s">
        <v>111</v>
      </c>
      <c r="C346" t="s">
        <v>63</v>
      </c>
      <c r="D346">
        <v>366</v>
      </c>
      <c r="E346">
        <v>6</v>
      </c>
      <c r="F346">
        <v>25</v>
      </c>
      <c r="G346" t="s">
        <v>106</v>
      </c>
      <c r="H346" t="s">
        <v>760</v>
      </c>
    </row>
    <row r="347" spans="1:8" x14ac:dyDescent="0.2">
      <c r="A347" t="s">
        <v>658</v>
      </c>
      <c r="B347" t="s">
        <v>111</v>
      </c>
      <c r="C347" t="s">
        <v>63</v>
      </c>
      <c r="D347">
        <v>173</v>
      </c>
      <c r="E347">
        <v>0</v>
      </c>
      <c r="F347">
        <v>18</v>
      </c>
      <c r="G347" t="s">
        <v>106</v>
      </c>
      <c r="H347" t="s">
        <v>760</v>
      </c>
    </row>
    <row r="348" spans="1:8" x14ac:dyDescent="0.2">
      <c r="A348" t="s">
        <v>661</v>
      </c>
      <c r="B348" t="s">
        <v>111</v>
      </c>
      <c r="C348" t="s">
        <v>63</v>
      </c>
      <c r="D348">
        <v>154</v>
      </c>
      <c r="E348">
        <v>2</v>
      </c>
      <c r="F348">
        <v>19</v>
      </c>
      <c r="G348" t="s">
        <v>106</v>
      </c>
      <c r="H348" t="s">
        <v>760</v>
      </c>
    </row>
    <row r="349" spans="1:8" x14ac:dyDescent="0.2">
      <c r="A349" t="s">
        <v>124</v>
      </c>
      <c r="B349" t="s">
        <v>111</v>
      </c>
      <c r="C349" t="s">
        <v>63</v>
      </c>
      <c r="D349">
        <v>163</v>
      </c>
      <c r="E349">
        <v>13</v>
      </c>
      <c r="F349">
        <v>0</v>
      </c>
      <c r="G349" t="s">
        <v>106</v>
      </c>
      <c r="H349" t="s">
        <v>761</v>
      </c>
    </row>
    <row r="350" spans="1:8" x14ac:dyDescent="0.2">
      <c r="A350" t="s">
        <v>128</v>
      </c>
      <c r="B350" t="s">
        <v>111</v>
      </c>
      <c r="C350" t="s">
        <v>63</v>
      </c>
      <c r="D350">
        <v>47</v>
      </c>
      <c r="E350">
        <v>67</v>
      </c>
      <c r="F350">
        <v>1</v>
      </c>
      <c r="G350" t="s">
        <v>106</v>
      </c>
      <c r="H350" t="s">
        <v>761</v>
      </c>
    </row>
    <row r="351" spans="1:8" x14ac:dyDescent="0.2">
      <c r="A351" t="s">
        <v>129</v>
      </c>
      <c r="B351" t="s">
        <v>111</v>
      </c>
      <c r="C351" t="s">
        <v>63</v>
      </c>
      <c r="D351">
        <v>33</v>
      </c>
      <c r="E351">
        <v>52</v>
      </c>
      <c r="F351">
        <v>1</v>
      </c>
      <c r="G351" t="s">
        <v>106</v>
      </c>
      <c r="H351" t="s">
        <v>761</v>
      </c>
    </row>
    <row r="352" spans="1:8" x14ac:dyDescent="0.2">
      <c r="A352" t="s">
        <v>130</v>
      </c>
      <c r="B352" t="s">
        <v>111</v>
      </c>
      <c r="C352" t="s">
        <v>63</v>
      </c>
      <c r="D352">
        <v>105</v>
      </c>
      <c r="E352">
        <v>155</v>
      </c>
      <c r="F352">
        <v>1</v>
      </c>
      <c r="G352" t="s">
        <v>106</v>
      </c>
      <c r="H352" t="s">
        <v>761</v>
      </c>
    </row>
    <row r="353" spans="1:8" x14ac:dyDescent="0.2">
      <c r="A353" t="s">
        <v>131</v>
      </c>
      <c r="B353" t="s">
        <v>111</v>
      </c>
      <c r="C353" t="s">
        <v>63</v>
      </c>
      <c r="D353">
        <v>18</v>
      </c>
      <c r="E353">
        <v>34</v>
      </c>
      <c r="F353">
        <v>3</v>
      </c>
      <c r="G353" t="s">
        <v>106</v>
      </c>
      <c r="H353" t="s">
        <v>761</v>
      </c>
    </row>
    <row r="354" spans="1:8" x14ac:dyDescent="0.2">
      <c r="A354" t="s">
        <v>171</v>
      </c>
      <c r="B354" t="s">
        <v>111</v>
      </c>
      <c r="C354" t="s">
        <v>172</v>
      </c>
      <c r="D354">
        <v>15</v>
      </c>
      <c r="E354">
        <v>14</v>
      </c>
      <c r="F354">
        <v>2</v>
      </c>
      <c r="G354" t="s">
        <v>106</v>
      </c>
      <c r="H354" t="s">
        <v>761</v>
      </c>
    </row>
    <row r="355" spans="1:8" x14ac:dyDescent="0.2">
      <c r="A355" t="s">
        <v>135</v>
      </c>
      <c r="B355" t="s">
        <v>111</v>
      </c>
      <c r="C355" t="s">
        <v>63</v>
      </c>
      <c r="D355">
        <v>24</v>
      </c>
      <c r="E355">
        <v>71</v>
      </c>
      <c r="F355">
        <v>8</v>
      </c>
      <c r="G355" t="s">
        <v>106</v>
      </c>
      <c r="H355" t="s">
        <v>761</v>
      </c>
    </row>
    <row r="356" spans="1:8" x14ac:dyDescent="0.2">
      <c r="A356" t="s">
        <v>139</v>
      </c>
      <c r="B356" t="s">
        <v>111</v>
      </c>
      <c r="C356" t="s">
        <v>63</v>
      </c>
      <c r="D356">
        <v>160</v>
      </c>
      <c r="E356">
        <v>268</v>
      </c>
      <c r="F356">
        <v>6</v>
      </c>
      <c r="G356" t="s">
        <v>106</v>
      </c>
      <c r="H356" t="s">
        <v>761</v>
      </c>
    </row>
    <row r="357" spans="1:8" x14ac:dyDescent="0.2">
      <c r="A357" t="s">
        <v>148</v>
      </c>
      <c r="B357" t="s">
        <v>111</v>
      </c>
      <c r="C357" t="s">
        <v>63</v>
      </c>
      <c r="D357">
        <v>141</v>
      </c>
      <c r="E357">
        <v>97</v>
      </c>
      <c r="F357">
        <v>1</v>
      </c>
      <c r="G357" t="s">
        <v>106</v>
      </c>
      <c r="H357" t="s">
        <v>761</v>
      </c>
    </row>
    <row r="358" spans="1:8" x14ac:dyDescent="0.2">
      <c r="A358" t="s">
        <v>149</v>
      </c>
      <c r="B358" t="s">
        <v>111</v>
      </c>
      <c r="C358" t="s">
        <v>63</v>
      </c>
      <c r="D358">
        <v>6</v>
      </c>
      <c r="E358">
        <v>6</v>
      </c>
      <c r="F358">
        <v>0</v>
      </c>
      <c r="G358" t="s">
        <v>106</v>
      </c>
      <c r="H358" t="s">
        <v>761</v>
      </c>
    </row>
    <row r="359" spans="1:8" x14ac:dyDescent="0.2">
      <c r="A359" t="s">
        <v>150</v>
      </c>
      <c r="B359" t="s">
        <v>111</v>
      </c>
      <c r="C359" t="s">
        <v>63</v>
      </c>
      <c r="D359">
        <v>112</v>
      </c>
      <c r="E359">
        <v>165</v>
      </c>
      <c r="F359">
        <v>1</v>
      </c>
      <c r="G359" t="s">
        <v>106</v>
      </c>
      <c r="H359" t="s">
        <v>761</v>
      </c>
    </row>
    <row r="360" spans="1:8" x14ac:dyDescent="0.2">
      <c r="A360" t="s">
        <v>154</v>
      </c>
      <c r="B360" t="s">
        <v>111</v>
      </c>
      <c r="C360" t="s">
        <v>63</v>
      </c>
      <c r="D360">
        <v>84</v>
      </c>
      <c r="E360">
        <v>45</v>
      </c>
      <c r="F360">
        <v>2</v>
      </c>
      <c r="G360" t="s">
        <v>106</v>
      </c>
      <c r="H360" t="s">
        <v>761</v>
      </c>
    </row>
    <row r="361" spans="1:8" x14ac:dyDescent="0.2">
      <c r="A361" t="s">
        <v>155</v>
      </c>
      <c r="B361" t="s">
        <v>111</v>
      </c>
      <c r="C361" t="s">
        <v>63</v>
      </c>
      <c r="D361">
        <v>48</v>
      </c>
      <c r="E361">
        <v>6</v>
      </c>
      <c r="F361">
        <v>5</v>
      </c>
      <c r="G361" t="s">
        <v>106</v>
      </c>
      <c r="H361" t="s">
        <v>761</v>
      </c>
    </row>
    <row r="362" spans="1:8" x14ac:dyDescent="0.2">
      <c r="A362" t="s">
        <v>160</v>
      </c>
      <c r="B362" t="s">
        <v>111</v>
      </c>
      <c r="C362" t="s">
        <v>63</v>
      </c>
      <c r="D362">
        <v>43</v>
      </c>
      <c r="E362">
        <v>44</v>
      </c>
      <c r="F362">
        <v>3</v>
      </c>
      <c r="G362" t="s">
        <v>106</v>
      </c>
      <c r="H362" t="s">
        <v>761</v>
      </c>
    </row>
    <row r="363" spans="1:8" x14ac:dyDescent="0.2">
      <c r="A363" t="s">
        <v>164</v>
      </c>
      <c r="B363" t="s">
        <v>111</v>
      </c>
      <c r="C363" t="s">
        <v>63</v>
      </c>
      <c r="D363">
        <v>39</v>
      </c>
      <c r="E363">
        <v>10</v>
      </c>
      <c r="F363">
        <v>2</v>
      </c>
      <c r="G363" t="s">
        <v>106</v>
      </c>
      <c r="H363" t="s">
        <v>761</v>
      </c>
    </row>
    <row r="364" spans="1:8" x14ac:dyDescent="0.2">
      <c r="A364" t="s">
        <v>166</v>
      </c>
      <c r="B364" t="s">
        <v>111</v>
      </c>
      <c r="C364" t="s">
        <v>63</v>
      </c>
      <c r="D364">
        <v>134</v>
      </c>
      <c r="E364">
        <v>63</v>
      </c>
      <c r="F364">
        <v>51</v>
      </c>
      <c r="G364" t="s">
        <v>106</v>
      </c>
      <c r="H364" t="s">
        <v>761</v>
      </c>
    </row>
    <row r="365" spans="1:8" x14ac:dyDescent="0.2">
      <c r="A365" t="s">
        <v>167</v>
      </c>
      <c r="B365" t="s">
        <v>111</v>
      </c>
      <c r="C365" t="s">
        <v>63</v>
      </c>
      <c r="D365">
        <v>34</v>
      </c>
      <c r="E365">
        <v>64</v>
      </c>
      <c r="F365">
        <v>1</v>
      </c>
      <c r="G365" t="s">
        <v>106</v>
      </c>
      <c r="H365" t="s">
        <v>761</v>
      </c>
    </row>
    <row r="366" spans="1:8" x14ac:dyDescent="0.2">
      <c r="A366" t="s">
        <v>2</v>
      </c>
      <c r="B366" t="s">
        <v>111</v>
      </c>
      <c r="C366" t="s">
        <v>63</v>
      </c>
      <c r="D366">
        <v>102</v>
      </c>
      <c r="E366">
        <v>16</v>
      </c>
      <c r="F366">
        <v>13</v>
      </c>
      <c r="G366" t="s">
        <v>106</v>
      </c>
      <c r="H366" t="s">
        <v>762</v>
      </c>
    </row>
    <row r="367" spans="1:8" x14ac:dyDescent="0.2">
      <c r="A367" t="s">
        <v>7</v>
      </c>
      <c r="B367" t="s">
        <v>111</v>
      </c>
      <c r="C367" t="s">
        <v>63</v>
      </c>
      <c r="D367">
        <v>107</v>
      </c>
      <c r="E367">
        <v>17</v>
      </c>
      <c r="F367">
        <v>11</v>
      </c>
      <c r="G367" t="s">
        <v>106</v>
      </c>
      <c r="H367" t="s">
        <v>762</v>
      </c>
    </row>
    <row r="368" spans="1:8" x14ac:dyDescent="0.2">
      <c r="A368" t="s">
        <v>9</v>
      </c>
      <c r="B368" t="s">
        <v>111</v>
      </c>
      <c r="C368" t="s">
        <v>63</v>
      </c>
      <c r="D368">
        <v>187</v>
      </c>
      <c r="E368">
        <v>66</v>
      </c>
      <c r="F368">
        <v>18</v>
      </c>
      <c r="G368" t="s">
        <v>106</v>
      </c>
      <c r="H368" t="s">
        <v>762</v>
      </c>
    </row>
    <row r="369" spans="1:8" x14ac:dyDescent="0.2">
      <c r="A369" t="s">
        <v>11</v>
      </c>
      <c r="B369" t="s">
        <v>111</v>
      </c>
      <c r="C369" t="s">
        <v>63</v>
      </c>
      <c r="D369">
        <v>36</v>
      </c>
      <c r="E369">
        <v>9</v>
      </c>
      <c r="F369">
        <v>2</v>
      </c>
      <c r="G369" t="s">
        <v>106</v>
      </c>
      <c r="H369" t="s">
        <v>762</v>
      </c>
    </row>
    <row r="370" spans="1:8" x14ac:dyDescent="0.2">
      <c r="A370" t="s">
        <v>13</v>
      </c>
      <c r="B370" t="s">
        <v>111</v>
      </c>
      <c r="C370" t="s">
        <v>63</v>
      </c>
      <c r="D370">
        <v>47</v>
      </c>
      <c r="E370">
        <v>50</v>
      </c>
      <c r="F370">
        <v>1</v>
      </c>
      <c r="G370" t="s">
        <v>106</v>
      </c>
      <c r="H370" t="s">
        <v>762</v>
      </c>
    </row>
    <row r="371" spans="1:8" x14ac:dyDescent="0.2">
      <c r="A371" t="s">
        <v>15</v>
      </c>
      <c r="B371" t="s">
        <v>111</v>
      </c>
      <c r="C371" t="s">
        <v>63</v>
      </c>
      <c r="D371">
        <v>42</v>
      </c>
      <c r="E371">
        <v>1</v>
      </c>
      <c r="F371">
        <v>1</v>
      </c>
      <c r="G371" t="s">
        <v>106</v>
      </c>
      <c r="H371" t="s">
        <v>762</v>
      </c>
    </row>
    <row r="372" spans="1:8" x14ac:dyDescent="0.2">
      <c r="A372" t="s">
        <v>16</v>
      </c>
      <c r="B372" t="s">
        <v>111</v>
      </c>
      <c r="C372" t="s">
        <v>63</v>
      </c>
      <c r="D372">
        <v>204</v>
      </c>
      <c r="E372">
        <v>52</v>
      </c>
      <c r="F372">
        <v>70</v>
      </c>
      <c r="G372" t="s">
        <v>106</v>
      </c>
      <c r="H372" t="s">
        <v>762</v>
      </c>
    </row>
    <row r="373" spans="1:8" x14ac:dyDescent="0.2">
      <c r="A373" t="s">
        <v>22</v>
      </c>
      <c r="B373" t="s">
        <v>111</v>
      </c>
      <c r="C373" t="s">
        <v>63</v>
      </c>
      <c r="D373">
        <v>27</v>
      </c>
      <c r="E373">
        <v>67</v>
      </c>
      <c r="F373">
        <v>0</v>
      </c>
      <c r="G373" t="s">
        <v>106</v>
      </c>
      <c r="H373" t="s">
        <v>762</v>
      </c>
    </row>
    <row r="374" spans="1:8" x14ac:dyDescent="0.2">
      <c r="A374" t="s">
        <v>24</v>
      </c>
      <c r="B374" t="s">
        <v>111</v>
      </c>
      <c r="C374" t="s">
        <v>63</v>
      </c>
      <c r="D374">
        <v>176</v>
      </c>
      <c r="E374">
        <v>158</v>
      </c>
      <c r="F374">
        <v>3</v>
      </c>
      <c r="G374" t="s">
        <v>106</v>
      </c>
      <c r="H374" t="s">
        <v>762</v>
      </c>
    </row>
    <row r="375" spans="1:8" x14ac:dyDescent="0.2">
      <c r="A375" t="s">
        <v>26</v>
      </c>
      <c r="B375" t="s">
        <v>111</v>
      </c>
      <c r="C375" t="s">
        <v>63</v>
      </c>
      <c r="D375">
        <v>132</v>
      </c>
      <c r="E375">
        <v>105</v>
      </c>
      <c r="F375">
        <v>31</v>
      </c>
      <c r="G375" t="s">
        <v>106</v>
      </c>
      <c r="H375" t="s">
        <v>762</v>
      </c>
    </row>
    <row r="376" spans="1:8" x14ac:dyDescent="0.2">
      <c r="A376" t="s">
        <v>29</v>
      </c>
      <c r="B376" t="s">
        <v>111</v>
      </c>
      <c r="C376" t="s">
        <v>63</v>
      </c>
      <c r="D376">
        <v>27</v>
      </c>
      <c r="E376">
        <v>15</v>
      </c>
      <c r="F376">
        <v>0</v>
      </c>
      <c r="G376" t="s">
        <v>106</v>
      </c>
      <c r="H376" t="s">
        <v>762</v>
      </c>
    </row>
    <row r="377" spans="1:8" x14ac:dyDescent="0.2">
      <c r="A377" t="s">
        <v>32</v>
      </c>
      <c r="B377" t="s">
        <v>111</v>
      </c>
      <c r="C377" t="s">
        <v>63</v>
      </c>
      <c r="D377">
        <v>94</v>
      </c>
      <c r="E377">
        <v>18</v>
      </c>
      <c r="F377">
        <v>3</v>
      </c>
      <c r="G377" t="s">
        <v>106</v>
      </c>
      <c r="H377" t="s">
        <v>762</v>
      </c>
    </row>
    <row r="378" spans="1:8" x14ac:dyDescent="0.2">
      <c r="A378" t="s">
        <v>36</v>
      </c>
      <c r="B378" t="s">
        <v>111</v>
      </c>
      <c r="C378" t="s">
        <v>63</v>
      </c>
      <c r="D378">
        <v>203</v>
      </c>
      <c r="E378">
        <v>3</v>
      </c>
      <c r="F378">
        <v>5</v>
      </c>
      <c r="G378" t="s">
        <v>106</v>
      </c>
      <c r="H378" t="s">
        <v>762</v>
      </c>
    </row>
    <row r="379" spans="1:8" x14ac:dyDescent="0.2">
      <c r="A379" t="s">
        <v>37</v>
      </c>
      <c r="B379" t="s">
        <v>111</v>
      </c>
      <c r="C379" t="s">
        <v>63</v>
      </c>
      <c r="D379">
        <v>44</v>
      </c>
      <c r="E379">
        <v>42</v>
      </c>
      <c r="F379">
        <v>8</v>
      </c>
      <c r="G379" t="s">
        <v>106</v>
      </c>
      <c r="H379" t="s">
        <v>762</v>
      </c>
    </row>
    <row r="380" spans="1:8" x14ac:dyDescent="0.2">
      <c r="A380" t="s">
        <v>42</v>
      </c>
      <c r="B380" t="s">
        <v>111</v>
      </c>
      <c r="C380" t="s">
        <v>63</v>
      </c>
      <c r="D380">
        <v>28</v>
      </c>
      <c r="E380">
        <v>31</v>
      </c>
      <c r="F380">
        <v>11</v>
      </c>
      <c r="G380" t="s">
        <v>106</v>
      </c>
      <c r="H380" t="s">
        <v>762</v>
      </c>
    </row>
    <row r="381" spans="1:8" x14ac:dyDescent="0.2">
      <c r="A381" t="s">
        <v>45</v>
      </c>
      <c r="B381" t="s">
        <v>111</v>
      </c>
      <c r="C381" t="s">
        <v>63</v>
      </c>
      <c r="D381">
        <v>35</v>
      </c>
      <c r="E381">
        <v>19</v>
      </c>
      <c r="F381">
        <v>2</v>
      </c>
      <c r="G381" t="s">
        <v>106</v>
      </c>
      <c r="H381" t="s">
        <v>762</v>
      </c>
    </row>
    <row r="382" spans="1:8" x14ac:dyDescent="0.2">
      <c r="A382" t="s">
        <v>46</v>
      </c>
      <c r="B382" t="s">
        <v>111</v>
      </c>
      <c r="C382" t="s">
        <v>63</v>
      </c>
      <c r="D382">
        <v>57</v>
      </c>
      <c r="E382">
        <v>39</v>
      </c>
      <c r="F382">
        <v>0</v>
      </c>
      <c r="G382" t="s">
        <v>106</v>
      </c>
      <c r="H382" t="s">
        <v>762</v>
      </c>
    </row>
    <row r="383" spans="1:8" x14ac:dyDescent="0.2">
      <c r="A383" t="s">
        <v>47</v>
      </c>
      <c r="B383" t="s">
        <v>111</v>
      </c>
      <c r="C383" t="s">
        <v>63</v>
      </c>
      <c r="D383">
        <v>42</v>
      </c>
      <c r="E383">
        <v>96</v>
      </c>
      <c r="F383">
        <v>14</v>
      </c>
      <c r="G383" t="s">
        <v>106</v>
      </c>
      <c r="H383" t="s">
        <v>762</v>
      </c>
    </row>
    <row r="384" spans="1:8" x14ac:dyDescent="0.2">
      <c r="A384" t="s">
        <v>49</v>
      </c>
      <c r="B384" t="s">
        <v>111</v>
      </c>
      <c r="C384" t="s">
        <v>63</v>
      </c>
      <c r="D384">
        <v>249</v>
      </c>
      <c r="E384">
        <v>14</v>
      </c>
      <c r="F384">
        <v>6</v>
      </c>
      <c r="G384" t="s">
        <v>106</v>
      </c>
      <c r="H384" t="s">
        <v>762</v>
      </c>
    </row>
    <row r="385" spans="1:8" x14ac:dyDescent="0.2">
      <c r="A385" t="s">
        <v>50</v>
      </c>
      <c r="B385" t="s">
        <v>111</v>
      </c>
      <c r="C385" t="s">
        <v>63</v>
      </c>
      <c r="D385">
        <v>69</v>
      </c>
      <c r="E385">
        <v>71</v>
      </c>
      <c r="F385">
        <v>11</v>
      </c>
      <c r="G385" t="s">
        <v>106</v>
      </c>
      <c r="H385" t="s">
        <v>762</v>
      </c>
    </row>
    <row r="386" spans="1:8" x14ac:dyDescent="0.2">
      <c r="A386" t="s">
        <v>52</v>
      </c>
      <c r="B386" t="s">
        <v>111</v>
      </c>
      <c r="C386" t="s">
        <v>63</v>
      </c>
      <c r="D386">
        <v>39</v>
      </c>
      <c r="E386">
        <v>64</v>
      </c>
      <c r="F386">
        <v>0</v>
      </c>
      <c r="G386" t="s">
        <v>106</v>
      </c>
      <c r="H386" t="s">
        <v>762</v>
      </c>
    </row>
    <row r="387" spans="1:8" x14ac:dyDescent="0.2">
      <c r="A387" t="s">
        <v>53</v>
      </c>
      <c r="B387" t="s">
        <v>111</v>
      </c>
      <c r="C387" t="s">
        <v>63</v>
      </c>
      <c r="D387">
        <v>69</v>
      </c>
      <c r="E387">
        <v>73</v>
      </c>
      <c r="F387">
        <v>19</v>
      </c>
      <c r="G387" t="s">
        <v>106</v>
      </c>
      <c r="H387" t="s">
        <v>762</v>
      </c>
    </row>
    <row r="388" spans="1:8" x14ac:dyDescent="0.2">
      <c r="A388" t="s">
        <v>55</v>
      </c>
      <c r="B388" t="s">
        <v>111</v>
      </c>
      <c r="C388" t="s">
        <v>63</v>
      </c>
      <c r="D388">
        <v>68</v>
      </c>
      <c r="E388">
        <v>58</v>
      </c>
      <c r="F388">
        <v>11</v>
      </c>
      <c r="G388" t="s">
        <v>106</v>
      </c>
      <c r="H388" t="s">
        <v>762</v>
      </c>
    </row>
    <row r="389" spans="1:8" x14ac:dyDescent="0.2">
      <c r="A389" t="s">
        <v>59</v>
      </c>
      <c r="B389" t="s">
        <v>111</v>
      </c>
      <c r="C389" t="s">
        <v>63</v>
      </c>
      <c r="D389">
        <v>83</v>
      </c>
      <c r="E389">
        <v>121</v>
      </c>
      <c r="F389">
        <v>2</v>
      </c>
      <c r="G389" t="s">
        <v>106</v>
      </c>
      <c r="H389" t="s">
        <v>762</v>
      </c>
    </row>
    <row r="390" spans="1:8" x14ac:dyDescent="0.2">
      <c r="A390" t="s">
        <v>60</v>
      </c>
      <c r="B390" t="s">
        <v>111</v>
      </c>
      <c r="C390" t="s">
        <v>63</v>
      </c>
      <c r="D390">
        <v>122</v>
      </c>
      <c r="E390">
        <v>88</v>
      </c>
      <c r="F390">
        <v>70</v>
      </c>
      <c r="G390" t="s">
        <v>106</v>
      </c>
      <c r="H390" t="s">
        <v>762</v>
      </c>
    </row>
    <row r="391" spans="1:8" x14ac:dyDescent="0.2">
      <c r="A391" t="s">
        <v>62</v>
      </c>
      <c r="B391" t="s">
        <v>111</v>
      </c>
      <c r="C391" t="s">
        <v>63</v>
      </c>
      <c r="D391">
        <v>57</v>
      </c>
      <c r="E391">
        <v>96</v>
      </c>
      <c r="F391">
        <v>0</v>
      </c>
      <c r="G391" t="s">
        <v>106</v>
      </c>
      <c r="H391" t="s">
        <v>762</v>
      </c>
    </row>
    <row r="392" spans="1:8" x14ac:dyDescent="0.2">
      <c r="A392" t="s">
        <v>65</v>
      </c>
      <c r="B392" t="s">
        <v>111</v>
      </c>
      <c r="C392" t="s">
        <v>63</v>
      </c>
      <c r="D392">
        <v>46</v>
      </c>
      <c r="E392">
        <v>32</v>
      </c>
      <c r="F392">
        <v>0</v>
      </c>
      <c r="G392" t="s">
        <v>106</v>
      </c>
      <c r="H392" t="s">
        <v>762</v>
      </c>
    </row>
    <row r="393" spans="1:8" x14ac:dyDescent="0.2">
      <c r="A393" t="s">
        <v>70</v>
      </c>
      <c r="B393" t="s">
        <v>111</v>
      </c>
      <c r="C393" t="s">
        <v>63</v>
      </c>
      <c r="D393">
        <v>81</v>
      </c>
      <c r="E393">
        <v>56</v>
      </c>
      <c r="F393">
        <v>0</v>
      </c>
      <c r="G393" t="s">
        <v>106</v>
      </c>
      <c r="H393" t="s">
        <v>762</v>
      </c>
    </row>
    <row r="394" spans="1:8" x14ac:dyDescent="0.2">
      <c r="A394" t="s">
        <v>71</v>
      </c>
      <c r="B394" t="s">
        <v>111</v>
      </c>
      <c r="C394" t="s">
        <v>63</v>
      </c>
      <c r="D394">
        <v>81</v>
      </c>
      <c r="E394">
        <v>115</v>
      </c>
      <c r="F394">
        <v>64</v>
      </c>
      <c r="G394" t="s">
        <v>106</v>
      </c>
      <c r="H394" t="s">
        <v>762</v>
      </c>
    </row>
    <row r="395" spans="1:8" x14ac:dyDescent="0.2">
      <c r="A395" t="s">
        <v>75</v>
      </c>
      <c r="B395" t="s">
        <v>111</v>
      </c>
      <c r="C395" t="s">
        <v>63</v>
      </c>
      <c r="D395">
        <v>36</v>
      </c>
      <c r="E395">
        <v>6</v>
      </c>
      <c r="F395">
        <v>2</v>
      </c>
      <c r="G395" t="s">
        <v>106</v>
      </c>
      <c r="H395" t="s">
        <v>762</v>
      </c>
    </row>
    <row r="396" spans="1:8" x14ac:dyDescent="0.2">
      <c r="A396" t="s">
        <v>76</v>
      </c>
      <c r="B396" t="s">
        <v>111</v>
      </c>
      <c r="C396" t="s">
        <v>63</v>
      </c>
      <c r="D396">
        <v>49</v>
      </c>
      <c r="E396">
        <v>106</v>
      </c>
      <c r="F396">
        <v>6</v>
      </c>
      <c r="G396" t="s">
        <v>106</v>
      </c>
      <c r="H396" t="s">
        <v>762</v>
      </c>
    </row>
    <row r="397" spans="1:8" x14ac:dyDescent="0.2">
      <c r="A397" t="s">
        <v>81</v>
      </c>
      <c r="B397" t="s">
        <v>111</v>
      </c>
      <c r="C397" t="s">
        <v>63</v>
      </c>
      <c r="D397">
        <v>205</v>
      </c>
      <c r="E397">
        <v>32</v>
      </c>
      <c r="F397">
        <v>44</v>
      </c>
      <c r="G397" t="s">
        <v>106</v>
      </c>
      <c r="H397" t="s">
        <v>762</v>
      </c>
    </row>
    <row r="398" spans="1:8" x14ac:dyDescent="0.2">
      <c r="A398" t="s">
        <v>84</v>
      </c>
      <c r="B398" t="s">
        <v>111</v>
      </c>
      <c r="C398" t="s">
        <v>63</v>
      </c>
      <c r="D398">
        <v>28</v>
      </c>
      <c r="E398">
        <v>60</v>
      </c>
      <c r="F398">
        <v>25</v>
      </c>
      <c r="G398" t="s">
        <v>106</v>
      </c>
      <c r="H398" t="s">
        <v>762</v>
      </c>
    </row>
    <row r="399" spans="1:8" x14ac:dyDescent="0.2">
      <c r="A399" t="s">
        <v>90</v>
      </c>
      <c r="B399" t="s">
        <v>111</v>
      </c>
      <c r="C399" t="s">
        <v>63</v>
      </c>
      <c r="D399">
        <v>81</v>
      </c>
      <c r="E399">
        <v>18</v>
      </c>
      <c r="F399">
        <v>0</v>
      </c>
      <c r="G399" t="s">
        <v>106</v>
      </c>
      <c r="H399" t="s">
        <v>762</v>
      </c>
    </row>
    <row r="400" spans="1:8" x14ac:dyDescent="0.2">
      <c r="A400" t="s">
        <v>91</v>
      </c>
      <c r="B400" t="s">
        <v>111</v>
      </c>
      <c r="C400" t="s">
        <v>63</v>
      </c>
      <c r="D400">
        <v>29</v>
      </c>
      <c r="E400">
        <v>100</v>
      </c>
      <c r="F400">
        <v>2</v>
      </c>
      <c r="G400" t="s">
        <v>106</v>
      </c>
      <c r="H400" t="s">
        <v>762</v>
      </c>
    </row>
    <row r="401" spans="1:8" x14ac:dyDescent="0.2">
      <c r="A401" t="s">
        <v>92</v>
      </c>
      <c r="B401" t="s">
        <v>111</v>
      </c>
      <c r="C401" t="s">
        <v>63</v>
      </c>
      <c r="D401">
        <v>79</v>
      </c>
      <c r="E401">
        <v>4</v>
      </c>
      <c r="F401">
        <v>3</v>
      </c>
      <c r="G401" t="s">
        <v>106</v>
      </c>
      <c r="H401" t="s">
        <v>762</v>
      </c>
    </row>
    <row r="402" spans="1:8" x14ac:dyDescent="0.2">
      <c r="A402" t="s">
        <v>93</v>
      </c>
      <c r="B402" t="s">
        <v>111</v>
      </c>
      <c r="C402" t="s">
        <v>63</v>
      </c>
      <c r="D402">
        <v>124</v>
      </c>
      <c r="E402">
        <v>120</v>
      </c>
      <c r="F402">
        <v>4</v>
      </c>
      <c r="G402" t="s">
        <v>106</v>
      </c>
      <c r="H402" t="s">
        <v>762</v>
      </c>
    </row>
    <row r="403" spans="1:8" x14ac:dyDescent="0.2">
      <c r="A403" t="s">
        <v>94</v>
      </c>
      <c r="B403" t="s">
        <v>111</v>
      </c>
      <c r="C403" t="s">
        <v>63</v>
      </c>
      <c r="D403">
        <v>87</v>
      </c>
      <c r="E403">
        <v>45</v>
      </c>
      <c r="F403">
        <v>7</v>
      </c>
      <c r="G403" t="s">
        <v>106</v>
      </c>
      <c r="H403" t="s">
        <v>762</v>
      </c>
    </row>
    <row r="404" spans="1:8" x14ac:dyDescent="0.2">
      <c r="A404" t="s">
        <v>96</v>
      </c>
      <c r="B404" t="s">
        <v>111</v>
      </c>
      <c r="C404" t="s">
        <v>63</v>
      </c>
      <c r="D404">
        <v>69</v>
      </c>
      <c r="E404">
        <v>10</v>
      </c>
      <c r="F404">
        <v>8</v>
      </c>
      <c r="G404" t="s">
        <v>106</v>
      </c>
      <c r="H404" t="s">
        <v>762</v>
      </c>
    </row>
    <row r="405" spans="1:8" x14ac:dyDescent="0.2">
      <c r="A405" t="s">
        <v>98</v>
      </c>
      <c r="B405" t="s">
        <v>111</v>
      </c>
      <c r="C405" t="s">
        <v>63</v>
      </c>
      <c r="D405">
        <v>83</v>
      </c>
      <c r="E405">
        <v>57</v>
      </c>
      <c r="F405">
        <v>1</v>
      </c>
      <c r="G405" t="s">
        <v>106</v>
      </c>
      <c r="H405" t="s">
        <v>762</v>
      </c>
    </row>
    <row r="406" spans="1:8" x14ac:dyDescent="0.2">
      <c r="A406" t="s">
        <v>101</v>
      </c>
      <c r="B406" t="s">
        <v>111</v>
      </c>
      <c r="C406" t="s">
        <v>63</v>
      </c>
      <c r="D406">
        <v>50</v>
      </c>
      <c r="E406">
        <v>107</v>
      </c>
      <c r="F406">
        <v>7</v>
      </c>
      <c r="G406" t="s">
        <v>106</v>
      </c>
      <c r="H406" t="s">
        <v>762</v>
      </c>
    </row>
    <row r="407" spans="1:8" x14ac:dyDescent="0.2">
      <c r="A407" t="s">
        <v>318</v>
      </c>
      <c r="B407" t="s">
        <v>111</v>
      </c>
      <c r="C407" t="s">
        <v>63</v>
      </c>
      <c r="D407">
        <v>92</v>
      </c>
      <c r="E407">
        <v>4</v>
      </c>
      <c r="F407">
        <v>10</v>
      </c>
      <c r="G407" t="s">
        <v>106</v>
      </c>
      <c r="H407" t="s">
        <v>763</v>
      </c>
    </row>
    <row r="408" spans="1:8" x14ac:dyDescent="0.2">
      <c r="A408" t="s">
        <v>320</v>
      </c>
      <c r="B408" t="s">
        <v>111</v>
      </c>
      <c r="C408" t="s">
        <v>63</v>
      </c>
      <c r="D408">
        <v>95</v>
      </c>
      <c r="E408">
        <v>2</v>
      </c>
      <c r="F408">
        <v>9</v>
      </c>
      <c r="G408" t="s">
        <v>106</v>
      </c>
      <c r="H408" t="s">
        <v>763</v>
      </c>
    </row>
    <row r="409" spans="1:8" x14ac:dyDescent="0.2">
      <c r="A409" t="s">
        <v>322</v>
      </c>
      <c r="B409" t="s">
        <v>111</v>
      </c>
      <c r="C409" t="s">
        <v>63</v>
      </c>
      <c r="D409">
        <v>114</v>
      </c>
      <c r="E409">
        <v>5</v>
      </c>
      <c r="F409">
        <v>165</v>
      </c>
      <c r="G409" t="s">
        <v>106</v>
      </c>
      <c r="H409" t="s">
        <v>763</v>
      </c>
    </row>
    <row r="410" spans="1:8" x14ac:dyDescent="0.2">
      <c r="A410" t="s">
        <v>325</v>
      </c>
      <c r="B410" t="s">
        <v>111</v>
      </c>
      <c r="C410" t="s">
        <v>63</v>
      </c>
      <c r="D410">
        <v>17</v>
      </c>
      <c r="E410">
        <v>0</v>
      </c>
      <c r="F410">
        <v>9</v>
      </c>
      <c r="G410" t="s">
        <v>106</v>
      </c>
      <c r="H410" t="s">
        <v>763</v>
      </c>
    </row>
    <row r="411" spans="1:8" x14ac:dyDescent="0.2">
      <c r="A411" t="s">
        <v>326</v>
      </c>
      <c r="B411" t="s">
        <v>111</v>
      </c>
      <c r="C411" t="s">
        <v>63</v>
      </c>
      <c r="D411">
        <v>92</v>
      </c>
      <c r="E411">
        <v>34</v>
      </c>
      <c r="F411">
        <v>33</v>
      </c>
      <c r="G411" t="s">
        <v>106</v>
      </c>
      <c r="H411" t="s">
        <v>763</v>
      </c>
    </row>
    <row r="412" spans="1:8" x14ac:dyDescent="0.2">
      <c r="A412" t="s">
        <v>327</v>
      </c>
      <c r="B412" t="s">
        <v>111</v>
      </c>
      <c r="C412" t="s">
        <v>63</v>
      </c>
      <c r="D412">
        <v>332</v>
      </c>
      <c r="E412">
        <v>92</v>
      </c>
      <c r="F412">
        <v>41</v>
      </c>
      <c r="G412" t="s">
        <v>106</v>
      </c>
      <c r="H412" t="s">
        <v>763</v>
      </c>
    </row>
    <row r="413" spans="1:8" x14ac:dyDescent="0.2">
      <c r="A413" t="s">
        <v>330</v>
      </c>
      <c r="B413" t="s">
        <v>111</v>
      </c>
      <c r="C413" t="s">
        <v>63</v>
      </c>
      <c r="D413">
        <v>226</v>
      </c>
      <c r="E413">
        <v>4</v>
      </c>
      <c r="F413">
        <v>28</v>
      </c>
      <c r="G413" t="s">
        <v>106</v>
      </c>
      <c r="H413" t="s">
        <v>763</v>
      </c>
    </row>
    <row r="414" spans="1:8" x14ac:dyDescent="0.2">
      <c r="A414" t="s">
        <v>335</v>
      </c>
      <c r="B414" t="s">
        <v>111</v>
      </c>
      <c r="C414" t="s">
        <v>63</v>
      </c>
      <c r="D414">
        <v>293</v>
      </c>
      <c r="E414">
        <v>5</v>
      </c>
      <c r="F414">
        <v>59</v>
      </c>
      <c r="G414" t="s">
        <v>106</v>
      </c>
      <c r="H414" t="s">
        <v>763</v>
      </c>
    </row>
    <row r="415" spans="1:8" x14ac:dyDescent="0.2">
      <c r="A415" t="s">
        <v>337</v>
      </c>
      <c r="B415" t="s">
        <v>111</v>
      </c>
      <c r="C415" t="s">
        <v>63</v>
      </c>
      <c r="D415">
        <v>208</v>
      </c>
      <c r="E415">
        <v>218</v>
      </c>
      <c r="F415">
        <v>53</v>
      </c>
      <c r="G415" t="s">
        <v>106</v>
      </c>
      <c r="H415" t="s">
        <v>763</v>
      </c>
    </row>
    <row r="416" spans="1:8" x14ac:dyDescent="0.2">
      <c r="A416" t="s">
        <v>351</v>
      </c>
      <c r="B416" t="s">
        <v>111</v>
      </c>
      <c r="C416" t="s">
        <v>63</v>
      </c>
      <c r="D416">
        <v>64</v>
      </c>
      <c r="E416">
        <v>10</v>
      </c>
      <c r="F416">
        <v>20</v>
      </c>
      <c r="G416" t="s">
        <v>106</v>
      </c>
      <c r="H416" t="s">
        <v>763</v>
      </c>
    </row>
    <row r="417" spans="1:8" x14ac:dyDescent="0.2">
      <c r="A417" t="s">
        <v>352</v>
      </c>
      <c r="B417" t="s">
        <v>111</v>
      </c>
      <c r="C417" t="s">
        <v>63</v>
      </c>
      <c r="D417">
        <v>266</v>
      </c>
      <c r="E417">
        <v>2</v>
      </c>
      <c r="F417">
        <v>43</v>
      </c>
      <c r="G417" t="s">
        <v>106</v>
      </c>
      <c r="H417" t="s">
        <v>763</v>
      </c>
    </row>
    <row r="418" spans="1:8" x14ac:dyDescent="0.2">
      <c r="A418" t="s">
        <v>355</v>
      </c>
      <c r="B418" t="s">
        <v>111</v>
      </c>
      <c r="C418" t="s">
        <v>63</v>
      </c>
      <c r="D418">
        <v>153</v>
      </c>
      <c r="E418">
        <v>17</v>
      </c>
      <c r="F418">
        <v>3</v>
      </c>
      <c r="G418" t="s">
        <v>106</v>
      </c>
      <c r="H418" t="s">
        <v>763</v>
      </c>
    </row>
    <row r="419" spans="1:8" x14ac:dyDescent="0.2">
      <c r="A419" t="s">
        <v>356</v>
      </c>
      <c r="B419" t="s">
        <v>111</v>
      </c>
      <c r="C419" t="s">
        <v>63</v>
      </c>
      <c r="D419">
        <v>228</v>
      </c>
      <c r="E419">
        <v>16</v>
      </c>
      <c r="F419">
        <v>23</v>
      </c>
      <c r="G419" t="s">
        <v>106</v>
      </c>
      <c r="H419" t="s">
        <v>763</v>
      </c>
    </row>
    <row r="420" spans="1:8" x14ac:dyDescent="0.2">
      <c r="A420" t="s">
        <v>311</v>
      </c>
      <c r="B420" t="s">
        <v>111</v>
      </c>
      <c r="C420" t="s">
        <v>63</v>
      </c>
      <c r="D420">
        <v>305</v>
      </c>
      <c r="E420">
        <v>37</v>
      </c>
      <c r="F420">
        <v>139</v>
      </c>
      <c r="G420" t="s">
        <v>106</v>
      </c>
      <c r="H420" t="s">
        <v>764</v>
      </c>
    </row>
    <row r="421" spans="1:8" x14ac:dyDescent="0.2">
      <c r="A421" t="s">
        <v>662</v>
      </c>
      <c r="B421" t="s">
        <v>111</v>
      </c>
      <c r="C421" t="s">
        <v>63</v>
      </c>
      <c r="D421">
        <v>377</v>
      </c>
      <c r="E421">
        <v>1</v>
      </c>
      <c r="F421">
        <v>36</v>
      </c>
      <c r="G421" t="s">
        <v>106</v>
      </c>
      <c r="H421" t="s">
        <v>764</v>
      </c>
    </row>
    <row r="422" spans="1:8" x14ac:dyDescent="0.2">
      <c r="A422" t="s">
        <v>665</v>
      </c>
      <c r="B422" t="s">
        <v>111</v>
      </c>
      <c r="C422" t="s">
        <v>63</v>
      </c>
      <c r="D422">
        <v>166</v>
      </c>
      <c r="E422">
        <v>3</v>
      </c>
      <c r="F422">
        <v>6</v>
      </c>
      <c r="G422" t="s">
        <v>106</v>
      </c>
      <c r="H422" t="s">
        <v>764</v>
      </c>
    </row>
    <row r="423" spans="1:8" x14ac:dyDescent="0.2">
      <c r="A423" t="s">
        <v>666</v>
      </c>
      <c r="B423" t="s">
        <v>111</v>
      </c>
      <c r="C423" t="s">
        <v>63</v>
      </c>
      <c r="D423">
        <v>38</v>
      </c>
      <c r="E423">
        <v>0</v>
      </c>
      <c r="F423">
        <v>0</v>
      </c>
      <c r="G423" t="s">
        <v>106</v>
      </c>
      <c r="H423" t="s">
        <v>764</v>
      </c>
    </row>
    <row r="424" spans="1:8" x14ac:dyDescent="0.2">
      <c r="A424" t="s">
        <v>668</v>
      </c>
      <c r="B424" t="s">
        <v>111</v>
      </c>
      <c r="C424" t="s">
        <v>63</v>
      </c>
      <c r="D424">
        <v>73</v>
      </c>
      <c r="E424">
        <v>1</v>
      </c>
      <c r="F424">
        <v>8</v>
      </c>
      <c r="G424" t="s">
        <v>106</v>
      </c>
      <c r="H424" t="s">
        <v>764</v>
      </c>
    </row>
    <row r="425" spans="1:8" x14ac:dyDescent="0.2">
      <c r="A425" t="s">
        <v>669</v>
      </c>
      <c r="B425" t="s">
        <v>111</v>
      </c>
      <c r="C425" t="s">
        <v>63</v>
      </c>
      <c r="D425">
        <v>169</v>
      </c>
      <c r="E425">
        <v>51</v>
      </c>
      <c r="F425">
        <v>0</v>
      </c>
      <c r="G425" t="s">
        <v>106</v>
      </c>
      <c r="H425" t="s">
        <v>764</v>
      </c>
    </row>
    <row r="426" spans="1:8" x14ac:dyDescent="0.2">
      <c r="A426" t="s">
        <v>670</v>
      </c>
      <c r="B426" t="s">
        <v>111</v>
      </c>
      <c r="C426" t="s">
        <v>63</v>
      </c>
      <c r="D426">
        <v>234</v>
      </c>
      <c r="E426">
        <v>15</v>
      </c>
      <c r="F426">
        <v>4</v>
      </c>
      <c r="G426" t="s">
        <v>106</v>
      </c>
      <c r="H426" t="s">
        <v>764</v>
      </c>
    </row>
    <row r="427" spans="1:8" x14ac:dyDescent="0.2">
      <c r="A427" t="s">
        <v>672</v>
      </c>
      <c r="B427" t="s">
        <v>111</v>
      </c>
      <c r="C427" t="s">
        <v>63</v>
      </c>
      <c r="D427">
        <v>186</v>
      </c>
      <c r="E427">
        <v>0</v>
      </c>
      <c r="F427">
        <v>9</v>
      </c>
      <c r="G427" t="s">
        <v>106</v>
      </c>
      <c r="H427" t="s">
        <v>764</v>
      </c>
    </row>
    <row r="428" spans="1:8" x14ac:dyDescent="0.2">
      <c r="A428" t="s">
        <v>680</v>
      </c>
      <c r="B428" t="s">
        <v>111</v>
      </c>
      <c r="C428" t="s">
        <v>63</v>
      </c>
      <c r="D428">
        <v>260</v>
      </c>
      <c r="E428">
        <v>96</v>
      </c>
      <c r="F428">
        <v>22</v>
      </c>
      <c r="G428" t="s">
        <v>106</v>
      </c>
      <c r="H428" t="s">
        <v>764</v>
      </c>
    </row>
    <row r="429" spans="1:8" x14ac:dyDescent="0.2">
      <c r="A429" t="s">
        <v>684</v>
      </c>
      <c r="B429" t="s">
        <v>111</v>
      </c>
      <c r="C429" t="s">
        <v>63</v>
      </c>
      <c r="D429">
        <v>291</v>
      </c>
      <c r="E429">
        <v>4</v>
      </c>
      <c r="F429">
        <v>63</v>
      </c>
      <c r="G429" t="s">
        <v>106</v>
      </c>
      <c r="H429" t="s">
        <v>764</v>
      </c>
    </row>
    <row r="430" spans="1:8" x14ac:dyDescent="0.2">
      <c r="A430" t="s">
        <v>693</v>
      </c>
      <c r="B430" t="s">
        <v>111</v>
      </c>
      <c r="C430" t="s">
        <v>63</v>
      </c>
      <c r="D430">
        <v>382</v>
      </c>
      <c r="E430">
        <v>13</v>
      </c>
      <c r="F430">
        <v>73</v>
      </c>
      <c r="G430" t="s">
        <v>106</v>
      </c>
      <c r="H430" t="s">
        <v>764</v>
      </c>
    </row>
    <row r="431" spans="1:8" x14ac:dyDescent="0.2">
      <c r="A431" t="s">
        <v>694</v>
      </c>
      <c r="B431" t="s">
        <v>111</v>
      </c>
      <c r="C431" t="s">
        <v>63</v>
      </c>
      <c r="D431">
        <v>160</v>
      </c>
      <c r="E431">
        <v>7</v>
      </c>
      <c r="F431">
        <v>2</v>
      </c>
      <c r="G431" t="s">
        <v>106</v>
      </c>
      <c r="H431" t="s">
        <v>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2448-1D01-0140-B03F-1A87F440C8D4}">
  <dimension ref="A1:H201"/>
  <sheetViews>
    <sheetView topLeftCell="A34" workbookViewId="0">
      <selection activeCell="G52" sqref="G52"/>
    </sheetView>
  </sheetViews>
  <sheetFormatPr baseColWidth="10" defaultRowHeight="16" x14ac:dyDescent="0.2"/>
  <sheetData>
    <row r="1" spans="1:8" x14ac:dyDescent="0.2">
      <c r="A1" s="1"/>
      <c r="B1" s="1" t="s">
        <v>0</v>
      </c>
      <c r="C1" s="1" t="s">
        <v>1</v>
      </c>
      <c r="D1" s="1" t="s">
        <v>103</v>
      </c>
      <c r="E1" s="1" t="s">
        <v>104</v>
      </c>
      <c r="F1" s="1" t="s">
        <v>105</v>
      </c>
      <c r="G1" s="1" t="s">
        <v>64</v>
      </c>
      <c r="H1" s="1" t="s">
        <v>752</v>
      </c>
    </row>
    <row r="2" spans="1:8" x14ac:dyDescent="0.2">
      <c r="A2" t="s">
        <v>382</v>
      </c>
      <c r="B2" t="s">
        <v>110</v>
      </c>
      <c r="C2" t="s">
        <v>112</v>
      </c>
      <c r="D2">
        <v>23</v>
      </c>
      <c r="E2">
        <v>2</v>
      </c>
      <c r="F2">
        <v>0</v>
      </c>
      <c r="G2" t="s">
        <v>109</v>
      </c>
      <c r="H2" t="s">
        <v>753</v>
      </c>
    </row>
    <row r="3" spans="1:8" x14ac:dyDescent="0.2">
      <c r="A3" t="s">
        <v>476</v>
      </c>
      <c r="B3" t="s">
        <v>110</v>
      </c>
      <c r="C3" t="s">
        <v>112</v>
      </c>
      <c r="D3">
        <v>24</v>
      </c>
      <c r="E3">
        <v>12</v>
      </c>
      <c r="F3">
        <v>1</v>
      </c>
      <c r="G3" t="s">
        <v>109</v>
      </c>
      <c r="H3" t="s">
        <v>754</v>
      </c>
    </row>
    <row r="4" spans="1:8" x14ac:dyDescent="0.2">
      <c r="A4" t="s">
        <v>549</v>
      </c>
      <c r="B4" t="s">
        <v>110</v>
      </c>
      <c r="C4" t="s">
        <v>112</v>
      </c>
      <c r="D4">
        <v>36</v>
      </c>
      <c r="E4">
        <v>1</v>
      </c>
      <c r="F4">
        <v>0</v>
      </c>
      <c r="G4" t="s">
        <v>109</v>
      </c>
      <c r="H4" t="s">
        <v>758</v>
      </c>
    </row>
    <row r="5" spans="1:8" x14ac:dyDescent="0.2">
      <c r="A5" t="s">
        <v>584</v>
      </c>
      <c r="B5" t="s">
        <v>110</v>
      </c>
      <c r="C5" t="s">
        <v>112</v>
      </c>
      <c r="D5">
        <v>13</v>
      </c>
      <c r="E5">
        <v>0</v>
      </c>
      <c r="F5">
        <v>2</v>
      </c>
      <c r="G5" t="s">
        <v>109</v>
      </c>
      <c r="H5" t="s">
        <v>759</v>
      </c>
    </row>
    <row r="6" spans="1:8" x14ac:dyDescent="0.2">
      <c r="A6" t="s">
        <v>624</v>
      </c>
      <c r="B6" t="s">
        <v>110</v>
      </c>
      <c r="C6" t="s">
        <v>112</v>
      </c>
      <c r="D6">
        <v>43</v>
      </c>
      <c r="E6">
        <v>0</v>
      </c>
      <c r="F6">
        <v>0</v>
      </c>
      <c r="G6" t="s">
        <v>109</v>
      </c>
      <c r="H6" t="s">
        <v>759</v>
      </c>
    </row>
    <row r="7" spans="1:8" x14ac:dyDescent="0.2">
      <c r="A7" t="s">
        <v>735</v>
      </c>
      <c r="B7" t="s">
        <v>110</v>
      </c>
      <c r="C7" t="s">
        <v>112</v>
      </c>
      <c r="D7">
        <v>5</v>
      </c>
      <c r="E7">
        <v>9</v>
      </c>
      <c r="F7">
        <v>0</v>
      </c>
      <c r="G7" t="s">
        <v>109</v>
      </c>
      <c r="H7" t="s">
        <v>765</v>
      </c>
    </row>
    <row r="8" spans="1:8" x14ac:dyDescent="0.2">
      <c r="A8" t="s">
        <v>132</v>
      </c>
      <c r="B8" t="s">
        <v>110</v>
      </c>
      <c r="C8" t="s">
        <v>112</v>
      </c>
      <c r="D8">
        <v>6</v>
      </c>
      <c r="E8">
        <v>19</v>
      </c>
      <c r="F8">
        <v>2</v>
      </c>
      <c r="G8" t="s">
        <v>109</v>
      </c>
      <c r="H8" t="s">
        <v>761</v>
      </c>
    </row>
    <row r="9" spans="1:8" x14ac:dyDescent="0.2">
      <c r="A9" t="s">
        <v>695</v>
      </c>
      <c r="B9" t="s">
        <v>110</v>
      </c>
      <c r="C9" t="s">
        <v>112</v>
      </c>
      <c r="D9">
        <v>49</v>
      </c>
      <c r="E9">
        <v>4</v>
      </c>
      <c r="F9">
        <v>0</v>
      </c>
      <c r="G9" t="s">
        <v>109</v>
      </c>
      <c r="H9" t="s">
        <v>764</v>
      </c>
    </row>
    <row r="10" spans="1:8" x14ac:dyDescent="0.2">
      <c r="A10" t="s">
        <v>361</v>
      </c>
      <c r="B10" t="s">
        <v>110</v>
      </c>
      <c r="C10" t="s">
        <v>63</v>
      </c>
      <c r="D10">
        <v>13</v>
      </c>
      <c r="E10">
        <v>15</v>
      </c>
      <c r="F10">
        <v>0</v>
      </c>
      <c r="G10" t="s">
        <v>109</v>
      </c>
      <c r="H10" t="s">
        <v>753</v>
      </c>
    </row>
    <row r="11" spans="1:8" x14ac:dyDescent="0.2">
      <c r="A11" t="s">
        <v>386</v>
      </c>
      <c r="B11" t="s">
        <v>110</v>
      </c>
      <c r="C11" t="s">
        <v>63</v>
      </c>
      <c r="D11">
        <v>21</v>
      </c>
      <c r="E11">
        <v>9</v>
      </c>
      <c r="F11">
        <v>0</v>
      </c>
      <c r="G11" t="s">
        <v>109</v>
      </c>
      <c r="H11" t="s">
        <v>753</v>
      </c>
    </row>
    <row r="12" spans="1:8" x14ac:dyDescent="0.2">
      <c r="A12" t="s">
        <v>390</v>
      </c>
      <c r="B12" t="s">
        <v>110</v>
      </c>
      <c r="C12" t="s">
        <v>63</v>
      </c>
      <c r="D12">
        <v>37</v>
      </c>
      <c r="E12">
        <v>0</v>
      </c>
      <c r="F12">
        <v>0</v>
      </c>
      <c r="G12" t="s">
        <v>109</v>
      </c>
      <c r="H12" t="s">
        <v>753</v>
      </c>
    </row>
    <row r="13" spans="1:8" x14ac:dyDescent="0.2">
      <c r="A13" t="s">
        <v>435</v>
      </c>
      <c r="B13" t="s">
        <v>110</v>
      </c>
      <c r="C13" t="s">
        <v>63</v>
      </c>
      <c r="D13">
        <v>52</v>
      </c>
      <c r="E13">
        <v>9</v>
      </c>
      <c r="F13">
        <v>0</v>
      </c>
      <c r="G13" t="s">
        <v>109</v>
      </c>
      <c r="H13" t="s">
        <v>753</v>
      </c>
    </row>
    <row r="14" spans="1:8" x14ac:dyDescent="0.2">
      <c r="A14" t="s">
        <v>502</v>
      </c>
      <c r="B14" t="s">
        <v>110</v>
      </c>
      <c r="C14" t="s">
        <v>63</v>
      </c>
      <c r="D14">
        <v>59</v>
      </c>
      <c r="E14">
        <v>2</v>
      </c>
      <c r="F14">
        <v>0</v>
      </c>
      <c r="G14" t="s">
        <v>109</v>
      </c>
      <c r="H14" t="s">
        <v>755</v>
      </c>
    </row>
    <row r="15" spans="1:8" x14ac:dyDescent="0.2">
      <c r="A15" t="s">
        <v>536</v>
      </c>
      <c r="B15" t="s">
        <v>110</v>
      </c>
      <c r="C15" t="s">
        <v>63</v>
      </c>
      <c r="D15">
        <v>28</v>
      </c>
      <c r="E15">
        <v>1</v>
      </c>
      <c r="F15">
        <v>0</v>
      </c>
      <c r="G15" t="s">
        <v>109</v>
      </c>
      <c r="H15" t="s">
        <v>758</v>
      </c>
    </row>
    <row r="16" spans="1:8" x14ac:dyDescent="0.2">
      <c r="A16" t="s">
        <v>548</v>
      </c>
      <c r="B16" t="s">
        <v>110</v>
      </c>
      <c r="C16" t="s">
        <v>63</v>
      </c>
      <c r="D16">
        <v>37</v>
      </c>
      <c r="E16">
        <v>1</v>
      </c>
      <c r="F16">
        <v>0</v>
      </c>
      <c r="G16" t="s">
        <v>109</v>
      </c>
      <c r="H16" t="s">
        <v>758</v>
      </c>
    </row>
    <row r="17" spans="1:8" x14ac:dyDescent="0.2">
      <c r="A17" t="s">
        <v>646</v>
      </c>
      <c r="B17" t="s">
        <v>110</v>
      </c>
      <c r="C17" t="s">
        <v>63</v>
      </c>
      <c r="D17">
        <v>33</v>
      </c>
      <c r="E17">
        <v>1</v>
      </c>
      <c r="F17">
        <v>3</v>
      </c>
      <c r="G17" t="s">
        <v>109</v>
      </c>
      <c r="H17" t="s">
        <v>760</v>
      </c>
    </row>
    <row r="18" spans="1:8" x14ac:dyDescent="0.2">
      <c r="A18" t="s">
        <v>40</v>
      </c>
      <c r="B18" t="s">
        <v>110</v>
      </c>
      <c r="C18" t="s">
        <v>63</v>
      </c>
      <c r="D18">
        <v>28</v>
      </c>
      <c r="E18">
        <v>36</v>
      </c>
      <c r="F18">
        <v>0</v>
      </c>
      <c r="G18" t="s">
        <v>109</v>
      </c>
      <c r="H18" t="s">
        <v>762</v>
      </c>
    </row>
    <row r="19" spans="1:8" x14ac:dyDescent="0.2">
      <c r="A19" t="s">
        <v>698</v>
      </c>
      <c r="B19" t="s">
        <v>110</v>
      </c>
      <c r="C19" t="s">
        <v>63</v>
      </c>
      <c r="D19">
        <v>139</v>
      </c>
      <c r="E19">
        <v>10</v>
      </c>
      <c r="F19">
        <v>0</v>
      </c>
      <c r="G19" t="s">
        <v>109</v>
      </c>
      <c r="H19" t="s">
        <v>764</v>
      </c>
    </row>
    <row r="20" spans="1:8" x14ac:dyDescent="0.2">
      <c r="A20" t="s">
        <v>591</v>
      </c>
      <c r="B20" t="s">
        <v>110</v>
      </c>
      <c r="C20" t="s">
        <v>112</v>
      </c>
      <c r="D20">
        <v>32</v>
      </c>
      <c r="E20">
        <v>1</v>
      </c>
      <c r="F20">
        <v>0</v>
      </c>
      <c r="G20" t="s">
        <v>108</v>
      </c>
      <c r="H20" t="s">
        <v>759</v>
      </c>
    </row>
    <row r="21" spans="1:8" x14ac:dyDescent="0.2">
      <c r="A21" t="s">
        <v>620</v>
      </c>
      <c r="B21" t="s">
        <v>110</v>
      </c>
      <c r="C21" t="s">
        <v>112</v>
      </c>
      <c r="D21">
        <v>66</v>
      </c>
      <c r="E21">
        <v>1</v>
      </c>
      <c r="F21">
        <v>0</v>
      </c>
      <c r="G21" t="s">
        <v>108</v>
      </c>
      <c r="H21" t="s">
        <v>759</v>
      </c>
    </row>
    <row r="22" spans="1:8" x14ac:dyDescent="0.2">
      <c r="A22" t="s">
        <v>336</v>
      </c>
      <c r="B22" t="s">
        <v>110</v>
      </c>
      <c r="C22" t="s">
        <v>63</v>
      </c>
      <c r="D22">
        <v>131</v>
      </c>
      <c r="E22">
        <v>12</v>
      </c>
      <c r="F22">
        <v>18</v>
      </c>
      <c r="G22" t="s">
        <v>108</v>
      </c>
      <c r="H22" t="s">
        <v>753</v>
      </c>
    </row>
    <row r="23" spans="1:8" x14ac:dyDescent="0.2">
      <c r="A23" t="s">
        <v>406</v>
      </c>
      <c r="B23" t="s">
        <v>110</v>
      </c>
      <c r="C23" t="s">
        <v>63</v>
      </c>
      <c r="D23">
        <v>52</v>
      </c>
      <c r="E23">
        <v>58</v>
      </c>
      <c r="F23">
        <v>8</v>
      </c>
      <c r="G23" t="s">
        <v>108</v>
      </c>
      <c r="H23" t="s">
        <v>753</v>
      </c>
    </row>
    <row r="24" spans="1:8" x14ac:dyDescent="0.2">
      <c r="A24" t="s">
        <v>444</v>
      </c>
      <c r="B24" t="s">
        <v>110</v>
      </c>
      <c r="C24" t="s">
        <v>63</v>
      </c>
      <c r="D24">
        <v>101</v>
      </c>
      <c r="E24">
        <v>25</v>
      </c>
      <c r="F24">
        <v>93</v>
      </c>
      <c r="G24" t="s">
        <v>108</v>
      </c>
      <c r="H24" t="s">
        <v>753</v>
      </c>
    </row>
    <row r="25" spans="1:8" x14ac:dyDescent="0.2">
      <c r="A25" t="s">
        <v>453</v>
      </c>
      <c r="B25" t="s">
        <v>110</v>
      </c>
      <c r="C25" t="s">
        <v>63</v>
      </c>
      <c r="D25">
        <v>177</v>
      </c>
      <c r="E25">
        <v>6</v>
      </c>
      <c r="F25">
        <v>17</v>
      </c>
      <c r="G25" t="s">
        <v>108</v>
      </c>
      <c r="H25" t="s">
        <v>753</v>
      </c>
    </row>
    <row r="26" spans="1:8" x14ac:dyDescent="0.2">
      <c r="A26" t="s">
        <v>473</v>
      </c>
      <c r="B26" t="s">
        <v>110</v>
      </c>
      <c r="C26" t="s">
        <v>63</v>
      </c>
      <c r="D26">
        <v>132</v>
      </c>
      <c r="E26">
        <v>254</v>
      </c>
      <c r="F26">
        <v>52</v>
      </c>
      <c r="G26" t="s">
        <v>108</v>
      </c>
      <c r="H26" t="s">
        <v>754</v>
      </c>
    </row>
    <row r="27" spans="1:8" x14ac:dyDescent="0.2">
      <c r="A27" s="1" t="s">
        <v>234</v>
      </c>
      <c r="B27" s="1" t="s">
        <v>110</v>
      </c>
      <c r="C27" s="1" t="s">
        <v>63</v>
      </c>
      <c r="D27" s="1">
        <v>190</v>
      </c>
      <c r="E27" s="1">
        <v>7</v>
      </c>
      <c r="F27" s="1">
        <v>4</v>
      </c>
      <c r="G27" s="1" t="s">
        <v>108</v>
      </c>
      <c r="H27" s="1" t="s">
        <v>756</v>
      </c>
    </row>
    <row r="28" spans="1:8" x14ac:dyDescent="0.2">
      <c r="A28" s="1" t="s">
        <v>260</v>
      </c>
      <c r="B28" s="1" t="s">
        <v>110</v>
      </c>
      <c r="C28" s="1" t="s">
        <v>63</v>
      </c>
      <c r="D28" s="1">
        <v>1117</v>
      </c>
      <c r="E28" s="1">
        <v>7</v>
      </c>
      <c r="F28" s="1">
        <v>0</v>
      </c>
      <c r="G28" s="1" t="s">
        <v>108</v>
      </c>
      <c r="H28" s="1" t="s">
        <v>756</v>
      </c>
    </row>
    <row r="29" spans="1:8" x14ac:dyDescent="0.2">
      <c r="A29" t="s">
        <v>198</v>
      </c>
      <c r="B29" t="s">
        <v>110</v>
      </c>
      <c r="C29" t="s">
        <v>63</v>
      </c>
      <c r="D29">
        <v>131</v>
      </c>
      <c r="E29">
        <v>9</v>
      </c>
      <c r="F29">
        <v>44</v>
      </c>
      <c r="G29" t="s">
        <v>108</v>
      </c>
      <c r="H29" t="s">
        <v>757</v>
      </c>
    </row>
    <row r="30" spans="1:8" x14ac:dyDescent="0.2">
      <c r="A30" t="s">
        <v>528</v>
      </c>
      <c r="B30" t="s">
        <v>110</v>
      </c>
      <c r="C30" t="s">
        <v>63</v>
      </c>
      <c r="D30">
        <v>72</v>
      </c>
      <c r="E30">
        <v>1</v>
      </c>
      <c r="F30">
        <v>0</v>
      </c>
      <c r="G30" t="s">
        <v>108</v>
      </c>
      <c r="H30" t="s">
        <v>758</v>
      </c>
    </row>
    <row r="31" spans="1:8" x14ac:dyDescent="0.2">
      <c r="A31" t="s">
        <v>576</v>
      </c>
      <c r="B31" t="s">
        <v>110</v>
      </c>
      <c r="C31" t="s">
        <v>63</v>
      </c>
      <c r="D31">
        <v>73</v>
      </c>
      <c r="E31">
        <v>1</v>
      </c>
      <c r="F31">
        <v>0</v>
      </c>
      <c r="G31" t="s">
        <v>108</v>
      </c>
      <c r="H31" t="s">
        <v>758</v>
      </c>
    </row>
    <row r="32" spans="1:8" x14ac:dyDescent="0.2">
      <c r="A32" t="s">
        <v>585</v>
      </c>
      <c r="B32" t="s">
        <v>110</v>
      </c>
      <c r="C32" t="s">
        <v>63</v>
      </c>
      <c r="D32">
        <v>43</v>
      </c>
      <c r="E32">
        <v>12</v>
      </c>
      <c r="F32">
        <v>8</v>
      </c>
      <c r="G32" t="s">
        <v>108</v>
      </c>
      <c r="H32" t="s">
        <v>759</v>
      </c>
    </row>
    <row r="33" spans="1:8" x14ac:dyDescent="0.2">
      <c r="A33" t="s">
        <v>750</v>
      </c>
      <c r="B33" t="s">
        <v>110</v>
      </c>
      <c r="C33" t="s">
        <v>63</v>
      </c>
      <c r="D33">
        <v>45</v>
      </c>
      <c r="E33">
        <v>0</v>
      </c>
      <c r="F33">
        <v>0</v>
      </c>
      <c r="G33" t="s">
        <v>108</v>
      </c>
      <c r="H33" t="s">
        <v>759</v>
      </c>
    </row>
    <row r="34" spans="1:8" x14ac:dyDescent="0.2">
      <c r="A34" t="s">
        <v>699</v>
      </c>
      <c r="B34" t="s">
        <v>110</v>
      </c>
      <c r="C34" t="s">
        <v>63</v>
      </c>
      <c r="D34">
        <v>28</v>
      </c>
      <c r="E34">
        <v>45</v>
      </c>
      <c r="F34">
        <v>0</v>
      </c>
      <c r="G34" t="s">
        <v>108</v>
      </c>
      <c r="H34" t="s">
        <v>765</v>
      </c>
    </row>
    <row r="35" spans="1:8" x14ac:dyDescent="0.2">
      <c r="A35" t="s">
        <v>585</v>
      </c>
      <c r="B35" t="s">
        <v>110</v>
      </c>
      <c r="C35" t="s">
        <v>63</v>
      </c>
      <c r="D35">
        <v>43</v>
      </c>
      <c r="E35">
        <v>12</v>
      </c>
      <c r="F35">
        <v>8</v>
      </c>
      <c r="G35" t="s">
        <v>108</v>
      </c>
      <c r="H35" t="s">
        <v>760</v>
      </c>
    </row>
    <row r="36" spans="1:8" x14ac:dyDescent="0.2">
      <c r="A36" t="s">
        <v>140</v>
      </c>
      <c r="B36" t="s">
        <v>110</v>
      </c>
      <c r="C36" t="s">
        <v>63</v>
      </c>
      <c r="D36">
        <v>39</v>
      </c>
      <c r="E36">
        <v>119</v>
      </c>
      <c r="F36">
        <v>11</v>
      </c>
      <c r="G36" t="s">
        <v>108</v>
      </c>
      <c r="H36" t="s">
        <v>761</v>
      </c>
    </row>
    <row r="37" spans="1:8" x14ac:dyDescent="0.2">
      <c r="A37" t="s">
        <v>146</v>
      </c>
      <c r="B37" t="s">
        <v>110</v>
      </c>
      <c r="C37" t="s">
        <v>63</v>
      </c>
      <c r="D37">
        <v>72</v>
      </c>
      <c r="E37">
        <v>28</v>
      </c>
      <c r="F37">
        <v>1</v>
      </c>
      <c r="G37" t="s">
        <v>108</v>
      </c>
      <c r="H37" t="s">
        <v>761</v>
      </c>
    </row>
    <row r="38" spans="1:8" x14ac:dyDescent="0.2">
      <c r="A38" t="s">
        <v>165</v>
      </c>
      <c r="B38" t="s">
        <v>110</v>
      </c>
      <c r="C38" t="s">
        <v>63</v>
      </c>
      <c r="D38">
        <v>109</v>
      </c>
      <c r="E38">
        <v>52</v>
      </c>
      <c r="F38">
        <v>1</v>
      </c>
      <c r="G38" t="s">
        <v>108</v>
      </c>
      <c r="H38" t="s">
        <v>761</v>
      </c>
    </row>
    <row r="39" spans="1:8" x14ac:dyDescent="0.2">
      <c r="A39" t="s">
        <v>39</v>
      </c>
      <c r="B39" t="s">
        <v>110</v>
      </c>
      <c r="C39" t="s">
        <v>63</v>
      </c>
      <c r="D39">
        <v>33</v>
      </c>
      <c r="E39">
        <v>34</v>
      </c>
      <c r="F39">
        <v>10</v>
      </c>
      <c r="G39" t="s">
        <v>108</v>
      </c>
      <c r="H39" t="s">
        <v>762</v>
      </c>
    </row>
    <row r="40" spans="1:8" x14ac:dyDescent="0.2">
      <c r="A40" t="s">
        <v>57</v>
      </c>
      <c r="B40" t="s">
        <v>110</v>
      </c>
      <c r="C40" t="s">
        <v>63</v>
      </c>
      <c r="D40">
        <v>131</v>
      </c>
      <c r="E40">
        <v>9</v>
      </c>
      <c r="F40">
        <v>44</v>
      </c>
      <c r="G40" t="s">
        <v>108</v>
      </c>
      <c r="H40" t="s">
        <v>762</v>
      </c>
    </row>
    <row r="41" spans="1:8" x14ac:dyDescent="0.2">
      <c r="A41" t="s">
        <v>88</v>
      </c>
      <c r="B41" t="s">
        <v>110</v>
      </c>
      <c r="C41" t="s">
        <v>63</v>
      </c>
      <c r="D41">
        <v>28</v>
      </c>
      <c r="E41">
        <v>22</v>
      </c>
      <c r="F41">
        <v>3</v>
      </c>
      <c r="G41" t="s">
        <v>108</v>
      </c>
      <c r="H41" t="s">
        <v>762</v>
      </c>
    </row>
    <row r="42" spans="1:8" x14ac:dyDescent="0.2">
      <c r="A42" t="s">
        <v>333</v>
      </c>
      <c r="B42" t="s">
        <v>110</v>
      </c>
      <c r="C42" t="s">
        <v>63</v>
      </c>
      <c r="D42">
        <v>174</v>
      </c>
      <c r="E42">
        <v>151</v>
      </c>
      <c r="F42">
        <v>26</v>
      </c>
      <c r="G42" t="s">
        <v>108</v>
      </c>
      <c r="H42" t="s">
        <v>763</v>
      </c>
    </row>
    <row r="43" spans="1:8" x14ac:dyDescent="0.2">
      <c r="A43" t="s">
        <v>336</v>
      </c>
      <c r="B43" t="s">
        <v>110</v>
      </c>
      <c r="C43" t="s">
        <v>63</v>
      </c>
      <c r="D43">
        <v>131</v>
      </c>
      <c r="E43">
        <v>12</v>
      </c>
      <c r="F43">
        <v>18</v>
      </c>
      <c r="G43" t="s">
        <v>108</v>
      </c>
      <c r="H43" t="s">
        <v>763</v>
      </c>
    </row>
    <row r="44" spans="1:8" x14ac:dyDescent="0.2">
      <c r="A44" t="s">
        <v>354</v>
      </c>
      <c r="B44" t="s">
        <v>110</v>
      </c>
      <c r="C44" t="s">
        <v>63</v>
      </c>
      <c r="D44">
        <v>98</v>
      </c>
      <c r="E44">
        <v>4</v>
      </c>
      <c r="F44">
        <v>1</v>
      </c>
      <c r="G44" t="s">
        <v>108</v>
      </c>
      <c r="H44" t="s">
        <v>763</v>
      </c>
    </row>
    <row r="45" spans="1:8" x14ac:dyDescent="0.2">
      <c r="A45" t="s">
        <v>692</v>
      </c>
      <c r="B45" t="s">
        <v>110</v>
      </c>
      <c r="C45" t="s">
        <v>63</v>
      </c>
      <c r="D45">
        <v>73</v>
      </c>
      <c r="E45">
        <v>4</v>
      </c>
      <c r="F45">
        <v>8</v>
      </c>
      <c r="G45" t="s">
        <v>108</v>
      </c>
      <c r="H45" t="s">
        <v>764</v>
      </c>
    </row>
    <row r="46" spans="1:8" x14ac:dyDescent="0.2">
      <c r="A46" t="s">
        <v>478</v>
      </c>
      <c r="B46" t="s">
        <v>113</v>
      </c>
      <c r="C46" t="s">
        <v>112</v>
      </c>
      <c r="D46">
        <v>9</v>
      </c>
      <c r="E46">
        <v>10</v>
      </c>
      <c r="F46">
        <v>0</v>
      </c>
      <c r="G46" t="s">
        <v>109</v>
      </c>
      <c r="H46" t="s">
        <v>754</v>
      </c>
    </row>
    <row r="47" spans="1:8" x14ac:dyDescent="0.2">
      <c r="A47" t="s">
        <v>169</v>
      </c>
      <c r="B47" t="s">
        <v>113</v>
      </c>
      <c r="C47" t="s">
        <v>112</v>
      </c>
      <c r="D47">
        <v>9</v>
      </c>
      <c r="E47">
        <v>10</v>
      </c>
      <c r="F47">
        <v>0</v>
      </c>
      <c r="G47" t="s">
        <v>109</v>
      </c>
      <c r="H47" t="s">
        <v>761</v>
      </c>
    </row>
    <row r="48" spans="1:8" x14ac:dyDescent="0.2">
      <c r="A48" t="s">
        <v>179</v>
      </c>
      <c r="B48" t="s">
        <v>113</v>
      </c>
      <c r="C48" t="s">
        <v>63</v>
      </c>
      <c r="D48">
        <v>25</v>
      </c>
      <c r="E48">
        <v>0</v>
      </c>
      <c r="F48">
        <v>0</v>
      </c>
      <c r="G48" t="s">
        <v>109</v>
      </c>
      <c r="H48" t="s">
        <v>757</v>
      </c>
    </row>
    <row r="49" spans="1:8" x14ac:dyDescent="0.2">
      <c r="A49" t="s">
        <v>143</v>
      </c>
      <c r="B49" t="s">
        <v>113</v>
      </c>
      <c r="C49" t="s">
        <v>63</v>
      </c>
      <c r="D49">
        <v>30</v>
      </c>
      <c r="E49">
        <v>31</v>
      </c>
      <c r="F49">
        <v>1</v>
      </c>
      <c r="G49" t="s">
        <v>109</v>
      </c>
      <c r="H49" t="s">
        <v>761</v>
      </c>
    </row>
    <row r="50" spans="1:8" x14ac:dyDescent="0.2">
      <c r="A50" t="s">
        <v>373</v>
      </c>
      <c r="B50" t="s">
        <v>113</v>
      </c>
      <c r="C50" t="s">
        <v>63</v>
      </c>
      <c r="D50">
        <v>38</v>
      </c>
      <c r="E50">
        <v>17</v>
      </c>
      <c r="F50">
        <v>7</v>
      </c>
      <c r="G50" t="s">
        <v>108</v>
      </c>
      <c r="H50" t="s">
        <v>753</v>
      </c>
    </row>
    <row r="51" spans="1:8" x14ac:dyDescent="0.2">
      <c r="A51" t="s">
        <v>396</v>
      </c>
      <c r="B51" t="s">
        <v>113</v>
      </c>
      <c r="C51" t="s">
        <v>63</v>
      </c>
      <c r="D51">
        <v>65</v>
      </c>
      <c r="E51">
        <v>8</v>
      </c>
      <c r="F51">
        <v>3</v>
      </c>
      <c r="G51" t="s">
        <v>108</v>
      </c>
      <c r="H51" t="s">
        <v>753</v>
      </c>
    </row>
    <row r="52" spans="1:8" x14ac:dyDescent="0.2">
      <c r="A52" t="s">
        <v>631</v>
      </c>
      <c r="B52" t="s">
        <v>113</v>
      </c>
      <c r="C52" t="s">
        <v>63</v>
      </c>
      <c r="D52">
        <v>98</v>
      </c>
      <c r="E52">
        <v>3</v>
      </c>
      <c r="F52">
        <v>9</v>
      </c>
      <c r="G52" t="s">
        <v>108</v>
      </c>
      <c r="H52" t="s">
        <v>760</v>
      </c>
    </row>
    <row r="53" spans="1:8" x14ac:dyDescent="0.2">
      <c r="A53" s="1" t="s">
        <v>275</v>
      </c>
      <c r="B53" s="1" t="s">
        <v>114</v>
      </c>
      <c r="C53" s="1" t="s">
        <v>112</v>
      </c>
      <c r="D53" s="1">
        <v>271</v>
      </c>
      <c r="E53" s="1">
        <v>9</v>
      </c>
      <c r="F53" s="1">
        <v>0</v>
      </c>
      <c r="G53" s="1" t="s">
        <v>109</v>
      </c>
      <c r="H53" s="1" t="s">
        <v>756</v>
      </c>
    </row>
    <row r="54" spans="1:8" x14ac:dyDescent="0.2">
      <c r="A54" t="s">
        <v>726</v>
      </c>
      <c r="B54" t="s">
        <v>114</v>
      </c>
      <c r="C54" t="s">
        <v>112</v>
      </c>
      <c r="D54">
        <v>61</v>
      </c>
      <c r="E54">
        <v>0</v>
      </c>
      <c r="F54">
        <v>2</v>
      </c>
      <c r="G54" t="s">
        <v>109</v>
      </c>
      <c r="H54" t="s">
        <v>765</v>
      </c>
    </row>
    <row r="55" spans="1:8" x14ac:dyDescent="0.2">
      <c r="A55" t="s">
        <v>133</v>
      </c>
      <c r="B55" t="s">
        <v>114</v>
      </c>
      <c r="C55" t="s">
        <v>112</v>
      </c>
      <c r="D55">
        <v>14</v>
      </c>
      <c r="E55">
        <v>1</v>
      </c>
      <c r="F55">
        <v>2</v>
      </c>
      <c r="G55" t="s">
        <v>109</v>
      </c>
      <c r="H55" t="s">
        <v>761</v>
      </c>
    </row>
    <row r="56" spans="1:8" x14ac:dyDescent="0.2">
      <c r="A56" t="s">
        <v>424</v>
      </c>
      <c r="B56" t="s">
        <v>114</v>
      </c>
      <c r="C56" t="s">
        <v>63</v>
      </c>
      <c r="D56">
        <v>12</v>
      </c>
      <c r="E56">
        <v>2</v>
      </c>
      <c r="F56">
        <v>2</v>
      </c>
      <c r="G56" t="s">
        <v>109</v>
      </c>
      <c r="H56" t="s">
        <v>753</v>
      </c>
    </row>
    <row r="57" spans="1:8" x14ac:dyDescent="0.2">
      <c r="A57" s="1" t="s">
        <v>235</v>
      </c>
      <c r="B57" s="1" t="s">
        <v>114</v>
      </c>
      <c r="C57" s="1" t="s">
        <v>63</v>
      </c>
      <c r="D57" s="1">
        <v>64</v>
      </c>
      <c r="E57" s="1">
        <v>5</v>
      </c>
      <c r="F57" s="1">
        <v>0</v>
      </c>
      <c r="G57" s="1" t="s">
        <v>109</v>
      </c>
      <c r="H57" s="1" t="s">
        <v>756</v>
      </c>
    </row>
    <row r="58" spans="1:8" x14ac:dyDescent="0.2">
      <c r="A58" t="s">
        <v>517</v>
      </c>
      <c r="B58" t="s">
        <v>114</v>
      </c>
      <c r="C58" t="s">
        <v>63</v>
      </c>
      <c r="D58">
        <v>14</v>
      </c>
      <c r="E58">
        <v>0</v>
      </c>
      <c r="F58">
        <v>0</v>
      </c>
      <c r="G58" t="s">
        <v>109</v>
      </c>
      <c r="H58" t="s">
        <v>758</v>
      </c>
    </row>
    <row r="59" spans="1:8" x14ac:dyDescent="0.2">
      <c r="A59" t="s">
        <v>552</v>
      </c>
      <c r="B59" t="s">
        <v>114</v>
      </c>
      <c r="C59" t="s">
        <v>63</v>
      </c>
      <c r="D59">
        <v>35</v>
      </c>
      <c r="E59">
        <v>0</v>
      </c>
      <c r="F59">
        <v>0</v>
      </c>
      <c r="G59" t="s">
        <v>109</v>
      </c>
      <c r="H59" t="s">
        <v>758</v>
      </c>
    </row>
    <row r="60" spans="1:8" x14ac:dyDescent="0.2">
      <c r="A60" t="s">
        <v>728</v>
      </c>
      <c r="B60" t="s">
        <v>114</v>
      </c>
      <c r="C60" t="s">
        <v>63</v>
      </c>
      <c r="D60">
        <v>47</v>
      </c>
      <c r="E60">
        <v>0</v>
      </c>
      <c r="F60">
        <v>0</v>
      </c>
      <c r="G60" t="s">
        <v>109</v>
      </c>
      <c r="H60" t="s">
        <v>765</v>
      </c>
    </row>
    <row r="61" spans="1:8" x14ac:dyDescent="0.2">
      <c r="A61" t="s">
        <v>145</v>
      </c>
      <c r="B61" t="s">
        <v>114</v>
      </c>
      <c r="C61" t="s">
        <v>63</v>
      </c>
      <c r="D61">
        <v>28</v>
      </c>
      <c r="E61">
        <v>22</v>
      </c>
      <c r="F61">
        <v>9</v>
      </c>
      <c r="G61" t="s">
        <v>109</v>
      </c>
      <c r="H61" t="s">
        <v>761</v>
      </c>
    </row>
    <row r="62" spans="1:8" x14ac:dyDescent="0.2">
      <c r="A62" t="s">
        <v>739</v>
      </c>
      <c r="B62" t="s">
        <v>114</v>
      </c>
      <c r="C62" t="s">
        <v>63</v>
      </c>
      <c r="D62">
        <v>52</v>
      </c>
      <c r="E62">
        <v>2</v>
      </c>
      <c r="F62">
        <v>8</v>
      </c>
      <c r="G62" t="s">
        <v>109</v>
      </c>
      <c r="H62" t="s">
        <v>763</v>
      </c>
    </row>
    <row r="63" spans="1:8" x14ac:dyDescent="0.2">
      <c r="A63" t="s">
        <v>334</v>
      </c>
      <c r="B63" t="s">
        <v>114</v>
      </c>
      <c r="C63" t="s">
        <v>63</v>
      </c>
      <c r="D63">
        <v>55</v>
      </c>
      <c r="E63">
        <v>4</v>
      </c>
      <c r="F63">
        <v>0</v>
      </c>
      <c r="G63" t="s">
        <v>109</v>
      </c>
      <c r="H63" t="s">
        <v>763</v>
      </c>
    </row>
    <row r="64" spans="1:8" x14ac:dyDescent="0.2">
      <c r="A64" t="s">
        <v>724</v>
      </c>
      <c r="B64" t="s">
        <v>114</v>
      </c>
      <c r="C64" t="s">
        <v>112</v>
      </c>
      <c r="D64">
        <v>29</v>
      </c>
      <c r="E64">
        <v>3</v>
      </c>
      <c r="F64">
        <v>0</v>
      </c>
      <c r="G64" t="s">
        <v>108</v>
      </c>
      <c r="H64" t="s">
        <v>765</v>
      </c>
    </row>
    <row r="65" spans="1:8" x14ac:dyDescent="0.2">
      <c r="A65" t="s">
        <v>426</v>
      </c>
      <c r="B65" t="s">
        <v>114</v>
      </c>
      <c r="C65" t="s">
        <v>63</v>
      </c>
      <c r="D65">
        <v>23</v>
      </c>
      <c r="E65">
        <v>51</v>
      </c>
      <c r="F65">
        <v>7</v>
      </c>
      <c r="G65" t="s">
        <v>108</v>
      </c>
      <c r="H65" t="s">
        <v>753</v>
      </c>
    </row>
    <row r="66" spans="1:8" x14ac:dyDescent="0.2">
      <c r="A66" s="1" t="s">
        <v>237</v>
      </c>
      <c r="B66" s="1" t="s">
        <v>114</v>
      </c>
      <c r="C66" s="1" t="s">
        <v>63</v>
      </c>
      <c r="D66" s="1">
        <v>63</v>
      </c>
      <c r="E66" s="1">
        <v>2</v>
      </c>
      <c r="F66" s="1">
        <v>0</v>
      </c>
      <c r="G66" s="1" t="s">
        <v>108</v>
      </c>
      <c r="H66" s="1" t="s">
        <v>756</v>
      </c>
    </row>
    <row r="67" spans="1:8" x14ac:dyDescent="0.2">
      <c r="A67" t="s">
        <v>707</v>
      </c>
      <c r="B67" t="s">
        <v>114</v>
      </c>
      <c r="C67" t="s">
        <v>63</v>
      </c>
      <c r="D67">
        <v>25</v>
      </c>
      <c r="E67">
        <v>0</v>
      </c>
      <c r="F67">
        <v>0</v>
      </c>
      <c r="G67" t="s">
        <v>108</v>
      </c>
      <c r="H67" t="s">
        <v>765</v>
      </c>
    </row>
    <row r="68" spans="1:8" x14ac:dyDescent="0.2">
      <c r="A68" t="s">
        <v>80</v>
      </c>
      <c r="B68" t="s">
        <v>114</v>
      </c>
      <c r="C68" t="s">
        <v>63</v>
      </c>
      <c r="D68">
        <v>29</v>
      </c>
      <c r="E68">
        <v>50</v>
      </c>
      <c r="F68">
        <v>0</v>
      </c>
      <c r="G68" t="s">
        <v>108</v>
      </c>
      <c r="H68" t="s">
        <v>762</v>
      </c>
    </row>
    <row r="69" spans="1:8" x14ac:dyDescent="0.2">
      <c r="A69" t="s">
        <v>86</v>
      </c>
      <c r="B69" t="s">
        <v>114</v>
      </c>
      <c r="C69" t="s">
        <v>63</v>
      </c>
      <c r="D69">
        <v>27</v>
      </c>
      <c r="E69">
        <v>55</v>
      </c>
      <c r="F69">
        <v>0</v>
      </c>
      <c r="G69" t="s">
        <v>108</v>
      </c>
      <c r="H69" t="s">
        <v>762</v>
      </c>
    </row>
    <row r="70" spans="1:8" x14ac:dyDescent="0.2">
      <c r="A70" t="s">
        <v>702</v>
      </c>
      <c r="B70" t="s">
        <v>738</v>
      </c>
      <c r="C70" t="s">
        <v>112</v>
      </c>
      <c r="D70">
        <v>37</v>
      </c>
      <c r="E70">
        <v>4</v>
      </c>
      <c r="F70">
        <v>2</v>
      </c>
      <c r="G70" t="s">
        <v>108</v>
      </c>
      <c r="H70" t="s">
        <v>765</v>
      </c>
    </row>
    <row r="71" spans="1:8" x14ac:dyDescent="0.2">
      <c r="A71" t="s">
        <v>370</v>
      </c>
      <c r="B71" t="s">
        <v>111</v>
      </c>
      <c r="C71" t="s">
        <v>112</v>
      </c>
      <c r="D71">
        <v>17</v>
      </c>
      <c r="E71">
        <v>8</v>
      </c>
      <c r="F71">
        <v>2</v>
      </c>
      <c r="G71" t="s">
        <v>109</v>
      </c>
      <c r="H71" t="s">
        <v>753</v>
      </c>
    </row>
    <row r="72" spans="1:8" x14ac:dyDescent="0.2">
      <c r="A72" t="s">
        <v>379</v>
      </c>
      <c r="B72" t="s">
        <v>111</v>
      </c>
      <c r="C72" t="s">
        <v>112</v>
      </c>
      <c r="D72">
        <v>35</v>
      </c>
      <c r="E72">
        <v>0</v>
      </c>
      <c r="F72">
        <v>0</v>
      </c>
      <c r="G72" t="s">
        <v>109</v>
      </c>
      <c r="H72" t="s">
        <v>753</v>
      </c>
    </row>
    <row r="73" spans="1:8" x14ac:dyDescent="0.2">
      <c r="A73" t="s">
        <v>384</v>
      </c>
      <c r="B73" t="s">
        <v>111</v>
      </c>
      <c r="C73" t="s">
        <v>112</v>
      </c>
      <c r="D73">
        <v>36</v>
      </c>
      <c r="E73">
        <v>1</v>
      </c>
      <c r="F73">
        <v>7</v>
      </c>
      <c r="G73" t="s">
        <v>109</v>
      </c>
      <c r="H73" t="s">
        <v>753</v>
      </c>
    </row>
    <row r="74" spans="1:8" x14ac:dyDescent="0.2">
      <c r="A74" t="s">
        <v>425</v>
      </c>
      <c r="B74" t="s">
        <v>111</v>
      </c>
      <c r="C74" t="s">
        <v>112</v>
      </c>
      <c r="D74">
        <v>42</v>
      </c>
      <c r="E74">
        <v>5</v>
      </c>
      <c r="F74">
        <v>5</v>
      </c>
      <c r="G74" t="s">
        <v>109</v>
      </c>
      <c r="H74" t="s">
        <v>753</v>
      </c>
    </row>
    <row r="75" spans="1:8" x14ac:dyDescent="0.2">
      <c r="A75" t="s">
        <v>458</v>
      </c>
      <c r="B75" t="s">
        <v>111</v>
      </c>
      <c r="C75" t="s">
        <v>748</v>
      </c>
      <c r="D75">
        <v>35</v>
      </c>
      <c r="E75">
        <v>2</v>
      </c>
      <c r="F75">
        <v>4</v>
      </c>
      <c r="G75" t="s">
        <v>109</v>
      </c>
      <c r="H75" t="s">
        <v>754</v>
      </c>
    </row>
    <row r="76" spans="1:8" x14ac:dyDescent="0.2">
      <c r="A76" s="1" t="s">
        <v>253</v>
      </c>
      <c r="B76" s="1" t="s">
        <v>111</v>
      </c>
      <c r="C76" s="1" t="s">
        <v>112</v>
      </c>
      <c r="D76" s="1">
        <v>92</v>
      </c>
      <c r="E76" s="1">
        <v>8</v>
      </c>
      <c r="F76" s="1">
        <v>0</v>
      </c>
      <c r="G76" s="1" t="s">
        <v>109</v>
      </c>
      <c r="H76" s="1" t="s">
        <v>756</v>
      </c>
    </row>
    <row r="77" spans="1:8" x14ac:dyDescent="0.2">
      <c r="A77" s="1" t="s">
        <v>307</v>
      </c>
      <c r="B77" s="1" t="s">
        <v>111</v>
      </c>
      <c r="C77" s="1" t="s">
        <v>112</v>
      </c>
      <c r="D77" s="1">
        <v>88</v>
      </c>
      <c r="E77" s="1">
        <v>23</v>
      </c>
      <c r="F77" s="1">
        <v>0</v>
      </c>
      <c r="G77" s="1" t="s">
        <v>109</v>
      </c>
      <c r="H77" s="1" t="s">
        <v>756</v>
      </c>
    </row>
    <row r="78" spans="1:8" x14ac:dyDescent="0.2">
      <c r="A78" t="s">
        <v>542</v>
      </c>
      <c r="B78" t="s">
        <v>111</v>
      </c>
      <c r="C78" t="s">
        <v>112</v>
      </c>
      <c r="D78">
        <v>11</v>
      </c>
      <c r="E78">
        <v>0</v>
      </c>
      <c r="F78">
        <v>0</v>
      </c>
      <c r="G78" t="s">
        <v>109</v>
      </c>
      <c r="H78" t="s">
        <v>758</v>
      </c>
    </row>
    <row r="79" spans="1:8" x14ac:dyDescent="0.2">
      <c r="A79" t="s">
        <v>567</v>
      </c>
      <c r="B79" t="s">
        <v>111</v>
      </c>
      <c r="C79" t="s">
        <v>112</v>
      </c>
      <c r="D79">
        <v>82</v>
      </c>
      <c r="E79">
        <v>2</v>
      </c>
      <c r="F79">
        <v>0</v>
      </c>
      <c r="G79" t="s">
        <v>109</v>
      </c>
      <c r="H79" t="s">
        <v>758</v>
      </c>
    </row>
    <row r="80" spans="1:8" x14ac:dyDescent="0.2">
      <c r="A80" t="s">
        <v>571</v>
      </c>
      <c r="B80" t="s">
        <v>111</v>
      </c>
      <c r="C80" t="s">
        <v>112</v>
      </c>
      <c r="D80">
        <v>18</v>
      </c>
      <c r="E80">
        <v>0</v>
      </c>
      <c r="F80">
        <v>0</v>
      </c>
      <c r="G80" t="s">
        <v>109</v>
      </c>
      <c r="H80" t="s">
        <v>758</v>
      </c>
    </row>
    <row r="81" spans="1:8" x14ac:dyDescent="0.2">
      <c r="A81" t="s">
        <v>588</v>
      </c>
      <c r="B81" t="s">
        <v>111</v>
      </c>
      <c r="C81" t="s">
        <v>112</v>
      </c>
      <c r="D81">
        <v>88</v>
      </c>
      <c r="E81">
        <v>2</v>
      </c>
      <c r="F81">
        <v>0</v>
      </c>
      <c r="G81" t="s">
        <v>109</v>
      </c>
      <c r="H81" t="s">
        <v>759</v>
      </c>
    </row>
    <row r="82" spans="1:8" x14ac:dyDescent="0.2">
      <c r="A82" t="s">
        <v>705</v>
      </c>
      <c r="B82" t="s">
        <v>111</v>
      </c>
      <c r="C82" t="s">
        <v>112</v>
      </c>
      <c r="D82">
        <v>7</v>
      </c>
      <c r="E82">
        <v>9</v>
      </c>
      <c r="F82">
        <v>0</v>
      </c>
      <c r="G82" t="s">
        <v>109</v>
      </c>
      <c r="H82" t="s">
        <v>765</v>
      </c>
    </row>
    <row r="83" spans="1:8" x14ac:dyDescent="0.2">
      <c r="A83" t="s">
        <v>379</v>
      </c>
      <c r="B83" t="s">
        <v>111</v>
      </c>
      <c r="C83" t="s">
        <v>112</v>
      </c>
      <c r="D83">
        <v>35</v>
      </c>
      <c r="E83">
        <v>0</v>
      </c>
      <c r="F83">
        <v>0</v>
      </c>
      <c r="G83" t="s">
        <v>109</v>
      </c>
      <c r="H83" t="s">
        <v>765</v>
      </c>
    </row>
    <row r="84" spans="1:8" x14ac:dyDescent="0.2">
      <c r="A84" t="s">
        <v>718</v>
      </c>
      <c r="B84" t="s">
        <v>111</v>
      </c>
      <c r="C84" t="s">
        <v>112</v>
      </c>
      <c r="D84">
        <v>18</v>
      </c>
      <c r="E84">
        <v>0</v>
      </c>
      <c r="F84">
        <v>0</v>
      </c>
      <c r="G84" t="s">
        <v>109</v>
      </c>
      <c r="H84" t="s">
        <v>765</v>
      </c>
    </row>
    <row r="85" spans="1:8" x14ac:dyDescent="0.2">
      <c r="A85" t="s">
        <v>637</v>
      </c>
      <c r="B85" t="s">
        <v>111</v>
      </c>
      <c r="C85" t="s">
        <v>112</v>
      </c>
      <c r="D85">
        <v>27</v>
      </c>
      <c r="E85">
        <v>0</v>
      </c>
      <c r="F85">
        <v>2</v>
      </c>
      <c r="G85" t="s">
        <v>109</v>
      </c>
      <c r="H85" t="s">
        <v>760</v>
      </c>
    </row>
    <row r="86" spans="1:8" x14ac:dyDescent="0.2">
      <c r="A86" t="s">
        <v>638</v>
      </c>
      <c r="B86" t="s">
        <v>111</v>
      </c>
      <c r="C86" t="s">
        <v>112</v>
      </c>
      <c r="D86">
        <v>6</v>
      </c>
      <c r="E86">
        <v>0</v>
      </c>
      <c r="F86">
        <v>1</v>
      </c>
      <c r="G86" t="s">
        <v>109</v>
      </c>
      <c r="H86" t="s">
        <v>760</v>
      </c>
    </row>
    <row r="87" spans="1:8" x14ac:dyDescent="0.2">
      <c r="A87" t="s">
        <v>162</v>
      </c>
      <c r="B87" t="s">
        <v>111</v>
      </c>
      <c r="C87" t="s">
        <v>112</v>
      </c>
      <c r="D87">
        <v>42</v>
      </c>
      <c r="E87">
        <v>17</v>
      </c>
      <c r="F87">
        <v>4</v>
      </c>
      <c r="G87" t="s">
        <v>109</v>
      </c>
      <c r="H87" t="s">
        <v>761</v>
      </c>
    </row>
    <row r="88" spans="1:8" x14ac:dyDescent="0.2">
      <c r="A88" t="s">
        <v>346</v>
      </c>
      <c r="B88" t="s">
        <v>111</v>
      </c>
      <c r="C88" t="s">
        <v>112</v>
      </c>
      <c r="D88">
        <v>18</v>
      </c>
      <c r="E88">
        <v>0</v>
      </c>
      <c r="F88">
        <v>1</v>
      </c>
      <c r="G88" t="s">
        <v>109</v>
      </c>
      <c r="H88" t="s">
        <v>763</v>
      </c>
    </row>
    <row r="89" spans="1:8" x14ac:dyDescent="0.2">
      <c r="A89" t="s">
        <v>685</v>
      </c>
      <c r="B89" t="s">
        <v>111</v>
      </c>
      <c r="C89" t="s">
        <v>112</v>
      </c>
      <c r="D89">
        <v>46</v>
      </c>
      <c r="E89">
        <v>14</v>
      </c>
      <c r="F89">
        <v>0</v>
      </c>
      <c r="G89" t="s">
        <v>109</v>
      </c>
      <c r="H89" t="s">
        <v>764</v>
      </c>
    </row>
    <row r="90" spans="1:8" x14ac:dyDescent="0.2">
      <c r="A90" t="s">
        <v>696</v>
      </c>
      <c r="B90" t="s">
        <v>111</v>
      </c>
      <c r="C90" t="s">
        <v>112</v>
      </c>
      <c r="D90">
        <v>13</v>
      </c>
      <c r="E90">
        <v>0</v>
      </c>
      <c r="F90">
        <v>0</v>
      </c>
      <c r="G90" t="s">
        <v>109</v>
      </c>
      <c r="H90" t="s">
        <v>764</v>
      </c>
    </row>
    <row r="91" spans="1:8" x14ac:dyDescent="0.2">
      <c r="A91" t="s">
        <v>438</v>
      </c>
      <c r="B91" t="s">
        <v>111</v>
      </c>
      <c r="C91" t="s">
        <v>63</v>
      </c>
      <c r="D91">
        <v>90</v>
      </c>
      <c r="E91">
        <v>4</v>
      </c>
      <c r="F91">
        <v>77</v>
      </c>
      <c r="G91" t="s">
        <v>109</v>
      </c>
      <c r="H91" t="s">
        <v>753</v>
      </c>
    </row>
    <row r="92" spans="1:8" x14ac:dyDescent="0.2">
      <c r="A92" t="s">
        <v>442</v>
      </c>
      <c r="B92" t="s">
        <v>111</v>
      </c>
      <c r="C92" t="s">
        <v>63</v>
      </c>
      <c r="D92">
        <v>20</v>
      </c>
      <c r="E92">
        <v>3</v>
      </c>
      <c r="F92">
        <v>0</v>
      </c>
      <c r="G92" t="s">
        <v>109</v>
      </c>
      <c r="H92" t="s">
        <v>753</v>
      </c>
    </row>
    <row r="93" spans="1:8" x14ac:dyDescent="0.2">
      <c r="A93" t="s">
        <v>454</v>
      </c>
      <c r="B93" t="s">
        <v>111</v>
      </c>
      <c r="C93" t="s">
        <v>63</v>
      </c>
      <c r="D93">
        <v>9</v>
      </c>
      <c r="E93">
        <v>20</v>
      </c>
      <c r="F93">
        <v>17</v>
      </c>
      <c r="G93" t="s">
        <v>109</v>
      </c>
      <c r="H93" t="s">
        <v>754</v>
      </c>
    </row>
    <row r="94" spans="1:8" x14ac:dyDescent="0.2">
      <c r="A94" t="s">
        <v>459</v>
      </c>
      <c r="B94" t="s">
        <v>747</v>
      </c>
      <c r="C94" t="s">
        <v>172</v>
      </c>
      <c r="D94">
        <v>36</v>
      </c>
      <c r="E94">
        <v>1</v>
      </c>
      <c r="F94">
        <v>5</v>
      </c>
      <c r="G94" t="s">
        <v>109</v>
      </c>
      <c r="H94" t="s">
        <v>754</v>
      </c>
    </row>
    <row r="95" spans="1:8" x14ac:dyDescent="0.2">
      <c r="A95" t="s">
        <v>482</v>
      </c>
      <c r="B95" t="s">
        <v>111</v>
      </c>
      <c r="C95" t="s">
        <v>63</v>
      </c>
      <c r="D95">
        <v>25</v>
      </c>
      <c r="E95">
        <v>4</v>
      </c>
      <c r="F95">
        <v>2</v>
      </c>
      <c r="G95" t="s">
        <v>109</v>
      </c>
      <c r="H95" t="s">
        <v>755</v>
      </c>
    </row>
    <row r="96" spans="1:8" x14ac:dyDescent="0.2">
      <c r="A96" t="s">
        <v>485</v>
      </c>
      <c r="B96" t="s">
        <v>111</v>
      </c>
      <c r="C96" t="s">
        <v>63</v>
      </c>
      <c r="D96">
        <v>23</v>
      </c>
      <c r="E96">
        <v>2</v>
      </c>
      <c r="F96">
        <v>2</v>
      </c>
      <c r="G96" t="s">
        <v>109</v>
      </c>
      <c r="H96" t="s">
        <v>755</v>
      </c>
    </row>
    <row r="97" spans="1:8" x14ac:dyDescent="0.2">
      <c r="A97" t="s">
        <v>494</v>
      </c>
      <c r="B97" t="s">
        <v>111</v>
      </c>
      <c r="C97" t="s">
        <v>63</v>
      </c>
      <c r="D97">
        <v>37</v>
      </c>
      <c r="E97">
        <v>3</v>
      </c>
      <c r="F97">
        <v>10</v>
      </c>
      <c r="G97" t="s">
        <v>109</v>
      </c>
      <c r="H97" t="s">
        <v>755</v>
      </c>
    </row>
    <row r="98" spans="1:8" x14ac:dyDescent="0.2">
      <c r="A98" t="s">
        <v>506</v>
      </c>
      <c r="B98" t="s">
        <v>747</v>
      </c>
      <c r="C98" t="s">
        <v>172</v>
      </c>
      <c r="D98">
        <v>59</v>
      </c>
      <c r="E98">
        <v>6</v>
      </c>
      <c r="F98">
        <v>2</v>
      </c>
      <c r="G98" t="s">
        <v>109</v>
      </c>
      <c r="H98" t="s">
        <v>755</v>
      </c>
    </row>
    <row r="99" spans="1:8" x14ac:dyDescent="0.2">
      <c r="A99" s="1" t="s">
        <v>221</v>
      </c>
      <c r="B99" s="1" t="s">
        <v>111</v>
      </c>
      <c r="C99" s="1" t="s">
        <v>63</v>
      </c>
      <c r="D99" s="1">
        <v>75</v>
      </c>
      <c r="E99" s="1">
        <v>3</v>
      </c>
      <c r="F99" s="1">
        <v>0</v>
      </c>
      <c r="G99" s="1" t="s">
        <v>109</v>
      </c>
      <c r="H99" s="1" t="s">
        <v>756</v>
      </c>
    </row>
    <row r="100" spans="1:8" x14ac:dyDescent="0.2">
      <c r="A100" s="1" t="s">
        <v>224</v>
      </c>
      <c r="B100" s="1" t="s">
        <v>111</v>
      </c>
      <c r="C100" s="1" t="s">
        <v>63</v>
      </c>
      <c r="D100" s="1">
        <v>145</v>
      </c>
      <c r="E100" s="1">
        <v>11</v>
      </c>
      <c r="F100" s="1">
        <v>0</v>
      </c>
      <c r="G100" s="1" t="s">
        <v>109</v>
      </c>
      <c r="H100" s="1" t="s">
        <v>756</v>
      </c>
    </row>
    <row r="101" spans="1:8" x14ac:dyDescent="0.2">
      <c r="A101" s="1" t="s">
        <v>241</v>
      </c>
      <c r="B101" s="1" t="s">
        <v>111</v>
      </c>
      <c r="C101" s="1" t="s">
        <v>63</v>
      </c>
      <c r="D101" s="1">
        <v>1035</v>
      </c>
      <c r="E101" s="1">
        <v>3</v>
      </c>
      <c r="F101" s="1">
        <v>0</v>
      </c>
      <c r="G101" s="1" t="s">
        <v>109</v>
      </c>
      <c r="H101" s="1" t="s">
        <v>756</v>
      </c>
    </row>
    <row r="102" spans="1:8" x14ac:dyDescent="0.2">
      <c r="A102" s="1" t="s">
        <v>243</v>
      </c>
      <c r="B102" s="1" t="s">
        <v>111</v>
      </c>
      <c r="C102" s="1" t="s">
        <v>63</v>
      </c>
      <c r="D102" s="1">
        <v>64</v>
      </c>
      <c r="E102" s="1">
        <v>6</v>
      </c>
      <c r="F102" s="1">
        <v>0</v>
      </c>
      <c r="G102" s="1" t="s">
        <v>109</v>
      </c>
      <c r="H102" s="1" t="s">
        <v>756</v>
      </c>
    </row>
    <row r="103" spans="1:8" x14ac:dyDescent="0.2">
      <c r="A103" s="1" t="s">
        <v>251</v>
      </c>
      <c r="B103" s="1" t="s">
        <v>111</v>
      </c>
      <c r="C103" s="1" t="s">
        <v>63</v>
      </c>
      <c r="D103" s="1">
        <v>88</v>
      </c>
      <c r="E103" s="1">
        <v>2</v>
      </c>
      <c r="F103" s="1">
        <v>1</v>
      </c>
      <c r="G103" s="1" t="s">
        <v>109</v>
      </c>
      <c r="H103" s="1" t="s">
        <v>756</v>
      </c>
    </row>
    <row r="104" spans="1:8" x14ac:dyDescent="0.2">
      <c r="A104" s="1" t="s">
        <v>268</v>
      </c>
      <c r="B104" s="1" t="s">
        <v>111</v>
      </c>
      <c r="C104" s="1" t="s">
        <v>63</v>
      </c>
      <c r="D104" s="1">
        <v>131</v>
      </c>
      <c r="E104" s="1">
        <v>7</v>
      </c>
      <c r="F104" s="1">
        <v>0</v>
      </c>
      <c r="G104" s="1" t="s">
        <v>109</v>
      </c>
      <c r="H104" s="1" t="s">
        <v>756</v>
      </c>
    </row>
    <row r="105" spans="1:8" x14ac:dyDescent="0.2">
      <c r="A105" s="1" t="s">
        <v>300</v>
      </c>
      <c r="B105" s="1" t="s">
        <v>111</v>
      </c>
      <c r="C105" s="1" t="s">
        <v>63</v>
      </c>
      <c r="D105" s="1">
        <v>220</v>
      </c>
      <c r="E105" s="1">
        <v>12</v>
      </c>
      <c r="F105" s="1">
        <v>0</v>
      </c>
      <c r="G105" s="1" t="s">
        <v>109</v>
      </c>
      <c r="H105" s="1" t="s">
        <v>756</v>
      </c>
    </row>
    <row r="106" spans="1:8" x14ac:dyDescent="0.2">
      <c r="A106" t="s">
        <v>176</v>
      </c>
      <c r="B106" t="s">
        <v>111</v>
      </c>
      <c r="C106" t="s">
        <v>63</v>
      </c>
      <c r="D106">
        <v>30</v>
      </c>
      <c r="E106">
        <v>0</v>
      </c>
      <c r="F106">
        <v>5</v>
      </c>
      <c r="G106" t="s">
        <v>109</v>
      </c>
      <c r="H106" t="s">
        <v>757</v>
      </c>
    </row>
    <row r="107" spans="1:8" x14ac:dyDescent="0.2">
      <c r="A107" t="s">
        <v>190</v>
      </c>
      <c r="B107" t="s">
        <v>111</v>
      </c>
      <c r="C107" t="s">
        <v>63</v>
      </c>
      <c r="D107">
        <v>30</v>
      </c>
      <c r="E107">
        <v>0</v>
      </c>
      <c r="F107">
        <v>0</v>
      </c>
      <c r="G107" t="s">
        <v>109</v>
      </c>
      <c r="H107" t="s">
        <v>757</v>
      </c>
    </row>
    <row r="108" spans="1:8" x14ac:dyDescent="0.2">
      <c r="A108" t="s">
        <v>521</v>
      </c>
      <c r="B108" t="s">
        <v>111</v>
      </c>
      <c r="C108" t="s">
        <v>63</v>
      </c>
      <c r="D108">
        <v>19</v>
      </c>
      <c r="E108">
        <v>0</v>
      </c>
      <c r="F108">
        <v>0</v>
      </c>
      <c r="G108" t="s">
        <v>109</v>
      </c>
      <c r="H108" t="s">
        <v>758</v>
      </c>
    </row>
    <row r="109" spans="1:8" x14ac:dyDescent="0.2">
      <c r="A109" t="s">
        <v>592</v>
      </c>
      <c r="B109" t="s">
        <v>111</v>
      </c>
      <c r="C109" t="s">
        <v>63</v>
      </c>
      <c r="D109">
        <v>20</v>
      </c>
      <c r="E109">
        <v>0</v>
      </c>
      <c r="F109">
        <v>0</v>
      </c>
      <c r="G109" t="s">
        <v>109</v>
      </c>
      <c r="H109" t="s">
        <v>759</v>
      </c>
    </row>
    <row r="110" spans="1:8" x14ac:dyDescent="0.2">
      <c r="A110" t="s">
        <v>597</v>
      </c>
      <c r="B110" t="s">
        <v>111</v>
      </c>
      <c r="C110" t="s">
        <v>63</v>
      </c>
      <c r="D110">
        <v>50</v>
      </c>
      <c r="E110">
        <v>1</v>
      </c>
      <c r="F110">
        <v>0</v>
      </c>
      <c r="G110" t="s">
        <v>109</v>
      </c>
      <c r="H110" t="s">
        <v>759</v>
      </c>
    </row>
    <row r="111" spans="1:8" x14ac:dyDescent="0.2">
      <c r="A111" t="s">
        <v>598</v>
      </c>
      <c r="B111" t="s">
        <v>111</v>
      </c>
      <c r="C111" t="s">
        <v>63</v>
      </c>
      <c r="D111">
        <v>21</v>
      </c>
      <c r="E111">
        <v>0</v>
      </c>
      <c r="F111">
        <v>0</v>
      </c>
      <c r="G111" t="s">
        <v>109</v>
      </c>
      <c r="H111" t="s">
        <v>759</v>
      </c>
    </row>
    <row r="112" spans="1:8" x14ac:dyDescent="0.2">
      <c r="A112" t="s">
        <v>736</v>
      </c>
      <c r="B112" t="s">
        <v>111</v>
      </c>
      <c r="C112" t="s">
        <v>63</v>
      </c>
      <c r="D112">
        <v>29</v>
      </c>
      <c r="E112">
        <v>1</v>
      </c>
      <c r="F112">
        <v>0</v>
      </c>
      <c r="G112" t="s">
        <v>109</v>
      </c>
      <c r="H112" t="s">
        <v>765</v>
      </c>
    </row>
    <row r="113" spans="1:8" x14ac:dyDescent="0.2">
      <c r="A113" t="s">
        <v>719</v>
      </c>
      <c r="B113" t="s">
        <v>111</v>
      </c>
      <c r="C113" t="s">
        <v>63</v>
      </c>
      <c r="D113">
        <v>73</v>
      </c>
      <c r="E113">
        <v>3</v>
      </c>
      <c r="F113">
        <v>15</v>
      </c>
      <c r="G113" t="s">
        <v>109</v>
      </c>
      <c r="H113" t="s">
        <v>765</v>
      </c>
    </row>
    <row r="114" spans="1:8" x14ac:dyDescent="0.2">
      <c r="A114" t="s">
        <v>720</v>
      </c>
      <c r="B114" t="s">
        <v>111</v>
      </c>
      <c r="C114" t="s">
        <v>63</v>
      </c>
      <c r="D114">
        <v>89</v>
      </c>
      <c r="E114">
        <v>3</v>
      </c>
      <c r="F114">
        <v>2</v>
      </c>
      <c r="G114" t="s">
        <v>109</v>
      </c>
      <c r="H114" t="s">
        <v>765</v>
      </c>
    </row>
    <row r="115" spans="1:8" x14ac:dyDescent="0.2">
      <c r="A115" t="s">
        <v>634</v>
      </c>
      <c r="B115" t="s">
        <v>111</v>
      </c>
      <c r="C115" t="s">
        <v>63</v>
      </c>
      <c r="D115">
        <v>40</v>
      </c>
      <c r="E115">
        <v>1</v>
      </c>
      <c r="F115">
        <v>2</v>
      </c>
      <c r="G115" t="s">
        <v>109</v>
      </c>
      <c r="H115" t="s">
        <v>760</v>
      </c>
    </row>
    <row r="116" spans="1:8" x14ac:dyDescent="0.2">
      <c r="A116" t="s">
        <v>652</v>
      </c>
      <c r="B116" t="s">
        <v>111</v>
      </c>
      <c r="C116" t="s">
        <v>63</v>
      </c>
      <c r="D116">
        <v>55</v>
      </c>
      <c r="E116">
        <v>0</v>
      </c>
      <c r="F116">
        <v>8</v>
      </c>
      <c r="G116" t="s">
        <v>109</v>
      </c>
      <c r="H116" t="s">
        <v>760</v>
      </c>
    </row>
    <row r="117" spans="1:8" x14ac:dyDescent="0.2">
      <c r="A117" t="s">
        <v>126</v>
      </c>
      <c r="B117" t="s">
        <v>111</v>
      </c>
      <c r="C117" t="s">
        <v>63</v>
      </c>
      <c r="D117">
        <v>29</v>
      </c>
      <c r="E117">
        <v>52</v>
      </c>
      <c r="F117">
        <v>2</v>
      </c>
      <c r="G117" t="s">
        <v>109</v>
      </c>
      <c r="H117" t="s">
        <v>761</v>
      </c>
    </row>
    <row r="118" spans="1:8" x14ac:dyDescent="0.2">
      <c r="A118" t="s">
        <v>127</v>
      </c>
      <c r="B118" t="s">
        <v>111</v>
      </c>
      <c r="C118" t="s">
        <v>63</v>
      </c>
      <c r="D118">
        <v>21</v>
      </c>
      <c r="E118">
        <v>2</v>
      </c>
      <c r="F118">
        <v>0</v>
      </c>
      <c r="G118" t="s">
        <v>109</v>
      </c>
      <c r="H118" t="s">
        <v>761</v>
      </c>
    </row>
    <row r="119" spans="1:8" x14ac:dyDescent="0.2">
      <c r="A119" t="s">
        <v>85</v>
      </c>
      <c r="B119" t="s">
        <v>111</v>
      </c>
      <c r="C119" t="s">
        <v>63</v>
      </c>
      <c r="D119">
        <v>27</v>
      </c>
      <c r="E119">
        <v>35</v>
      </c>
      <c r="F119">
        <v>7</v>
      </c>
      <c r="G119" t="s">
        <v>109</v>
      </c>
      <c r="H119" t="s">
        <v>762</v>
      </c>
    </row>
    <row r="120" spans="1:8" x14ac:dyDescent="0.2">
      <c r="A120" t="s">
        <v>87</v>
      </c>
      <c r="B120" t="s">
        <v>111</v>
      </c>
      <c r="C120" t="s">
        <v>63</v>
      </c>
      <c r="D120">
        <v>59</v>
      </c>
      <c r="E120">
        <v>8</v>
      </c>
      <c r="F120">
        <v>4</v>
      </c>
      <c r="G120" t="s">
        <v>109</v>
      </c>
      <c r="H120" t="s">
        <v>762</v>
      </c>
    </row>
    <row r="121" spans="1:8" x14ac:dyDescent="0.2">
      <c r="A121" t="s">
        <v>342</v>
      </c>
      <c r="B121" t="s">
        <v>111</v>
      </c>
      <c r="C121" t="s">
        <v>63</v>
      </c>
      <c r="D121">
        <v>45</v>
      </c>
      <c r="E121">
        <v>0</v>
      </c>
      <c r="F121">
        <v>1</v>
      </c>
      <c r="G121" t="s">
        <v>109</v>
      </c>
      <c r="H121" t="s">
        <v>763</v>
      </c>
    </row>
    <row r="122" spans="1:8" x14ac:dyDescent="0.2">
      <c r="A122" t="s">
        <v>678</v>
      </c>
      <c r="B122" t="s">
        <v>111</v>
      </c>
      <c r="C122" t="s">
        <v>63</v>
      </c>
      <c r="D122">
        <v>67</v>
      </c>
      <c r="E122">
        <v>35</v>
      </c>
      <c r="F122">
        <v>0</v>
      </c>
      <c r="G122" t="s">
        <v>109</v>
      </c>
      <c r="H122" t="s">
        <v>764</v>
      </c>
    </row>
    <row r="123" spans="1:8" x14ac:dyDescent="0.2">
      <c r="A123" t="s">
        <v>691</v>
      </c>
      <c r="B123" t="s">
        <v>111</v>
      </c>
      <c r="C123" t="s">
        <v>63</v>
      </c>
      <c r="D123">
        <v>26</v>
      </c>
      <c r="E123">
        <v>0</v>
      </c>
      <c r="F123">
        <v>0</v>
      </c>
      <c r="G123" t="s">
        <v>109</v>
      </c>
      <c r="H123" t="s">
        <v>764</v>
      </c>
    </row>
    <row r="124" spans="1:8" x14ac:dyDescent="0.2">
      <c r="A124" t="s">
        <v>371</v>
      </c>
      <c r="B124" t="s">
        <v>111</v>
      </c>
      <c r="C124" t="s">
        <v>112</v>
      </c>
      <c r="D124">
        <v>37</v>
      </c>
      <c r="E124">
        <v>4</v>
      </c>
      <c r="F124">
        <v>2</v>
      </c>
      <c r="G124" t="s">
        <v>108</v>
      </c>
      <c r="H124" t="s">
        <v>753</v>
      </c>
    </row>
    <row r="125" spans="1:8" x14ac:dyDescent="0.2">
      <c r="A125" t="s">
        <v>457</v>
      </c>
      <c r="B125" t="s">
        <v>111</v>
      </c>
      <c r="C125" t="s">
        <v>748</v>
      </c>
      <c r="D125">
        <v>45</v>
      </c>
      <c r="E125">
        <v>123</v>
      </c>
      <c r="F125">
        <v>2</v>
      </c>
      <c r="G125" t="s">
        <v>108</v>
      </c>
      <c r="H125" t="s">
        <v>754</v>
      </c>
    </row>
    <row r="126" spans="1:8" x14ac:dyDescent="0.2">
      <c r="A126" t="s">
        <v>468</v>
      </c>
      <c r="B126" t="s">
        <v>747</v>
      </c>
      <c r="C126" t="s">
        <v>748</v>
      </c>
      <c r="D126">
        <v>39</v>
      </c>
      <c r="E126">
        <v>10</v>
      </c>
      <c r="F126">
        <v>12</v>
      </c>
      <c r="G126" t="s">
        <v>108</v>
      </c>
      <c r="H126" t="s">
        <v>754</v>
      </c>
    </row>
    <row r="127" spans="1:8" x14ac:dyDescent="0.2">
      <c r="A127" t="s">
        <v>484</v>
      </c>
      <c r="B127" t="s">
        <v>111</v>
      </c>
      <c r="C127" t="s">
        <v>112</v>
      </c>
      <c r="D127">
        <v>92</v>
      </c>
      <c r="E127">
        <v>8</v>
      </c>
      <c r="F127">
        <v>4</v>
      </c>
      <c r="G127" t="s">
        <v>108</v>
      </c>
      <c r="H127" t="s">
        <v>755</v>
      </c>
    </row>
    <row r="128" spans="1:8" x14ac:dyDescent="0.2">
      <c r="A128" s="1" t="s">
        <v>231</v>
      </c>
      <c r="B128" s="1" t="s">
        <v>111</v>
      </c>
      <c r="C128" s="1" t="s">
        <v>112</v>
      </c>
      <c r="D128" s="1">
        <v>138</v>
      </c>
      <c r="E128" s="1">
        <v>26</v>
      </c>
      <c r="F128" s="1">
        <v>0</v>
      </c>
      <c r="G128" s="1" t="s">
        <v>108</v>
      </c>
      <c r="H128" s="1" t="s">
        <v>756</v>
      </c>
    </row>
    <row r="129" spans="1:8" x14ac:dyDescent="0.2">
      <c r="A129" s="1" t="s">
        <v>290</v>
      </c>
      <c r="B129" s="1" t="s">
        <v>111</v>
      </c>
      <c r="C129" s="1" t="s">
        <v>112</v>
      </c>
      <c r="D129" s="1">
        <v>64</v>
      </c>
      <c r="E129" s="1">
        <v>1</v>
      </c>
      <c r="F129" s="1">
        <v>0</v>
      </c>
      <c r="G129" s="1" t="s">
        <v>108</v>
      </c>
      <c r="H129" s="1" t="s">
        <v>756</v>
      </c>
    </row>
    <row r="130" spans="1:8" x14ac:dyDescent="0.2">
      <c r="A130" t="s">
        <v>178</v>
      </c>
      <c r="B130" t="s">
        <v>111</v>
      </c>
      <c r="C130" t="s">
        <v>112</v>
      </c>
      <c r="D130">
        <v>43</v>
      </c>
      <c r="E130">
        <v>0</v>
      </c>
      <c r="F130">
        <v>0</v>
      </c>
      <c r="G130" t="s">
        <v>108</v>
      </c>
      <c r="H130" t="s">
        <v>757</v>
      </c>
    </row>
    <row r="131" spans="1:8" x14ac:dyDescent="0.2">
      <c r="A131" t="s">
        <v>194</v>
      </c>
      <c r="B131" t="s">
        <v>111</v>
      </c>
      <c r="C131" t="s">
        <v>112</v>
      </c>
      <c r="D131">
        <v>50</v>
      </c>
      <c r="E131">
        <v>0</v>
      </c>
      <c r="F131">
        <v>15</v>
      </c>
      <c r="G131" t="s">
        <v>108</v>
      </c>
      <c r="H131" t="s">
        <v>757</v>
      </c>
    </row>
    <row r="132" spans="1:8" x14ac:dyDescent="0.2">
      <c r="A132" t="s">
        <v>201</v>
      </c>
      <c r="B132" t="s">
        <v>111</v>
      </c>
      <c r="C132" t="s">
        <v>112</v>
      </c>
      <c r="D132">
        <v>57</v>
      </c>
      <c r="E132">
        <v>1</v>
      </c>
      <c r="F132">
        <v>8</v>
      </c>
      <c r="G132" t="s">
        <v>108</v>
      </c>
      <c r="H132" t="s">
        <v>757</v>
      </c>
    </row>
    <row r="133" spans="1:8" x14ac:dyDescent="0.2">
      <c r="A133" t="s">
        <v>178</v>
      </c>
      <c r="B133" t="s">
        <v>111</v>
      </c>
      <c r="C133" t="s">
        <v>112</v>
      </c>
      <c r="D133">
        <v>43</v>
      </c>
      <c r="E133">
        <v>0</v>
      </c>
      <c r="F133">
        <v>0</v>
      </c>
      <c r="G133" t="s">
        <v>108</v>
      </c>
      <c r="H133" t="s">
        <v>758</v>
      </c>
    </row>
    <row r="134" spans="1:8" x14ac:dyDescent="0.2">
      <c r="A134" t="s">
        <v>524</v>
      </c>
      <c r="B134" t="s">
        <v>111</v>
      </c>
      <c r="C134" t="s">
        <v>112</v>
      </c>
      <c r="D134">
        <v>36</v>
      </c>
      <c r="E134">
        <v>0</v>
      </c>
      <c r="F134">
        <v>0</v>
      </c>
      <c r="G134" t="s">
        <v>108</v>
      </c>
      <c r="H134" t="s">
        <v>758</v>
      </c>
    </row>
    <row r="135" spans="1:8" x14ac:dyDescent="0.2">
      <c r="A135" t="s">
        <v>317</v>
      </c>
      <c r="B135" t="s">
        <v>111</v>
      </c>
      <c r="C135" t="s">
        <v>112</v>
      </c>
      <c r="D135">
        <v>77</v>
      </c>
      <c r="E135">
        <v>8</v>
      </c>
      <c r="F135">
        <v>13</v>
      </c>
      <c r="G135" t="s">
        <v>108</v>
      </c>
      <c r="H135" t="s">
        <v>759</v>
      </c>
    </row>
    <row r="136" spans="1:8" x14ac:dyDescent="0.2">
      <c r="A136" t="s">
        <v>599</v>
      </c>
      <c r="B136" t="s">
        <v>111</v>
      </c>
      <c r="C136" t="s">
        <v>112</v>
      </c>
      <c r="D136">
        <v>33</v>
      </c>
      <c r="E136">
        <v>0</v>
      </c>
      <c r="F136">
        <v>1</v>
      </c>
      <c r="G136" t="s">
        <v>108</v>
      </c>
      <c r="H136" t="s">
        <v>759</v>
      </c>
    </row>
    <row r="137" spans="1:8" x14ac:dyDescent="0.2">
      <c r="A137" t="s">
        <v>644</v>
      </c>
      <c r="B137" t="s">
        <v>111</v>
      </c>
      <c r="C137" t="s">
        <v>112</v>
      </c>
      <c r="D137">
        <v>85</v>
      </c>
      <c r="E137">
        <v>1</v>
      </c>
      <c r="F137">
        <v>0</v>
      </c>
      <c r="G137" t="s">
        <v>108</v>
      </c>
      <c r="H137" t="s">
        <v>760</v>
      </c>
    </row>
    <row r="138" spans="1:8" x14ac:dyDescent="0.2">
      <c r="A138" t="s">
        <v>651</v>
      </c>
      <c r="B138" t="s">
        <v>111</v>
      </c>
      <c r="C138" t="s">
        <v>112</v>
      </c>
      <c r="D138">
        <v>67</v>
      </c>
      <c r="E138">
        <v>0</v>
      </c>
      <c r="F138">
        <v>14</v>
      </c>
      <c r="G138" t="s">
        <v>108</v>
      </c>
      <c r="H138" t="s">
        <v>760</v>
      </c>
    </row>
    <row r="139" spans="1:8" x14ac:dyDescent="0.2">
      <c r="A139" t="s">
        <v>125</v>
      </c>
      <c r="B139" t="s">
        <v>111</v>
      </c>
      <c r="C139" t="s">
        <v>112</v>
      </c>
      <c r="D139">
        <v>47</v>
      </c>
      <c r="E139">
        <v>72</v>
      </c>
      <c r="F139">
        <v>8</v>
      </c>
      <c r="G139" t="s">
        <v>108</v>
      </c>
      <c r="H139" t="s">
        <v>761</v>
      </c>
    </row>
    <row r="140" spans="1:8" x14ac:dyDescent="0.2">
      <c r="A140" t="s">
        <v>159</v>
      </c>
      <c r="B140" t="s">
        <v>111</v>
      </c>
      <c r="C140" t="s">
        <v>112</v>
      </c>
      <c r="D140">
        <v>33</v>
      </c>
      <c r="E140">
        <v>52</v>
      </c>
      <c r="F140">
        <v>3</v>
      </c>
      <c r="G140" t="s">
        <v>108</v>
      </c>
      <c r="H140" t="s">
        <v>761</v>
      </c>
    </row>
    <row r="141" spans="1:8" x14ac:dyDescent="0.2">
      <c r="A141" t="s">
        <v>78</v>
      </c>
      <c r="B141" t="s">
        <v>111</v>
      </c>
      <c r="C141" t="s">
        <v>112</v>
      </c>
      <c r="D141">
        <v>127</v>
      </c>
      <c r="E141">
        <v>7</v>
      </c>
      <c r="F141">
        <v>6</v>
      </c>
      <c r="G141" t="s">
        <v>108</v>
      </c>
      <c r="H141" t="s">
        <v>762</v>
      </c>
    </row>
    <row r="142" spans="1:8" x14ac:dyDescent="0.2">
      <c r="A142" t="s">
        <v>317</v>
      </c>
      <c r="B142" t="s">
        <v>111</v>
      </c>
      <c r="C142" t="s">
        <v>112</v>
      </c>
      <c r="D142">
        <v>77</v>
      </c>
      <c r="E142">
        <v>8</v>
      </c>
      <c r="F142">
        <v>13</v>
      </c>
      <c r="G142" t="s">
        <v>108</v>
      </c>
      <c r="H142" t="s">
        <v>763</v>
      </c>
    </row>
    <row r="143" spans="1:8" x14ac:dyDescent="0.2">
      <c r="A143" t="s">
        <v>344</v>
      </c>
      <c r="B143" t="s">
        <v>111</v>
      </c>
      <c r="C143" t="s">
        <v>112</v>
      </c>
      <c r="D143">
        <v>68</v>
      </c>
      <c r="E143">
        <v>20</v>
      </c>
      <c r="F143">
        <v>9</v>
      </c>
      <c r="G143" t="s">
        <v>108</v>
      </c>
      <c r="H143" t="s">
        <v>763</v>
      </c>
    </row>
    <row r="144" spans="1:8" x14ac:dyDescent="0.2">
      <c r="A144" t="s">
        <v>350</v>
      </c>
      <c r="B144" t="s">
        <v>111</v>
      </c>
      <c r="C144" t="s">
        <v>112</v>
      </c>
      <c r="D144">
        <v>127</v>
      </c>
      <c r="E144">
        <v>7</v>
      </c>
      <c r="F144">
        <v>6</v>
      </c>
      <c r="G144" t="s">
        <v>108</v>
      </c>
      <c r="H144" t="s">
        <v>763</v>
      </c>
    </row>
    <row r="145" spans="1:8" x14ac:dyDescent="0.2">
      <c r="A145" t="s">
        <v>368</v>
      </c>
      <c r="B145" t="s">
        <v>111</v>
      </c>
      <c r="C145" t="s">
        <v>63</v>
      </c>
      <c r="D145">
        <v>102</v>
      </c>
      <c r="E145">
        <v>4</v>
      </c>
      <c r="F145">
        <v>10</v>
      </c>
      <c r="G145" t="s">
        <v>108</v>
      </c>
      <c r="H145" t="s">
        <v>753</v>
      </c>
    </row>
    <row r="146" spans="1:8" x14ac:dyDescent="0.2">
      <c r="A146" t="s">
        <v>394</v>
      </c>
      <c r="B146" t="s">
        <v>111</v>
      </c>
      <c r="C146" t="s">
        <v>63</v>
      </c>
      <c r="D146">
        <v>266</v>
      </c>
      <c r="E146">
        <v>16</v>
      </c>
      <c r="F146">
        <v>74</v>
      </c>
      <c r="G146" t="s">
        <v>108</v>
      </c>
      <c r="H146" t="s">
        <v>753</v>
      </c>
    </row>
    <row r="147" spans="1:8" x14ac:dyDescent="0.2">
      <c r="A147" t="s">
        <v>401</v>
      </c>
      <c r="B147" t="s">
        <v>111</v>
      </c>
      <c r="C147" t="s">
        <v>63</v>
      </c>
      <c r="D147">
        <v>32</v>
      </c>
      <c r="E147">
        <v>5</v>
      </c>
      <c r="F147">
        <v>32</v>
      </c>
      <c r="G147" t="s">
        <v>108</v>
      </c>
      <c r="H147" t="s">
        <v>753</v>
      </c>
    </row>
    <row r="148" spans="1:8" x14ac:dyDescent="0.2">
      <c r="A148" t="s">
        <v>404</v>
      </c>
      <c r="B148" t="s">
        <v>111</v>
      </c>
      <c r="C148" t="s">
        <v>63</v>
      </c>
      <c r="D148">
        <v>49</v>
      </c>
      <c r="E148">
        <v>3</v>
      </c>
      <c r="F148">
        <v>0</v>
      </c>
      <c r="G148" t="s">
        <v>108</v>
      </c>
      <c r="H148" t="s">
        <v>753</v>
      </c>
    </row>
    <row r="149" spans="1:8" x14ac:dyDescent="0.2">
      <c r="A149" t="s">
        <v>408</v>
      </c>
      <c r="B149" t="s">
        <v>111</v>
      </c>
      <c r="C149" t="s">
        <v>63</v>
      </c>
      <c r="D149">
        <v>66</v>
      </c>
      <c r="E149">
        <v>16</v>
      </c>
      <c r="F149">
        <v>8</v>
      </c>
      <c r="G149" t="s">
        <v>108</v>
      </c>
      <c r="H149" t="s">
        <v>753</v>
      </c>
    </row>
    <row r="150" spans="1:8" x14ac:dyDescent="0.2">
      <c r="A150" t="s">
        <v>427</v>
      </c>
      <c r="B150" t="s">
        <v>111</v>
      </c>
      <c r="C150" t="s">
        <v>63</v>
      </c>
      <c r="D150">
        <v>88</v>
      </c>
      <c r="E150">
        <v>4</v>
      </c>
      <c r="F150">
        <v>0</v>
      </c>
      <c r="G150" t="s">
        <v>108</v>
      </c>
      <c r="H150" t="s">
        <v>753</v>
      </c>
    </row>
    <row r="151" spans="1:8" x14ac:dyDescent="0.2">
      <c r="A151" t="s">
        <v>441</v>
      </c>
      <c r="B151" t="s">
        <v>111</v>
      </c>
      <c r="C151" t="s">
        <v>63</v>
      </c>
      <c r="D151">
        <v>69</v>
      </c>
      <c r="E151">
        <v>53</v>
      </c>
      <c r="F151">
        <v>0</v>
      </c>
      <c r="G151" t="s">
        <v>108</v>
      </c>
      <c r="H151" t="s">
        <v>753</v>
      </c>
    </row>
    <row r="152" spans="1:8" x14ac:dyDescent="0.2">
      <c r="A152" t="s">
        <v>447</v>
      </c>
      <c r="B152" t="s">
        <v>111</v>
      </c>
      <c r="C152" t="s">
        <v>63</v>
      </c>
      <c r="D152">
        <v>38</v>
      </c>
      <c r="E152">
        <v>66</v>
      </c>
      <c r="F152">
        <v>17</v>
      </c>
      <c r="G152" t="s">
        <v>108</v>
      </c>
      <c r="H152" t="s">
        <v>753</v>
      </c>
    </row>
    <row r="153" spans="1:8" x14ac:dyDescent="0.2">
      <c r="A153" t="s">
        <v>401</v>
      </c>
      <c r="B153" t="s">
        <v>747</v>
      </c>
      <c r="C153" t="s">
        <v>172</v>
      </c>
      <c r="D153">
        <v>32</v>
      </c>
      <c r="E153">
        <v>5</v>
      </c>
      <c r="F153">
        <v>32</v>
      </c>
      <c r="G153" t="s">
        <v>108</v>
      </c>
      <c r="H153" t="s">
        <v>754</v>
      </c>
    </row>
    <row r="154" spans="1:8" x14ac:dyDescent="0.2">
      <c r="A154" t="s">
        <v>472</v>
      </c>
      <c r="B154" t="s">
        <v>747</v>
      </c>
      <c r="C154" t="s">
        <v>172</v>
      </c>
      <c r="D154">
        <v>73</v>
      </c>
      <c r="E154">
        <v>37</v>
      </c>
      <c r="F154">
        <v>0</v>
      </c>
      <c r="G154" t="s">
        <v>108</v>
      </c>
      <c r="H154" t="s">
        <v>754</v>
      </c>
    </row>
    <row r="155" spans="1:8" x14ac:dyDescent="0.2">
      <c r="A155" t="s">
        <v>480</v>
      </c>
      <c r="B155" t="s">
        <v>111</v>
      </c>
      <c r="C155" t="s">
        <v>63</v>
      </c>
      <c r="D155">
        <v>55</v>
      </c>
      <c r="E155">
        <v>12</v>
      </c>
      <c r="F155">
        <v>0</v>
      </c>
      <c r="G155" t="s">
        <v>108</v>
      </c>
      <c r="H155" t="s">
        <v>755</v>
      </c>
    </row>
    <row r="156" spans="1:8" x14ac:dyDescent="0.2">
      <c r="A156" t="s">
        <v>492</v>
      </c>
      <c r="B156" t="s">
        <v>111</v>
      </c>
      <c r="C156" t="s">
        <v>63</v>
      </c>
      <c r="D156">
        <v>63</v>
      </c>
      <c r="E156">
        <v>2</v>
      </c>
      <c r="F156">
        <v>0</v>
      </c>
      <c r="G156" t="s">
        <v>108</v>
      </c>
      <c r="H156" t="s">
        <v>755</v>
      </c>
    </row>
    <row r="157" spans="1:8" x14ac:dyDescent="0.2">
      <c r="A157" t="s">
        <v>498</v>
      </c>
      <c r="B157" t="s">
        <v>111</v>
      </c>
      <c r="C157" t="s">
        <v>63</v>
      </c>
      <c r="D157">
        <v>17</v>
      </c>
      <c r="E157">
        <v>2</v>
      </c>
      <c r="F157">
        <v>0</v>
      </c>
      <c r="G157" t="s">
        <v>108</v>
      </c>
      <c r="H157" t="s">
        <v>755</v>
      </c>
    </row>
    <row r="158" spans="1:8" x14ac:dyDescent="0.2">
      <c r="A158" t="s">
        <v>507</v>
      </c>
      <c r="B158" t="s">
        <v>747</v>
      </c>
      <c r="C158" t="s">
        <v>172</v>
      </c>
      <c r="D158">
        <v>82</v>
      </c>
      <c r="E158">
        <v>7</v>
      </c>
      <c r="F158">
        <v>3</v>
      </c>
      <c r="G158" t="s">
        <v>108</v>
      </c>
      <c r="H158" t="s">
        <v>755</v>
      </c>
    </row>
    <row r="159" spans="1:8" x14ac:dyDescent="0.2">
      <c r="A159" s="1" t="s">
        <v>219</v>
      </c>
      <c r="B159" s="1" t="s">
        <v>111</v>
      </c>
      <c r="C159" s="1" t="s">
        <v>63</v>
      </c>
      <c r="D159" s="1">
        <v>61</v>
      </c>
      <c r="E159" s="1">
        <v>0</v>
      </c>
      <c r="F159" s="1">
        <v>0</v>
      </c>
      <c r="G159" s="1" t="s">
        <v>108</v>
      </c>
      <c r="H159" s="1" t="s">
        <v>756</v>
      </c>
    </row>
    <row r="160" spans="1:8" x14ac:dyDescent="0.2">
      <c r="A160" s="1" t="s">
        <v>225</v>
      </c>
      <c r="B160" s="1" t="s">
        <v>111</v>
      </c>
      <c r="C160" s="1" t="s">
        <v>63</v>
      </c>
      <c r="D160" s="1">
        <v>97</v>
      </c>
      <c r="E160" s="1">
        <v>167</v>
      </c>
      <c r="F160" s="1">
        <v>0</v>
      </c>
      <c r="G160" s="1" t="s">
        <v>108</v>
      </c>
      <c r="H160" s="1" t="s">
        <v>756</v>
      </c>
    </row>
    <row r="161" spans="1:8" x14ac:dyDescent="0.2">
      <c r="A161" s="1" t="s">
        <v>227</v>
      </c>
      <c r="B161" s="1" t="s">
        <v>111</v>
      </c>
      <c r="C161" s="1" t="s">
        <v>63</v>
      </c>
      <c r="D161" s="1">
        <v>315</v>
      </c>
      <c r="E161" s="1">
        <v>10</v>
      </c>
      <c r="F161" s="1">
        <v>2</v>
      </c>
      <c r="G161" s="1" t="s">
        <v>108</v>
      </c>
      <c r="H161" s="1" t="s">
        <v>756</v>
      </c>
    </row>
    <row r="162" spans="1:8" x14ac:dyDescent="0.2">
      <c r="A162" s="1" t="s">
        <v>238</v>
      </c>
      <c r="B162" s="1" t="s">
        <v>111</v>
      </c>
      <c r="C162" s="1" t="s">
        <v>63</v>
      </c>
      <c r="D162" s="1">
        <v>74</v>
      </c>
      <c r="E162" s="1">
        <v>1</v>
      </c>
      <c r="F162" s="1">
        <v>0</v>
      </c>
      <c r="G162" s="1" t="s">
        <v>108</v>
      </c>
      <c r="H162" s="1" t="s">
        <v>756</v>
      </c>
    </row>
    <row r="163" spans="1:8" x14ac:dyDescent="0.2">
      <c r="A163" s="1" t="s">
        <v>242</v>
      </c>
      <c r="B163" s="1" t="s">
        <v>111</v>
      </c>
      <c r="C163" s="1" t="s">
        <v>63</v>
      </c>
      <c r="D163" s="1">
        <v>53</v>
      </c>
      <c r="E163" s="1">
        <v>25</v>
      </c>
      <c r="F163" s="1">
        <v>1</v>
      </c>
      <c r="G163" s="1" t="s">
        <v>108</v>
      </c>
      <c r="H163" s="1" t="s">
        <v>756</v>
      </c>
    </row>
    <row r="164" spans="1:8" x14ac:dyDescent="0.2">
      <c r="A164" s="1" t="s">
        <v>257</v>
      </c>
      <c r="B164" s="1" t="s">
        <v>111</v>
      </c>
      <c r="C164" s="1" t="s">
        <v>63</v>
      </c>
      <c r="D164" s="1">
        <v>1180</v>
      </c>
      <c r="E164" s="1">
        <v>16</v>
      </c>
      <c r="F164" s="1">
        <v>0</v>
      </c>
      <c r="G164" s="1" t="s">
        <v>108</v>
      </c>
      <c r="H164" s="1" t="s">
        <v>756</v>
      </c>
    </row>
    <row r="165" spans="1:8" x14ac:dyDescent="0.2">
      <c r="A165" s="1" t="s">
        <v>273</v>
      </c>
      <c r="B165" s="1" t="s">
        <v>111</v>
      </c>
      <c r="C165" s="1" t="s">
        <v>63</v>
      </c>
      <c r="D165" s="1">
        <v>79</v>
      </c>
      <c r="E165" s="1">
        <v>7</v>
      </c>
      <c r="F165" s="1">
        <v>6</v>
      </c>
      <c r="G165" s="1" t="s">
        <v>108</v>
      </c>
      <c r="H165" s="1" t="s">
        <v>756</v>
      </c>
    </row>
    <row r="166" spans="1:8" x14ac:dyDescent="0.2">
      <c r="A166" s="1" t="s">
        <v>297</v>
      </c>
      <c r="B166" s="1" t="s">
        <v>111</v>
      </c>
      <c r="C166" s="1" t="s">
        <v>63</v>
      </c>
      <c r="D166" s="1">
        <v>120</v>
      </c>
      <c r="E166" s="1">
        <v>4</v>
      </c>
      <c r="F166" s="1">
        <v>0</v>
      </c>
      <c r="G166" s="1" t="s">
        <v>108</v>
      </c>
      <c r="H166" s="1" t="s">
        <v>756</v>
      </c>
    </row>
    <row r="167" spans="1:8" x14ac:dyDescent="0.2">
      <c r="A167" s="1" t="s">
        <v>301</v>
      </c>
      <c r="B167" s="1" t="s">
        <v>111</v>
      </c>
      <c r="C167" s="1" t="s">
        <v>63</v>
      </c>
      <c r="D167" s="1">
        <v>220</v>
      </c>
      <c r="E167" s="1">
        <v>5</v>
      </c>
      <c r="F167" s="1">
        <v>0</v>
      </c>
      <c r="G167" s="1" t="s">
        <v>108</v>
      </c>
      <c r="H167" s="1" t="s">
        <v>756</v>
      </c>
    </row>
    <row r="168" spans="1:8" x14ac:dyDescent="0.2">
      <c r="A168" s="1" t="s">
        <v>306</v>
      </c>
      <c r="B168" s="1" t="s">
        <v>111</v>
      </c>
      <c r="C168" s="1" t="s">
        <v>63</v>
      </c>
      <c r="D168" s="1">
        <v>769</v>
      </c>
      <c r="E168" s="1">
        <v>22</v>
      </c>
      <c r="F168" s="1">
        <v>0</v>
      </c>
      <c r="G168" s="1" t="s">
        <v>108</v>
      </c>
      <c r="H168" s="1" t="s">
        <v>756</v>
      </c>
    </row>
    <row r="169" spans="1:8" x14ac:dyDescent="0.2">
      <c r="A169" t="s">
        <v>174</v>
      </c>
      <c r="B169" t="s">
        <v>111</v>
      </c>
      <c r="C169" t="s">
        <v>63</v>
      </c>
      <c r="D169">
        <v>102</v>
      </c>
      <c r="E169">
        <v>4</v>
      </c>
      <c r="F169">
        <v>10</v>
      </c>
      <c r="G169" t="s">
        <v>108</v>
      </c>
      <c r="H169" t="s">
        <v>757</v>
      </c>
    </row>
    <row r="170" spans="1:8" x14ac:dyDescent="0.2">
      <c r="A170" t="s">
        <v>177</v>
      </c>
      <c r="B170" t="s">
        <v>111</v>
      </c>
      <c r="C170" t="s">
        <v>63</v>
      </c>
      <c r="D170">
        <v>68</v>
      </c>
      <c r="E170">
        <v>0</v>
      </c>
      <c r="F170">
        <v>52</v>
      </c>
      <c r="G170" t="s">
        <v>108</v>
      </c>
      <c r="H170" t="s">
        <v>757</v>
      </c>
    </row>
    <row r="171" spans="1:8" x14ac:dyDescent="0.2">
      <c r="A171" t="s">
        <v>529</v>
      </c>
      <c r="B171" t="s">
        <v>111</v>
      </c>
      <c r="C171" t="s">
        <v>63</v>
      </c>
      <c r="D171">
        <v>130</v>
      </c>
      <c r="E171">
        <v>3</v>
      </c>
      <c r="F171">
        <v>2</v>
      </c>
      <c r="G171" t="s">
        <v>108</v>
      </c>
      <c r="H171" t="s">
        <v>758</v>
      </c>
    </row>
    <row r="172" spans="1:8" x14ac:dyDescent="0.2">
      <c r="A172" t="s">
        <v>553</v>
      </c>
      <c r="B172" t="s">
        <v>111</v>
      </c>
      <c r="C172" t="s">
        <v>63</v>
      </c>
      <c r="D172">
        <v>52</v>
      </c>
      <c r="E172">
        <v>0</v>
      </c>
      <c r="F172">
        <v>0</v>
      </c>
      <c r="G172" t="s">
        <v>108</v>
      </c>
      <c r="H172" t="s">
        <v>758</v>
      </c>
    </row>
    <row r="173" spans="1:8" x14ac:dyDescent="0.2">
      <c r="A173" t="s">
        <v>570</v>
      </c>
      <c r="B173" t="s">
        <v>111</v>
      </c>
      <c r="C173" t="s">
        <v>63</v>
      </c>
      <c r="D173">
        <v>215</v>
      </c>
      <c r="E173">
        <v>9</v>
      </c>
      <c r="F173">
        <v>2</v>
      </c>
      <c r="G173" t="s">
        <v>108</v>
      </c>
      <c r="H173" t="s">
        <v>758</v>
      </c>
    </row>
    <row r="174" spans="1:8" x14ac:dyDescent="0.2">
      <c r="A174" t="s">
        <v>579</v>
      </c>
      <c r="B174" t="s">
        <v>111</v>
      </c>
      <c r="C174" t="s">
        <v>63</v>
      </c>
      <c r="D174">
        <v>90</v>
      </c>
      <c r="E174">
        <v>1</v>
      </c>
      <c r="F174">
        <v>4</v>
      </c>
      <c r="G174" t="s">
        <v>108</v>
      </c>
      <c r="H174" t="s">
        <v>758</v>
      </c>
    </row>
    <row r="175" spans="1:8" x14ac:dyDescent="0.2">
      <c r="A175" t="s">
        <v>603</v>
      </c>
      <c r="B175" t="s">
        <v>111</v>
      </c>
      <c r="C175" t="s">
        <v>63</v>
      </c>
      <c r="D175">
        <v>43</v>
      </c>
      <c r="E175">
        <v>28</v>
      </c>
      <c r="F175">
        <v>1</v>
      </c>
      <c r="G175" t="s">
        <v>108</v>
      </c>
      <c r="H175" t="s">
        <v>759</v>
      </c>
    </row>
    <row r="176" spans="1:8" x14ac:dyDescent="0.2">
      <c r="A176" t="s">
        <v>605</v>
      </c>
      <c r="B176" t="s">
        <v>111</v>
      </c>
      <c r="C176" t="s">
        <v>63</v>
      </c>
      <c r="D176">
        <v>81</v>
      </c>
      <c r="E176">
        <v>12</v>
      </c>
      <c r="F176">
        <v>0</v>
      </c>
      <c r="G176" t="s">
        <v>108</v>
      </c>
      <c r="H176" t="s">
        <v>759</v>
      </c>
    </row>
    <row r="177" spans="1:8" x14ac:dyDescent="0.2">
      <c r="A177" t="s">
        <v>609</v>
      </c>
      <c r="B177" t="s">
        <v>111</v>
      </c>
      <c r="C177" t="s">
        <v>63</v>
      </c>
      <c r="D177">
        <v>16</v>
      </c>
      <c r="E177">
        <v>14</v>
      </c>
      <c r="F177">
        <v>0</v>
      </c>
      <c r="G177" t="s">
        <v>108</v>
      </c>
      <c r="H177" t="s">
        <v>759</v>
      </c>
    </row>
    <row r="178" spans="1:8" x14ac:dyDescent="0.2">
      <c r="A178" t="s">
        <v>610</v>
      </c>
      <c r="B178" t="s">
        <v>111</v>
      </c>
      <c r="C178" t="s">
        <v>63</v>
      </c>
      <c r="D178">
        <v>223</v>
      </c>
      <c r="E178">
        <v>8</v>
      </c>
      <c r="F178">
        <v>0</v>
      </c>
      <c r="G178" t="s">
        <v>108</v>
      </c>
      <c r="H178" t="s">
        <v>759</v>
      </c>
    </row>
    <row r="179" spans="1:8" x14ac:dyDescent="0.2">
      <c r="A179" t="s">
        <v>625</v>
      </c>
      <c r="B179" t="s">
        <v>111</v>
      </c>
      <c r="C179" t="s">
        <v>63</v>
      </c>
      <c r="D179">
        <v>527</v>
      </c>
      <c r="E179">
        <v>3</v>
      </c>
      <c r="F179">
        <v>105</v>
      </c>
      <c r="G179" t="s">
        <v>108</v>
      </c>
      <c r="H179" t="s">
        <v>760</v>
      </c>
    </row>
    <row r="180" spans="1:8" x14ac:dyDescent="0.2">
      <c r="A180" t="s">
        <v>647</v>
      </c>
      <c r="B180" t="s">
        <v>111</v>
      </c>
      <c r="C180" t="s">
        <v>63</v>
      </c>
      <c r="D180">
        <v>144</v>
      </c>
      <c r="E180">
        <v>0</v>
      </c>
      <c r="F180">
        <v>8</v>
      </c>
      <c r="G180" t="s">
        <v>108</v>
      </c>
      <c r="H180" t="s">
        <v>760</v>
      </c>
    </row>
    <row r="181" spans="1:8" x14ac:dyDescent="0.2">
      <c r="A181" t="s">
        <v>649</v>
      </c>
      <c r="B181" t="s">
        <v>111</v>
      </c>
      <c r="C181" t="s">
        <v>63</v>
      </c>
      <c r="D181">
        <v>117</v>
      </c>
      <c r="E181">
        <v>0</v>
      </c>
      <c r="F181">
        <v>15</v>
      </c>
      <c r="G181" t="s">
        <v>108</v>
      </c>
      <c r="H181" t="s">
        <v>760</v>
      </c>
    </row>
    <row r="182" spans="1:8" x14ac:dyDescent="0.2">
      <c r="A182" t="s">
        <v>656</v>
      </c>
      <c r="B182" t="s">
        <v>111</v>
      </c>
      <c r="C182" t="s">
        <v>63</v>
      </c>
      <c r="D182">
        <v>67</v>
      </c>
      <c r="E182">
        <v>1</v>
      </c>
      <c r="F182">
        <v>0</v>
      </c>
      <c r="G182" t="s">
        <v>108</v>
      </c>
      <c r="H182" t="s">
        <v>760</v>
      </c>
    </row>
    <row r="183" spans="1:8" x14ac:dyDescent="0.2">
      <c r="A183" t="s">
        <v>657</v>
      </c>
      <c r="B183" t="s">
        <v>111</v>
      </c>
      <c r="C183" t="s">
        <v>63</v>
      </c>
      <c r="D183">
        <v>72</v>
      </c>
      <c r="E183">
        <v>4</v>
      </c>
      <c r="F183">
        <v>8</v>
      </c>
      <c r="G183" t="s">
        <v>108</v>
      </c>
      <c r="H183" t="s">
        <v>760</v>
      </c>
    </row>
    <row r="184" spans="1:8" x14ac:dyDescent="0.2">
      <c r="A184" t="s">
        <v>122</v>
      </c>
      <c r="B184" t="s">
        <v>111</v>
      </c>
      <c r="C184" t="s">
        <v>63</v>
      </c>
      <c r="D184">
        <v>87</v>
      </c>
      <c r="E184">
        <v>7</v>
      </c>
      <c r="F184">
        <v>1</v>
      </c>
      <c r="G184" t="s">
        <v>108</v>
      </c>
      <c r="H184" t="s">
        <v>761</v>
      </c>
    </row>
    <row r="185" spans="1:8" x14ac:dyDescent="0.2">
      <c r="A185" t="s">
        <v>27</v>
      </c>
      <c r="B185" t="s">
        <v>111</v>
      </c>
      <c r="C185" t="s">
        <v>63</v>
      </c>
      <c r="D185">
        <v>209</v>
      </c>
      <c r="E185">
        <v>194</v>
      </c>
      <c r="F185">
        <v>44</v>
      </c>
      <c r="G185" t="s">
        <v>108</v>
      </c>
      <c r="H185" t="s">
        <v>762</v>
      </c>
    </row>
    <row r="186" spans="1:8" x14ac:dyDescent="0.2">
      <c r="A186" t="s">
        <v>41</v>
      </c>
      <c r="B186" t="s">
        <v>111</v>
      </c>
      <c r="C186" t="s">
        <v>63</v>
      </c>
      <c r="D186">
        <v>44</v>
      </c>
      <c r="E186">
        <v>35</v>
      </c>
      <c r="F186">
        <v>16</v>
      </c>
      <c r="G186" t="s">
        <v>108</v>
      </c>
      <c r="H186" t="s">
        <v>762</v>
      </c>
    </row>
    <row r="187" spans="1:8" x14ac:dyDescent="0.2">
      <c r="A187" t="s">
        <v>67</v>
      </c>
      <c r="B187" t="s">
        <v>111</v>
      </c>
      <c r="C187" t="s">
        <v>63</v>
      </c>
      <c r="D187">
        <v>79</v>
      </c>
      <c r="E187">
        <v>7</v>
      </c>
      <c r="F187">
        <v>6</v>
      </c>
      <c r="G187" t="s">
        <v>108</v>
      </c>
      <c r="H187" t="s">
        <v>762</v>
      </c>
    </row>
    <row r="188" spans="1:8" x14ac:dyDescent="0.2">
      <c r="A188" t="s">
        <v>72</v>
      </c>
      <c r="B188" t="s">
        <v>111</v>
      </c>
      <c r="C188" t="s">
        <v>63</v>
      </c>
      <c r="D188">
        <v>39</v>
      </c>
      <c r="E188">
        <v>68</v>
      </c>
      <c r="F188">
        <v>1</v>
      </c>
      <c r="G188" t="s">
        <v>108</v>
      </c>
      <c r="H188" t="s">
        <v>762</v>
      </c>
    </row>
    <row r="189" spans="1:8" x14ac:dyDescent="0.2">
      <c r="A189" t="s">
        <v>97</v>
      </c>
      <c r="B189" t="s">
        <v>111</v>
      </c>
      <c r="C189" t="s">
        <v>63</v>
      </c>
      <c r="D189">
        <v>94</v>
      </c>
      <c r="E189">
        <v>150</v>
      </c>
      <c r="F189">
        <v>36</v>
      </c>
      <c r="G189" t="s">
        <v>108</v>
      </c>
      <c r="H189" t="s">
        <v>762</v>
      </c>
    </row>
    <row r="190" spans="1:8" x14ac:dyDescent="0.2">
      <c r="A190" t="s">
        <v>99</v>
      </c>
      <c r="B190" t="s">
        <v>111</v>
      </c>
      <c r="C190" t="s">
        <v>63</v>
      </c>
      <c r="D190">
        <v>60</v>
      </c>
      <c r="E190">
        <v>59</v>
      </c>
      <c r="F190">
        <v>0</v>
      </c>
      <c r="G190" t="s">
        <v>108</v>
      </c>
      <c r="H190" t="s">
        <v>762</v>
      </c>
    </row>
    <row r="191" spans="1:8" x14ac:dyDescent="0.2">
      <c r="A191" t="s">
        <v>315</v>
      </c>
      <c r="B191" t="s">
        <v>111</v>
      </c>
      <c r="C191" t="s">
        <v>63</v>
      </c>
      <c r="D191">
        <v>114</v>
      </c>
      <c r="E191">
        <v>1</v>
      </c>
      <c r="F191">
        <v>2</v>
      </c>
      <c r="G191" t="s">
        <v>108</v>
      </c>
      <c r="H191" t="s">
        <v>763</v>
      </c>
    </row>
    <row r="192" spans="1:8" x14ac:dyDescent="0.2">
      <c r="A192" t="s">
        <v>316</v>
      </c>
      <c r="B192" t="s">
        <v>111</v>
      </c>
      <c r="C192" t="s">
        <v>63</v>
      </c>
      <c r="D192">
        <v>59</v>
      </c>
      <c r="E192">
        <v>7</v>
      </c>
      <c r="F192">
        <v>6</v>
      </c>
      <c r="G192" t="s">
        <v>108</v>
      </c>
      <c r="H192" t="s">
        <v>763</v>
      </c>
    </row>
    <row r="193" spans="1:8" x14ac:dyDescent="0.2">
      <c r="A193" t="s">
        <v>331</v>
      </c>
      <c r="B193" t="s">
        <v>111</v>
      </c>
      <c r="C193" t="s">
        <v>63</v>
      </c>
      <c r="D193">
        <v>40</v>
      </c>
      <c r="E193">
        <v>0</v>
      </c>
      <c r="F193">
        <v>4</v>
      </c>
      <c r="G193" t="s">
        <v>108</v>
      </c>
      <c r="H193" t="s">
        <v>763</v>
      </c>
    </row>
    <row r="194" spans="1:8" x14ac:dyDescent="0.2">
      <c r="A194" t="s">
        <v>339</v>
      </c>
      <c r="B194" t="s">
        <v>111</v>
      </c>
      <c r="C194" t="s">
        <v>63</v>
      </c>
      <c r="D194">
        <v>171</v>
      </c>
      <c r="E194">
        <v>5</v>
      </c>
      <c r="F194">
        <v>0</v>
      </c>
      <c r="G194" t="s">
        <v>108</v>
      </c>
      <c r="H194" t="s">
        <v>763</v>
      </c>
    </row>
    <row r="195" spans="1:8" x14ac:dyDescent="0.2">
      <c r="A195" t="s">
        <v>737</v>
      </c>
      <c r="B195" t="s">
        <v>111</v>
      </c>
      <c r="C195" t="s">
        <v>63</v>
      </c>
      <c r="D195">
        <v>151</v>
      </c>
      <c r="E195">
        <v>1</v>
      </c>
      <c r="F195">
        <v>13</v>
      </c>
      <c r="G195" t="s">
        <v>108</v>
      </c>
      <c r="H195" t="s">
        <v>764</v>
      </c>
    </row>
    <row r="196" spans="1:8" x14ac:dyDescent="0.2">
      <c r="A196" t="s">
        <v>673</v>
      </c>
      <c r="B196" t="s">
        <v>111</v>
      </c>
      <c r="C196" t="s">
        <v>63</v>
      </c>
      <c r="D196">
        <v>126</v>
      </c>
      <c r="E196">
        <v>2</v>
      </c>
      <c r="F196">
        <v>33</v>
      </c>
      <c r="G196" t="s">
        <v>108</v>
      </c>
      <c r="H196" t="s">
        <v>764</v>
      </c>
    </row>
    <row r="197" spans="1:8" x14ac:dyDescent="0.2">
      <c r="A197" t="s">
        <v>682</v>
      </c>
      <c r="B197" t="s">
        <v>111</v>
      </c>
      <c r="C197" t="s">
        <v>63</v>
      </c>
      <c r="D197">
        <v>125</v>
      </c>
      <c r="E197">
        <v>1</v>
      </c>
      <c r="F197">
        <v>22</v>
      </c>
      <c r="G197" t="s">
        <v>108</v>
      </c>
      <c r="H197" t="s">
        <v>764</v>
      </c>
    </row>
    <row r="198" spans="1:8" x14ac:dyDescent="0.2">
      <c r="A198" t="s">
        <v>683</v>
      </c>
      <c r="B198" t="s">
        <v>111</v>
      </c>
      <c r="C198" t="s">
        <v>63</v>
      </c>
      <c r="D198">
        <v>43</v>
      </c>
      <c r="E198">
        <v>0</v>
      </c>
      <c r="F198">
        <v>0</v>
      </c>
      <c r="G198" t="s">
        <v>108</v>
      </c>
      <c r="H198" t="s">
        <v>764</v>
      </c>
    </row>
    <row r="199" spans="1:8" x14ac:dyDescent="0.2">
      <c r="A199" t="s">
        <v>687</v>
      </c>
      <c r="B199" t="s">
        <v>111</v>
      </c>
      <c r="C199" t="s">
        <v>63</v>
      </c>
      <c r="D199">
        <v>135</v>
      </c>
      <c r="E199">
        <v>9</v>
      </c>
      <c r="F199">
        <v>24</v>
      </c>
      <c r="G199" t="s">
        <v>108</v>
      </c>
      <c r="H199" t="s">
        <v>764</v>
      </c>
    </row>
    <row r="200" spans="1:8" x14ac:dyDescent="0.2">
      <c r="A200" t="s">
        <v>688</v>
      </c>
      <c r="B200" t="s">
        <v>111</v>
      </c>
      <c r="C200" t="s">
        <v>63</v>
      </c>
      <c r="D200">
        <v>41</v>
      </c>
      <c r="E200">
        <v>1</v>
      </c>
      <c r="F200">
        <v>3</v>
      </c>
      <c r="G200" t="s">
        <v>108</v>
      </c>
      <c r="H200" t="s">
        <v>764</v>
      </c>
    </row>
    <row r="201" spans="1:8" x14ac:dyDescent="0.2">
      <c r="A201" t="s">
        <v>697</v>
      </c>
      <c r="B201" t="s">
        <v>111</v>
      </c>
      <c r="C201" t="s">
        <v>63</v>
      </c>
      <c r="D201">
        <v>61</v>
      </c>
      <c r="E201">
        <v>0</v>
      </c>
      <c r="F201">
        <v>0</v>
      </c>
      <c r="G201" t="s">
        <v>108</v>
      </c>
      <c r="H201" t="s">
        <v>764</v>
      </c>
    </row>
  </sheetData>
  <sortState xmlns:xlrd2="http://schemas.microsoft.com/office/spreadsheetml/2017/richdata2" ref="A2:H201">
    <sortCondition ref="B2:B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A26B-28BE-1A49-8564-EB8220E4A701}">
  <dimension ref="A1:H115"/>
  <sheetViews>
    <sheetView workbookViewId="0">
      <selection sqref="A1:H115"/>
    </sheetView>
  </sheetViews>
  <sheetFormatPr baseColWidth="10" defaultRowHeight="16" x14ac:dyDescent="0.2"/>
  <sheetData>
    <row r="1" spans="1:8" x14ac:dyDescent="0.2">
      <c r="A1" t="s">
        <v>364</v>
      </c>
      <c r="B1" t="s">
        <v>110</v>
      </c>
      <c r="C1" t="s">
        <v>112</v>
      </c>
      <c r="D1">
        <v>86</v>
      </c>
      <c r="E1">
        <v>153</v>
      </c>
      <c r="F1">
        <v>11</v>
      </c>
      <c r="G1" t="s">
        <v>107</v>
      </c>
      <c r="H1" t="s">
        <v>753</v>
      </c>
    </row>
    <row r="2" spans="1:8" x14ac:dyDescent="0.2">
      <c r="A2" t="s">
        <v>495</v>
      </c>
      <c r="B2" t="s">
        <v>110</v>
      </c>
      <c r="C2" t="s">
        <v>112</v>
      </c>
      <c r="D2">
        <v>76</v>
      </c>
      <c r="E2">
        <v>22</v>
      </c>
      <c r="F2">
        <v>1</v>
      </c>
      <c r="G2" t="s">
        <v>107</v>
      </c>
      <c r="H2" t="s">
        <v>755</v>
      </c>
    </row>
    <row r="3" spans="1:8" x14ac:dyDescent="0.2">
      <c r="A3" t="s">
        <v>314</v>
      </c>
      <c r="B3" t="s">
        <v>110</v>
      </c>
      <c r="C3" t="s">
        <v>112</v>
      </c>
      <c r="D3">
        <v>120</v>
      </c>
      <c r="E3">
        <v>116</v>
      </c>
      <c r="F3">
        <v>22</v>
      </c>
      <c r="G3" t="s">
        <v>107</v>
      </c>
      <c r="H3" t="s">
        <v>763</v>
      </c>
    </row>
    <row r="4" spans="1:8" x14ac:dyDescent="0.2">
      <c r="A4" t="s">
        <v>400</v>
      </c>
      <c r="B4" t="s">
        <v>110</v>
      </c>
      <c r="C4" t="s">
        <v>63</v>
      </c>
      <c r="D4">
        <v>133</v>
      </c>
      <c r="E4">
        <v>2</v>
      </c>
      <c r="F4">
        <v>11</v>
      </c>
      <c r="G4" t="s">
        <v>107</v>
      </c>
      <c r="H4" t="s">
        <v>753</v>
      </c>
    </row>
    <row r="5" spans="1:8" x14ac:dyDescent="0.2">
      <c r="A5" t="s">
        <v>415</v>
      </c>
      <c r="B5" t="s">
        <v>110</v>
      </c>
      <c r="C5" t="s">
        <v>63</v>
      </c>
      <c r="D5">
        <v>154</v>
      </c>
      <c r="E5">
        <v>26</v>
      </c>
      <c r="F5">
        <v>0</v>
      </c>
      <c r="G5" t="s">
        <v>107</v>
      </c>
      <c r="H5" t="s">
        <v>753</v>
      </c>
    </row>
    <row r="6" spans="1:8" x14ac:dyDescent="0.2">
      <c r="A6" t="s">
        <v>437</v>
      </c>
      <c r="B6" t="s">
        <v>110</v>
      </c>
      <c r="C6" t="s">
        <v>63</v>
      </c>
      <c r="D6">
        <v>179</v>
      </c>
      <c r="E6">
        <v>71</v>
      </c>
      <c r="F6">
        <v>0</v>
      </c>
      <c r="G6" t="s">
        <v>107</v>
      </c>
      <c r="H6" t="s">
        <v>753</v>
      </c>
    </row>
    <row r="7" spans="1:8" x14ac:dyDescent="0.2">
      <c r="A7" t="s">
        <v>448</v>
      </c>
      <c r="B7" t="s">
        <v>110</v>
      </c>
      <c r="C7" t="s">
        <v>63</v>
      </c>
      <c r="D7">
        <v>288</v>
      </c>
      <c r="E7">
        <v>47</v>
      </c>
      <c r="F7">
        <v>3</v>
      </c>
      <c r="G7" t="s">
        <v>107</v>
      </c>
      <c r="H7" t="s">
        <v>753</v>
      </c>
    </row>
    <row r="8" spans="1:8" x14ac:dyDescent="0.2">
      <c r="A8" t="s">
        <v>477</v>
      </c>
      <c r="B8" t="s">
        <v>110</v>
      </c>
      <c r="C8" t="s">
        <v>63</v>
      </c>
      <c r="D8">
        <v>9</v>
      </c>
      <c r="E8">
        <v>14</v>
      </c>
      <c r="F8">
        <v>2</v>
      </c>
      <c r="G8" t="s">
        <v>107</v>
      </c>
      <c r="H8" t="s">
        <v>754</v>
      </c>
    </row>
    <row r="9" spans="1:8" x14ac:dyDescent="0.2">
      <c r="A9" t="s">
        <v>479</v>
      </c>
      <c r="B9" t="s">
        <v>110</v>
      </c>
      <c r="C9" t="s">
        <v>63</v>
      </c>
      <c r="D9">
        <v>63</v>
      </c>
      <c r="E9">
        <v>21</v>
      </c>
      <c r="F9">
        <v>30</v>
      </c>
      <c r="G9" t="s">
        <v>107</v>
      </c>
      <c r="H9" t="s">
        <v>754</v>
      </c>
    </row>
    <row r="10" spans="1:8" x14ac:dyDescent="0.2">
      <c r="A10" t="s">
        <v>488</v>
      </c>
      <c r="B10" t="s">
        <v>110</v>
      </c>
      <c r="C10" t="s">
        <v>63</v>
      </c>
      <c r="D10">
        <v>12</v>
      </c>
      <c r="E10">
        <v>4</v>
      </c>
      <c r="F10">
        <v>0</v>
      </c>
      <c r="G10" t="s">
        <v>107</v>
      </c>
      <c r="H10" t="s">
        <v>755</v>
      </c>
    </row>
    <row r="11" spans="1:8" x14ac:dyDescent="0.2">
      <c r="A11" t="s">
        <v>493</v>
      </c>
      <c r="B11" t="s">
        <v>110</v>
      </c>
      <c r="C11" t="s">
        <v>63</v>
      </c>
      <c r="D11">
        <v>140</v>
      </c>
      <c r="E11">
        <v>4</v>
      </c>
      <c r="F11">
        <v>0</v>
      </c>
      <c r="G11" t="s">
        <v>107</v>
      </c>
      <c r="H11" t="s">
        <v>755</v>
      </c>
    </row>
    <row r="12" spans="1:8" x14ac:dyDescent="0.2">
      <c r="A12" t="s">
        <v>504</v>
      </c>
      <c r="B12" t="s">
        <v>110</v>
      </c>
      <c r="C12" t="s">
        <v>63</v>
      </c>
      <c r="D12">
        <v>40</v>
      </c>
      <c r="E12">
        <v>14</v>
      </c>
      <c r="F12">
        <v>0</v>
      </c>
      <c r="G12" t="s">
        <v>107</v>
      </c>
      <c r="H12" t="s">
        <v>755</v>
      </c>
    </row>
    <row r="13" spans="1:8" x14ac:dyDescent="0.2">
      <c r="A13" t="s">
        <v>509</v>
      </c>
      <c r="B13" t="s">
        <v>110</v>
      </c>
      <c r="C13" t="s">
        <v>63</v>
      </c>
      <c r="D13">
        <v>32</v>
      </c>
      <c r="E13">
        <v>1</v>
      </c>
      <c r="F13">
        <v>0</v>
      </c>
      <c r="G13" t="s">
        <v>107</v>
      </c>
      <c r="H13" t="s">
        <v>755</v>
      </c>
    </row>
    <row r="14" spans="1:8" x14ac:dyDescent="0.2">
      <c r="A14" s="1" t="s">
        <v>259</v>
      </c>
      <c r="B14" s="1" t="s">
        <v>110</v>
      </c>
      <c r="C14" s="1" t="s">
        <v>63</v>
      </c>
      <c r="D14" s="1">
        <v>132</v>
      </c>
      <c r="E14" s="1">
        <v>3</v>
      </c>
      <c r="F14" s="1">
        <v>2</v>
      </c>
      <c r="G14" s="1" t="s">
        <v>107</v>
      </c>
      <c r="H14" s="1" t="s">
        <v>756</v>
      </c>
    </row>
    <row r="15" spans="1:8" x14ac:dyDescent="0.2">
      <c r="A15" s="1" t="s">
        <v>271</v>
      </c>
      <c r="B15" s="1" t="s">
        <v>110</v>
      </c>
      <c r="C15" s="1" t="s">
        <v>63</v>
      </c>
      <c r="D15" s="1">
        <v>159</v>
      </c>
      <c r="E15" s="1">
        <v>2</v>
      </c>
      <c r="F15" s="1">
        <v>6</v>
      </c>
      <c r="G15" s="1" t="s">
        <v>107</v>
      </c>
      <c r="H15" s="1" t="s">
        <v>756</v>
      </c>
    </row>
    <row r="16" spans="1:8" x14ac:dyDescent="0.2">
      <c r="A16" t="s">
        <v>594</v>
      </c>
      <c r="B16" t="s">
        <v>110</v>
      </c>
      <c r="C16" t="s">
        <v>63</v>
      </c>
      <c r="D16">
        <v>90</v>
      </c>
      <c r="E16">
        <v>8</v>
      </c>
      <c r="F16">
        <v>2</v>
      </c>
      <c r="G16" t="s">
        <v>107</v>
      </c>
      <c r="H16" t="s">
        <v>759</v>
      </c>
    </row>
    <row r="17" spans="1:8" x14ac:dyDescent="0.2">
      <c r="A17" t="s">
        <v>604</v>
      </c>
      <c r="B17" t="s">
        <v>110</v>
      </c>
      <c r="C17" t="s">
        <v>63</v>
      </c>
      <c r="D17">
        <v>8</v>
      </c>
      <c r="E17">
        <v>6</v>
      </c>
      <c r="F17">
        <v>2</v>
      </c>
      <c r="G17" t="s">
        <v>107</v>
      </c>
      <c r="H17" t="s">
        <v>759</v>
      </c>
    </row>
    <row r="18" spans="1:8" x14ac:dyDescent="0.2">
      <c r="A18" t="s">
        <v>623</v>
      </c>
      <c r="B18" t="s">
        <v>110</v>
      </c>
      <c r="C18" t="s">
        <v>63</v>
      </c>
      <c r="D18">
        <v>37</v>
      </c>
      <c r="E18">
        <v>0</v>
      </c>
      <c r="F18">
        <v>0</v>
      </c>
      <c r="G18" t="s">
        <v>107</v>
      </c>
      <c r="H18" t="s">
        <v>759</v>
      </c>
    </row>
    <row r="19" spans="1:8" x14ac:dyDescent="0.2">
      <c r="A19" t="s">
        <v>659</v>
      </c>
      <c r="B19" t="s">
        <v>110</v>
      </c>
      <c r="C19" t="s">
        <v>63</v>
      </c>
      <c r="D19">
        <v>8</v>
      </c>
      <c r="E19">
        <v>0</v>
      </c>
      <c r="F19">
        <v>0</v>
      </c>
      <c r="G19" t="s">
        <v>107</v>
      </c>
      <c r="H19" t="s">
        <v>760</v>
      </c>
    </row>
    <row r="20" spans="1:8" x14ac:dyDescent="0.2">
      <c r="A20" t="s">
        <v>152</v>
      </c>
      <c r="B20" t="s">
        <v>110</v>
      </c>
      <c r="C20" t="s">
        <v>63</v>
      </c>
      <c r="D20">
        <v>64</v>
      </c>
      <c r="E20">
        <v>24</v>
      </c>
      <c r="F20">
        <v>2</v>
      </c>
      <c r="G20" t="s">
        <v>107</v>
      </c>
      <c r="H20" t="s">
        <v>761</v>
      </c>
    </row>
    <row r="21" spans="1:8" x14ac:dyDescent="0.2">
      <c r="A21" t="s">
        <v>163</v>
      </c>
      <c r="B21" t="s">
        <v>110</v>
      </c>
      <c r="C21" t="s">
        <v>63</v>
      </c>
      <c r="D21">
        <v>53</v>
      </c>
      <c r="E21">
        <v>37</v>
      </c>
      <c r="F21">
        <v>0</v>
      </c>
      <c r="G21" t="s">
        <v>107</v>
      </c>
      <c r="H21" t="s">
        <v>761</v>
      </c>
    </row>
    <row r="22" spans="1:8" x14ac:dyDescent="0.2">
      <c r="A22" t="s">
        <v>100</v>
      </c>
      <c r="B22" t="s">
        <v>110</v>
      </c>
      <c r="C22" t="s">
        <v>63</v>
      </c>
      <c r="D22">
        <v>118</v>
      </c>
      <c r="E22">
        <v>139</v>
      </c>
      <c r="F22">
        <v>4</v>
      </c>
      <c r="G22" t="s">
        <v>107</v>
      </c>
      <c r="H22" t="s">
        <v>762</v>
      </c>
    </row>
    <row r="23" spans="1:8" x14ac:dyDescent="0.2">
      <c r="A23" t="s">
        <v>324</v>
      </c>
      <c r="B23" t="s">
        <v>110</v>
      </c>
      <c r="C23" t="s">
        <v>63</v>
      </c>
      <c r="D23">
        <v>137</v>
      </c>
      <c r="E23">
        <v>6</v>
      </c>
      <c r="F23">
        <v>1</v>
      </c>
      <c r="G23" t="s">
        <v>107</v>
      </c>
      <c r="H23" t="s">
        <v>763</v>
      </c>
    </row>
    <row r="24" spans="1:8" x14ac:dyDescent="0.2">
      <c r="A24" t="s">
        <v>667</v>
      </c>
      <c r="B24" t="s">
        <v>110</v>
      </c>
      <c r="C24" t="s">
        <v>63</v>
      </c>
      <c r="D24">
        <v>146</v>
      </c>
      <c r="E24">
        <v>44</v>
      </c>
      <c r="F24">
        <v>19</v>
      </c>
      <c r="G24" t="s">
        <v>107</v>
      </c>
      <c r="H24" t="s">
        <v>764</v>
      </c>
    </row>
    <row r="25" spans="1:8" x14ac:dyDescent="0.2">
      <c r="A25" t="s">
        <v>409</v>
      </c>
      <c r="B25" t="s">
        <v>114</v>
      </c>
      <c r="C25" t="s">
        <v>63</v>
      </c>
      <c r="D25">
        <v>131</v>
      </c>
      <c r="E25">
        <v>75</v>
      </c>
      <c r="F25">
        <v>6</v>
      </c>
      <c r="G25" t="s">
        <v>107</v>
      </c>
      <c r="H25" t="s">
        <v>753</v>
      </c>
    </row>
    <row r="26" spans="1:8" x14ac:dyDescent="0.2">
      <c r="A26" t="s">
        <v>157</v>
      </c>
      <c r="B26" t="s">
        <v>114</v>
      </c>
      <c r="C26" t="s">
        <v>63</v>
      </c>
      <c r="D26">
        <v>17</v>
      </c>
      <c r="E26">
        <v>28</v>
      </c>
      <c r="F26">
        <v>0</v>
      </c>
      <c r="G26" t="s">
        <v>107</v>
      </c>
      <c r="H26" t="s">
        <v>761</v>
      </c>
    </row>
    <row r="27" spans="1:8" x14ac:dyDescent="0.2">
      <c r="A27" t="s">
        <v>358</v>
      </c>
      <c r="B27" t="s">
        <v>114</v>
      </c>
      <c r="C27" t="s">
        <v>63</v>
      </c>
      <c r="D27">
        <v>58</v>
      </c>
      <c r="E27">
        <v>59</v>
      </c>
      <c r="F27">
        <v>18</v>
      </c>
      <c r="G27" t="s">
        <v>107</v>
      </c>
      <c r="H27" t="s">
        <v>763</v>
      </c>
    </row>
    <row r="28" spans="1:8" x14ac:dyDescent="0.2">
      <c r="A28" t="s">
        <v>402</v>
      </c>
      <c r="B28" t="s">
        <v>111</v>
      </c>
      <c r="C28" t="s">
        <v>112</v>
      </c>
      <c r="D28">
        <v>72</v>
      </c>
      <c r="E28">
        <v>28</v>
      </c>
      <c r="F28">
        <v>1</v>
      </c>
      <c r="G28" t="s">
        <v>107</v>
      </c>
      <c r="H28" t="s">
        <v>753</v>
      </c>
    </row>
    <row r="29" spans="1:8" x14ac:dyDescent="0.2">
      <c r="A29" t="s">
        <v>505</v>
      </c>
      <c r="B29" t="s">
        <v>111</v>
      </c>
      <c r="C29" t="s">
        <v>112</v>
      </c>
      <c r="D29">
        <v>4</v>
      </c>
      <c r="E29">
        <v>0</v>
      </c>
      <c r="F29">
        <v>0</v>
      </c>
      <c r="G29" t="s">
        <v>107</v>
      </c>
      <c r="H29" t="s">
        <v>755</v>
      </c>
    </row>
    <row r="30" spans="1:8" x14ac:dyDescent="0.2">
      <c r="A30" s="1" t="s">
        <v>223</v>
      </c>
      <c r="B30" s="1" t="s">
        <v>111</v>
      </c>
      <c r="C30" s="1" t="s">
        <v>112</v>
      </c>
      <c r="D30" s="1">
        <v>124</v>
      </c>
      <c r="E30" s="1">
        <v>17</v>
      </c>
      <c r="F30" s="1">
        <v>0</v>
      </c>
      <c r="G30" s="1" t="s">
        <v>107</v>
      </c>
      <c r="H30" s="1" t="s">
        <v>756</v>
      </c>
    </row>
    <row r="31" spans="1:8" x14ac:dyDescent="0.2">
      <c r="A31" s="1" t="s">
        <v>245</v>
      </c>
      <c r="B31" s="1" t="s">
        <v>111</v>
      </c>
      <c r="C31" s="1" t="s">
        <v>112</v>
      </c>
      <c r="D31" s="1">
        <v>149</v>
      </c>
      <c r="E31" s="1">
        <v>18</v>
      </c>
      <c r="F31" s="1">
        <v>0</v>
      </c>
      <c r="G31" s="1" t="s">
        <v>107</v>
      </c>
      <c r="H31" s="1" t="s">
        <v>756</v>
      </c>
    </row>
    <row r="32" spans="1:8" x14ac:dyDescent="0.2">
      <c r="A32" s="1" t="s">
        <v>255</v>
      </c>
      <c r="B32" s="1" t="s">
        <v>111</v>
      </c>
      <c r="C32" s="1" t="s">
        <v>112</v>
      </c>
      <c r="D32" s="1">
        <v>247</v>
      </c>
      <c r="E32" s="1">
        <v>3</v>
      </c>
      <c r="F32" s="1">
        <v>0</v>
      </c>
      <c r="G32" s="1" t="s">
        <v>107</v>
      </c>
      <c r="H32" s="1" t="s">
        <v>756</v>
      </c>
    </row>
    <row r="33" spans="1:8" x14ac:dyDescent="0.2">
      <c r="A33" t="s">
        <v>185</v>
      </c>
      <c r="B33" t="s">
        <v>111</v>
      </c>
      <c r="C33" t="s">
        <v>112</v>
      </c>
      <c r="D33">
        <v>63</v>
      </c>
      <c r="E33">
        <v>0</v>
      </c>
      <c r="F33">
        <v>1</v>
      </c>
      <c r="G33" t="s">
        <v>107</v>
      </c>
      <c r="H33" t="s">
        <v>757</v>
      </c>
    </row>
    <row r="34" spans="1:8" x14ac:dyDescent="0.2">
      <c r="A34" t="s">
        <v>202</v>
      </c>
      <c r="B34" t="s">
        <v>111</v>
      </c>
      <c r="C34" t="s">
        <v>112</v>
      </c>
      <c r="D34">
        <v>110</v>
      </c>
      <c r="E34">
        <v>0</v>
      </c>
      <c r="F34">
        <v>1</v>
      </c>
      <c r="G34" t="s">
        <v>107</v>
      </c>
      <c r="H34" t="s">
        <v>757</v>
      </c>
    </row>
    <row r="35" spans="1:8" x14ac:dyDescent="0.2">
      <c r="A35" t="s">
        <v>611</v>
      </c>
      <c r="B35" t="s">
        <v>111</v>
      </c>
      <c r="C35" t="s">
        <v>112</v>
      </c>
      <c r="D35">
        <v>83</v>
      </c>
      <c r="E35">
        <v>9</v>
      </c>
      <c r="F35">
        <v>5</v>
      </c>
      <c r="G35" t="s">
        <v>107</v>
      </c>
      <c r="H35" t="s">
        <v>759</v>
      </c>
    </row>
    <row r="36" spans="1:8" x14ac:dyDescent="0.2">
      <c r="A36" t="s">
        <v>147</v>
      </c>
      <c r="B36" t="s">
        <v>111</v>
      </c>
      <c r="C36" t="s">
        <v>112</v>
      </c>
      <c r="D36">
        <v>1</v>
      </c>
      <c r="E36">
        <v>14</v>
      </c>
      <c r="F36">
        <v>0</v>
      </c>
      <c r="G36" t="s">
        <v>107</v>
      </c>
      <c r="H36" t="s">
        <v>761</v>
      </c>
    </row>
    <row r="37" spans="1:8" x14ac:dyDescent="0.2">
      <c r="A37" t="s">
        <v>44</v>
      </c>
      <c r="B37" t="s">
        <v>111</v>
      </c>
      <c r="C37" t="s">
        <v>112</v>
      </c>
      <c r="D37">
        <v>70</v>
      </c>
      <c r="E37">
        <v>9</v>
      </c>
      <c r="F37">
        <v>0</v>
      </c>
      <c r="G37" t="s">
        <v>107</v>
      </c>
      <c r="H37" t="s">
        <v>762</v>
      </c>
    </row>
    <row r="38" spans="1:8" x14ac:dyDescent="0.2">
      <c r="A38" t="s">
        <v>66</v>
      </c>
      <c r="B38" t="s">
        <v>111</v>
      </c>
      <c r="C38" t="s">
        <v>112</v>
      </c>
      <c r="D38">
        <v>188</v>
      </c>
      <c r="E38">
        <v>30</v>
      </c>
      <c r="F38">
        <v>0</v>
      </c>
      <c r="G38" t="s">
        <v>107</v>
      </c>
      <c r="H38" t="s">
        <v>762</v>
      </c>
    </row>
    <row r="39" spans="1:8" x14ac:dyDescent="0.2">
      <c r="A39" t="s">
        <v>74</v>
      </c>
      <c r="B39" t="s">
        <v>111</v>
      </c>
      <c r="C39" t="s">
        <v>112</v>
      </c>
      <c r="D39">
        <v>106</v>
      </c>
      <c r="E39">
        <v>9</v>
      </c>
      <c r="F39">
        <v>1</v>
      </c>
      <c r="G39" t="s">
        <v>107</v>
      </c>
      <c r="H39" t="s">
        <v>762</v>
      </c>
    </row>
    <row r="40" spans="1:8" x14ac:dyDescent="0.2">
      <c r="A40" t="s">
        <v>82</v>
      </c>
      <c r="B40" t="s">
        <v>111</v>
      </c>
      <c r="C40" t="s">
        <v>112</v>
      </c>
      <c r="D40">
        <v>44</v>
      </c>
      <c r="E40">
        <v>22</v>
      </c>
      <c r="F40">
        <v>0</v>
      </c>
      <c r="G40" t="s">
        <v>107</v>
      </c>
      <c r="H40" t="s">
        <v>762</v>
      </c>
    </row>
    <row r="41" spans="1:8" x14ac:dyDescent="0.2">
      <c r="A41" t="s">
        <v>690</v>
      </c>
      <c r="B41" t="s">
        <v>111</v>
      </c>
      <c r="C41" t="s">
        <v>112</v>
      </c>
      <c r="D41">
        <v>156</v>
      </c>
      <c r="E41">
        <v>3</v>
      </c>
      <c r="F41">
        <v>2</v>
      </c>
      <c r="G41" t="s">
        <v>107</v>
      </c>
      <c r="H41" t="s">
        <v>764</v>
      </c>
    </row>
    <row r="42" spans="1:8" x14ac:dyDescent="0.2">
      <c r="A42" t="s">
        <v>365</v>
      </c>
      <c r="B42" t="s">
        <v>111</v>
      </c>
      <c r="C42" t="s">
        <v>63</v>
      </c>
      <c r="D42">
        <v>41</v>
      </c>
      <c r="E42">
        <v>61</v>
      </c>
      <c r="F42">
        <v>13</v>
      </c>
      <c r="G42" t="s">
        <v>107</v>
      </c>
      <c r="H42" t="s">
        <v>753</v>
      </c>
    </row>
    <row r="43" spans="1:8" x14ac:dyDescent="0.2">
      <c r="A43" t="s">
        <v>369</v>
      </c>
      <c r="B43" t="s">
        <v>111</v>
      </c>
      <c r="C43" t="s">
        <v>63</v>
      </c>
      <c r="D43">
        <v>8</v>
      </c>
      <c r="E43">
        <v>26</v>
      </c>
      <c r="F43">
        <v>1</v>
      </c>
      <c r="G43" t="s">
        <v>107</v>
      </c>
      <c r="H43" t="s">
        <v>753</v>
      </c>
    </row>
    <row r="44" spans="1:8" x14ac:dyDescent="0.2">
      <c r="A44" t="s">
        <v>375</v>
      </c>
      <c r="B44" t="s">
        <v>111</v>
      </c>
      <c r="C44" t="s">
        <v>63</v>
      </c>
      <c r="D44">
        <v>54</v>
      </c>
      <c r="E44">
        <v>38</v>
      </c>
      <c r="F44">
        <v>8</v>
      </c>
      <c r="G44" t="s">
        <v>107</v>
      </c>
      <c r="H44" t="s">
        <v>753</v>
      </c>
    </row>
    <row r="45" spans="1:8" x14ac:dyDescent="0.2">
      <c r="A45" t="s">
        <v>403</v>
      </c>
      <c r="B45" t="s">
        <v>111</v>
      </c>
      <c r="C45" t="s">
        <v>63</v>
      </c>
      <c r="D45">
        <v>300</v>
      </c>
      <c r="E45">
        <v>23</v>
      </c>
      <c r="F45">
        <v>13</v>
      </c>
      <c r="G45" t="s">
        <v>107</v>
      </c>
      <c r="H45" t="s">
        <v>753</v>
      </c>
    </row>
    <row r="46" spans="1:8" x14ac:dyDescent="0.2">
      <c r="A46" t="s">
        <v>455</v>
      </c>
      <c r="B46" t="s">
        <v>747</v>
      </c>
      <c r="C46" t="s">
        <v>172</v>
      </c>
      <c r="D46">
        <v>19</v>
      </c>
      <c r="E46">
        <v>50</v>
      </c>
      <c r="F46">
        <v>13</v>
      </c>
      <c r="G46" t="s">
        <v>107</v>
      </c>
      <c r="H46" t="s">
        <v>754</v>
      </c>
    </row>
    <row r="47" spans="1:8" x14ac:dyDescent="0.2">
      <c r="A47" t="s">
        <v>461</v>
      </c>
      <c r="B47" t="s">
        <v>747</v>
      </c>
      <c r="C47" t="s">
        <v>172</v>
      </c>
      <c r="D47">
        <v>2</v>
      </c>
      <c r="E47">
        <v>0</v>
      </c>
      <c r="F47">
        <v>0</v>
      </c>
      <c r="G47" t="s">
        <v>107</v>
      </c>
      <c r="H47" t="s">
        <v>754</v>
      </c>
    </row>
    <row r="48" spans="1:8" x14ac:dyDescent="0.2">
      <c r="A48" t="s">
        <v>464</v>
      </c>
      <c r="B48" t="s">
        <v>747</v>
      </c>
      <c r="C48" t="s">
        <v>172</v>
      </c>
      <c r="D48">
        <v>6</v>
      </c>
      <c r="E48">
        <v>32</v>
      </c>
      <c r="F48">
        <v>1</v>
      </c>
      <c r="G48" t="s">
        <v>107</v>
      </c>
      <c r="H48" t="s">
        <v>754</v>
      </c>
    </row>
    <row r="49" spans="1:8" x14ac:dyDescent="0.2">
      <c r="A49" t="s">
        <v>465</v>
      </c>
      <c r="B49" t="s">
        <v>747</v>
      </c>
      <c r="C49" t="s">
        <v>172</v>
      </c>
      <c r="D49">
        <v>11</v>
      </c>
      <c r="E49">
        <v>31</v>
      </c>
      <c r="F49">
        <v>8</v>
      </c>
      <c r="G49" t="s">
        <v>107</v>
      </c>
      <c r="H49" t="s">
        <v>754</v>
      </c>
    </row>
    <row r="50" spans="1:8" x14ac:dyDescent="0.2">
      <c r="A50" t="s">
        <v>481</v>
      </c>
      <c r="B50" t="s">
        <v>111</v>
      </c>
      <c r="C50" t="s">
        <v>63</v>
      </c>
      <c r="D50">
        <v>26</v>
      </c>
      <c r="E50">
        <v>7</v>
      </c>
      <c r="F50">
        <v>1</v>
      </c>
      <c r="G50" t="s">
        <v>107</v>
      </c>
      <c r="H50" t="s">
        <v>755</v>
      </c>
    </row>
    <row r="51" spans="1:8" x14ac:dyDescent="0.2">
      <c r="A51" t="s">
        <v>486</v>
      </c>
      <c r="B51" t="s">
        <v>747</v>
      </c>
      <c r="C51" t="s">
        <v>172</v>
      </c>
      <c r="D51">
        <v>9</v>
      </c>
      <c r="E51">
        <v>2</v>
      </c>
      <c r="F51">
        <v>0</v>
      </c>
      <c r="G51" t="s">
        <v>107</v>
      </c>
      <c r="H51" t="s">
        <v>755</v>
      </c>
    </row>
    <row r="52" spans="1:8" x14ac:dyDescent="0.2">
      <c r="A52" t="s">
        <v>487</v>
      </c>
      <c r="B52" t="s">
        <v>747</v>
      </c>
      <c r="C52" t="s">
        <v>172</v>
      </c>
      <c r="D52">
        <v>22</v>
      </c>
      <c r="E52">
        <v>3</v>
      </c>
      <c r="F52">
        <v>1</v>
      </c>
      <c r="G52" t="s">
        <v>107</v>
      </c>
      <c r="H52" t="s">
        <v>755</v>
      </c>
    </row>
    <row r="53" spans="1:8" x14ac:dyDescent="0.2">
      <c r="A53" t="s">
        <v>490</v>
      </c>
      <c r="B53" t="s">
        <v>111</v>
      </c>
      <c r="C53" t="s">
        <v>63</v>
      </c>
      <c r="D53">
        <v>60</v>
      </c>
      <c r="E53">
        <v>24</v>
      </c>
      <c r="F53">
        <v>1</v>
      </c>
      <c r="G53" t="s">
        <v>107</v>
      </c>
      <c r="H53" t="s">
        <v>755</v>
      </c>
    </row>
    <row r="54" spans="1:8" x14ac:dyDescent="0.2">
      <c r="A54" t="s">
        <v>499</v>
      </c>
      <c r="B54" t="s">
        <v>111</v>
      </c>
      <c r="C54" t="s">
        <v>63</v>
      </c>
      <c r="D54">
        <v>193</v>
      </c>
      <c r="E54">
        <v>19</v>
      </c>
      <c r="F54">
        <v>3</v>
      </c>
      <c r="G54" t="s">
        <v>107</v>
      </c>
      <c r="H54" t="s">
        <v>755</v>
      </c>
    </row>
    <row r="55" spans="1:8" x14ac:dyDescent="0.2">
      <c r="A55" t="s">
        <v>500</v>
      </c>
      <c r="B55" t="s">
        <v>111</v>
      </c>
      <c r="C55" t="s">
        <v>63</v>
      </c>
      <c r="D55">
        <v>39</v>
      </c>
      <c r="E55">
        <v>25</v>
      </c>
      <c r="F55">
        <v>10</v>
      </c>
      <c r="G55" t="s">
        <v>107</v>
      </c>
      <c r="H55" t="s">
        <v>755</v>
      </c>
    </row>
    <row r="56" spans="1:8" x14ac:dyDescent="0.2">
      <c r="A56" t="s">
        <v>503</v>
      </c>
      <c r="B56" t="s">
        <v>111</v>
      </c>
      <c r="C56" t="s">
        <v>63</v>
      </c>
      <c r="D56">
        <v>9</v>
      </c>
      <c r="E56">
        <v>2</v>
      </c>
      <c r="F56">
        <v>2</v>
      </c>
      <c r="G56" t="s">
        <v>107</v>
      </c>
      <c r="H56" t="s">
        <v>755</v>
      </c>
    </row>
    <row r="57" spans="1:8" x14ac:dyDescent="0.2">
      <c r="A57" t="s">
        <v>508</v>
      </c>
      <c r="B57" t="s">
        <v>747</v>
      </c>
      <c r="C57" t="s">
        <v>172</v>
      </c>
      <c r="D57">
        <v>86</v>
      </c>
      <c r="E57">
        <v>5</v>
      </c>
      <c r="F57">
        <v>0</v>
      </c>
      <c r="G57" t="s">
        <v>107</v>
      </c>
      <c r="H57" t="s">
        <v>755</v>
      </c>
    </row>
    <row r="58" spans="1:8" x14ac:dyDescent="0.2">
      <c r="A58" t="s">
        <v>510</v>
      </c>
      <c r="B58" t="s">
        <v>111</v>
      </c>
      <c r="C58" t="s">
        <v>63</v>
      </c>
      <c r="D58">
        <v>39</v>
      </c>
      <c r="E58">
        <v>2</v>
      </c>
      <c r="F58">
        <v>0</v>
      </c>
      <c r="G58" t="s">
        <v>107</v>
      </c>
      <c r="H58" t="s">
        <v>755</v>
      </c>
    </row>
    <row r="59" spans="1:8" x14ac:dyDescent="0.2">
      <c r="A59" s="1" t="s">
        <v>213</v>
      </c>
      <c r="B59" s="1" t="s">
        <v>111</v>
      </c>
      <c r="C59" s="1" t="s">
        <v>63</v>
      </c>
      <c r="D59" s="1">
        <v>110</v>
      </c>
      <c r="E59" s="1">
        <v>85</v>
      </c>
      <c r="F59" s="1">
        <v>1</v>
      </c>
      <c r="G59" s="1" t="s">
        <v>107</v>
      </c>
      <c r="H59" s="1" t="s">
        <v>756</v>
      </c>
    </row>
    <row r="60" spans="1:8" x14ac:dyDescent="0.2">
      <c r="A60" s="1" t="s">
        <v>214</v>
      </c>
      <c r="B60" s="1" t="s">
        <v>111</v>
      </c>
      <c r="C60" s="1" t="s">
        <v>63</v>
      </c>
      <c r="D60" s="1">
        <v>74</v>
      </c>
      <c r="E60" s="1">
        <v>5</v>
      </c>
      <c r="F60" s="1">
        <v>2</v>
      </c>
      <c r="G60" s="1" t="s">
        <v>107</v>
      </c>
      <c r="H60" s="1" t="s">
        <v>756</v>
      </c>
    </row>
    <row r="61" spans="1:8" x14ac:dyDescent="0.2">
      <c r="A61" s="1" t="s">
        <v>215</v>
      </c>
      <c r="B61" s="1" t="s">
        <v>111</v>
      </c>
      <c r="C61" s="1" t="s">
        <v>63</v>
      </c>
      <c r="D61" s="1">
        <v>118</v>
      </c>
      <c r="E61" s="1">
        <v>53</v>
      </c>
      <c r="F61" s="1">
        <v>0</v>
      </c>
      <c r="G61" s="1" t="s">
        <v>107</v>
      </c>
      <c r="H61" s="1" t="s">
        <v>756</v>
      </c>
    </row>
    <row r="62" spans="1:8" x14ac:dyDescent="0.2">
      <c r="A62" s="1" t="s">
        <v>216</v>
      </c>
      <c r="B62" s="1" t="s">
        <v>111</v>
      </c>
      <c r="C62" s="1" t="s">
        <v>63</v>
      </c>
      <c r="D62" s="1">
        <v>51</v>
      </c>
      <c r="E62" s="1">
        <v>34</v>
      </c>
      <c r="F62" s="1">
        <v>53</v>
      </c>
      <c r="G62" s="1" t="s">
        <v>107</v>
      </c>
      <c r="H62" s="1" t="s">
        <v>756</v>
      </c>
    </row>
    <row r="63" spans="1:8" x14ac:dyDescent="0.2">
      <c r="A63" s="1" t="s">
        <v>217</v>
      </c>
      <c r="B63" s="1" t="s">
        <v>111</v>
      </c>
      <c r="C63" s="1" t="s">
        <v>63</v>
      </c>
      <c r="D63" s="1">
        <v>1055</v>
      </c>
      <c r="E63" s="1">
        <v>11</v>
      </c>
      <c r="F63" s="1">
        <v>0</v>
      </c>
      <c r="G63" s="1" t="s">
        <v>107</v>
      </c>
      <c r="H63" s="1" t="s">
        <v>756</v>
      </c>
    </row>
    <row r="64" spans="1:8" x14ac:dyDescent="0.2">
      <c r="A64" s="1" t="s">
        <v>226</v>
      </c>
      <c r="B64" s="1" t="s">
        <v>111</v>
      </c>
      <c r="C64" s="1" t="s">
        <v>63</v>
      </c>
      <c r="D64" s="1">
        <v>92</v>
      </c>
      <c r="E64" s="1">
        <v>19</v>
      </c>
      <c r="F64" s="1">
        <v>0</v>
      </c>
      <c r="G64" s="1" t="s">
        <v>107</v>
      </c>
      <c r="H64" s="1" t="s">
        <v>756</v>
      </c>
    </row>
    <row r="65" spans="1:8" x14ac:dyDescent="0.2">
      <c r="A65" s="1" t="s">
        <v>230</v>
      </c>
      <c r="B65" s="1" t="s">
        <v>111</v>
      </c>
      <c r="C65" s="1" t="s">
        <v>63</v>
      </c>
      <c r="D65" s="1">
        <v>82</v>
      </c>
      <c r="E65" s="1">
        <v>14</v>
      </c>
      <c r="F65" s="1">
        <v>0</v>
      </c>
      <c r="G65" s="1" t="s">
        <v>107</v>
      </c>
      <c r="H65" s="1" t="s">
        <v>756</v>
      </c>
    </row>
    <row r="66" spans="1:8" x14ac:dyDescent="0.2">
      <c r="A66" s="1" t="s">
        <v>232</v>
      </c>
      <c r="B66" s="1" t="s">
        <v>111</v>
      </c>
      <c r="C66" s="1" t="s">
        <v>63</v>
      </c>
      <c r="D66" s="1">
        <v>243</v>
      </c>
      <c r="E66" s="1">
        <v>27</v>
      </c>
      <c r="F66" s="1">
        <v>0</v>
      </c>
      <c r="G66" s="1" t="s">
        <v>107</v>
      </c>
      <c r="H66" s="1" t="s">
        <v>756</v>
      </c>
    </row>
    <row r="67" spans="1:8" x14ac:dyDescent="0.2">
      <c r="A67" s="1" t="s">
        <v>233</v>
      </c>
      <c r="B67" s="1" t="s">
        <v>111</v>
      </c>
      <c r="C67" s="1" t="s">
        <v>63</v>
      </c>
      <c r="D67" s="1">
        <v>262</v>
      </c>
      <c r="E67" s="1">
        <v>8</v>
      </c>
      <c r="F67" s="1">
        <v>2</v>
      </c>
      <c r="G67" s="1" t="s">
        <v>107</v>
      </c>
      <c r="H67" s="1" t="s">
        <v>756</v>
      </c>
    </row>
    <row r="68" spans="1:8" x14ac:dyDescent="0.2">
      <c r="A68" s="1" t="s">
        <v>239</v>
      </c>
      <c r="B68" s="1" t="s">
        <v>111</v>
      </c>
      <c r="C68" s="1" t="s">
        <v>63</v>
      </c>
      <c r="D68" s="1">
        <v>152</v>
      </c>
      <c r="E68" s="1">
        <v>8</v>
      </c>
      <c r="F68" s="1">
        <v>3</v>
      </c>
      <c r="G68" s="1" t="s">
        <v>107</v>
      </c>
      <c r="H68" s="1" t="s">
        <v>756</v>
      </c>
    </row>
    <row r="69" spans="1:8" x14ac:dyDescent="0.2">
      <c r="A69" s="1" t="s">
        <v>247</v>
      </c>
      <c r="B69" s="1" t="s">
        <v>111</v>
      </c>
      <c r="C69" s="1" t="s">
        <v>63</v>
      </c>
      <c r="D69" s="1">
        <v>80</v>
      </c>
      <c r="E69" s="1">
        <v>9</v>
      </c>
      <c r="F69" s="1">
        <v>3</v>
      </c>
      <c r="G69" s="1" t="s">
        <v>107</v>
      </c>
      <c r="H69" s="1" t="s">
        <v>756</v>
      </c>
    </row>
    <row r="70" spans="1:8" x14ac:dyDescent="0.2">
      <c r="A70" s="1" t="s">
        <v>264</v>
      </c>
      <c r="B70" s="1" t="s">
        <v>111</v>
      </c>
      <c r="C70" s="1" t="s">
        <v>63</v>
      </c>
      <c r="D70" s="1">
        <v>145</v>
      </c>
      <c r="E70" s="1">
        <v>25</v>
      </c>
      <c r="F70" s="1">
        <v>0</v>
      </c>
      <c r="G70" s="1" t="s">
        <v>107</v>
      </c>
      <c r="H70" s="1" t="s">
        <v>756</v>
      </c>
    </row>
    <row r="71" spans="1:8" x14ac:dyDescent="0.2">
      <c r="A71" s="1" t="s">
        <v>265</v>
      </c>
      <c r="B71" s="1" t="s">
        <v>111</v>
      </c>
      <c r="C71" s="1" t="s">
        <v>63</v>
      </c>
      <c r="D71" s="1">
        <v>96</v>
      </c>
      <c r="E71" s="1">
        <v>3</v>
      </c>
      <c r="F71" s="1">
        <v>0</v>
      </c>
      <c r="G71" s="1" t="s">
        <v>107</v>
      </c>
      <c r="H71" s="1" t="s">
        <v>756</v>
      </c>
    </row>
    <row r="72" spans="1:8" x14ac:dyDescent="0.2">
      <c r="A72" s="1" t="s">
        <v>272</v>
      </c>
      <c r="B72" s="1" t="s">
        <v>111</v>
      </c>
      <c r="C72" s="1" t="s">
        <v>63</v>
      </c>
      <c r="D72" s="1">
        <v>54</v>
      </c>
      <c r="E72" s="1">
        <v>65</v>
      </c>
      <c r="F72" s="1">
        <v>0</v>
      </c>
      <c r="G72" s="1" t="s">
        <v>107</v>
      </c>
      <c r="H72" s="1" t="s">
        <v>756</v>
      </c>
    </row>
    <row r="73" spans="1:8" x14ac:dyDescent="0.2">
      <c r="A73" s="1" t="s">
        <v>276</v>
      </c>
      <c r="B73" s="1" t="s">
        <v>111</v>
      </c>
      <c r="C73" s="1" t="s">
        <v>63</v>
      </c>
      <c r="D73" s="1">
        <v>246</v>
      </c>
      <c r="E73" s="1">
        <v>22</v>
      </c>
      <c r="F73" s="1">
        <v>0</v>
      </c>
      <c r="G73" s="1" t="s">
        <v>107</v>
      </c>
      <c r="H73" s="1" t="s">
        <v>756</v>
      </c>
    </row>
    <row r="74" spans="1:8" x14ac:dyDescent="0.2">
      <c r="A74" s="1" t="s">
        <v>277</v>
      </c>
      <c r="B74" s="1" t="s">
        <v>111</v>
      </c>
      <c r="C74" s="1" t="s">
        <v>63</v>
      </c>
      <c r="D74" s="1">
        <v>103</v>
      </c>
      <c r="E74" s="1">
        <v>24</v>
      </c>
      <c r="F74" s="1">
        <v>0</v>
      </c>
      <c r="G74" s="1" t="s">
        <v>107</v>
      </c>
      <c r="H74" s="1" t="s">
        <v>756</v>
      </c>
    </row>
    <row r="75" spans="1:8" x14ac:dyDescent="0.2">
      <c r="A75" s="1" t="s">
        <v>280</v>
      </c>
      <c r="B75" s="1" t="s">
        <v>111</v>
      </c>
      <c r="C75" s="1" t="s">
        <v>63</v>
      </c>
      <c r="D75" s="1">
        <v>105</v>
      </c>
      <c r="E75" s="1">
        <v>2</v>
      </c>
      <c r="F75" s="1">
        <v>0</v>
      </c>
      <c r="G75" s="1" t="s">
        <v>107</v>
      </c>
      <c r="H75" s="1" t="s">
        <v>756</v>
      </c>
    </row>
    <row r="76" spans="1:8" x14ac:dyDescent="0.2">
      <c r="A76" s="1" t="s">
        <v>282</v>
      </c>
      <c r="B76" s="1" t="s">
        <v>111</v>
      </c>
      <c r="C76" s="1" t="s">
        <v>63</v>
      </c>
      <c r="D76" s="1">
        <v>111</v>
      </c>
      <c r="E76" s="1">
        <v>18</v>
      </c>
      <c r="F76" s="1">
        <v>0</v>
      </c>
      <c r="G76" s="1" t="s">
        <v>107</v>
      </c>
      <c r="H76" s="1" t="s">
        <v>756</v>
      </c>
    </row>
    <row r="77" spans="1:8" x14ac:dyDescent="0.2">
      <c r="A77" s="1" t="s">
        <v>283</v>
      </c>
      <c r="B77" s="1" t="s">
        <v>111</v>
      </c>
      <c r="C77" s="1" t="s">
        <v>63</v>
      </c>
      <c r="D77" s="1">
        <v>153</v>
      </c>
      <c r="E77" s="1">
        <v>12</v>
      </c>
      <c r="F77" s="1">
        <v>0</v>
      </c>
      <c r="G77" s="1" t="s">
        <v>107</v>
      </c>
      <c r="H77" s="1" t="s">
        <v>756</v>
      </c>
    </row>
    <row r="78" spans="1:8" x14ac:dyDescent="0.2">
      <c r="A78" s="1" t="s">
        <v>284</v>
      </c>
      <c r="B78" s="1" t="s">
        <v>111</v>
      </c>
      <c r="C78" s="1" t="s">
        <v>63</v>
      </c>
      <c r="D78" s="1">
        <v>140</v>
      </c>
      <c r="E78" s="1">
        <v>18</v>
      </c>
      <c r="F78" s="1">
        <v>0</v>
      </c>
      <c r="G78" s="1" t="s">
        <v>107</v>
      </c>
      <c r="H78" s="1" t="s">
        <v>756</v>
      </c>
    </row>
    <row r="79" spans="1:8" x14ac:dyDescent="0.2">
      <c r="A79" s="1" t="s">
        <v>285</v>
      </c>
      <c r="B79" s="1" t="s">
        <v>111</v>
      </c>
      <c r="C79" s="1" t="s">
        <v>63</v>
      </c>
      <c r="D79" s="1">
        <v>171</v>
      </c>
      <c r="E79" s="1">
        <v>13</v>
      </c>
      <c r="F79" s="1">
        <v>0</v>
      </c>
      <c r="G79" s="1" t="s">
        <v>107</v>
      </c>
      <c r="H79" s="1" t="s">
        <v>756</v>
      </c>
    </row>
    <row r="80" spans="1:8" x14ac:dyDescent="0.2">
      <c r="A80" s="1" t="s">
        <v>288</v>
      </c>
      <c r="B80" s="1" t="s">
        <v>111</v>
      </c>
      <c r="C80" s="1" t="s">
        <v>63</v>
      </c>
      <c r="D80" s="1">
        <v>249</v>
      </c>
      <c r="E80" s="1">
        <v>10</v>
      </c>
      <c r="F80" s="1">
        <v>0</v>
      </c>
      <c r="G80" s="1" t="s">
        <v>107</v>
      </c>
      <c r="H80" s="1" t="s">
        <v>756</v>
      </c>
    </row>
    <row r="81" spans="1:8" x14ac:dyDescent="0.2">
      <c r="A81" s="1" t="s">
        <v>295</v>
      </c>
      <c r="B81" s="1" t="s">
        <v>111</v>
      </c>
      <c r="C81" s="1" t="s">
        <v>63</v>
      </c>
      <c r="D81" s="1">
        <v>119</v>
      </c>
      <c r="E81" s="1">
        <v>143</v>
      </c>
      <c r="F81" s="1">
        <v>1</v>
      </c>
      <c r="G81" s="1" t="s">
        <v>107</v>
      </c>
      <c r="H81" s="1" t="s">
        <v>756</v>
      </c>
    </row>
    <row r="82" spans="1:8" x14ac:dyDescent="0.2">
      <c r="A82" s="1" t="s">
        <v>296</v>
      </c>
      <c r="B82" s="1" t="s">
        <v>111</v>
      </c>
      <c r="C82" s="1" t="s">
        <v>63</v>
      </c>
      <c r="D82" s="1">
        <v>170</v>
      </c>
      <c r="E82" s="1">
        <v>8</v>
      </c>
      <c r="F82" s="1">
        <v>0</v>
      </c>
      <c r="G82" s="1" t="s">
        <v>107</v>
      </c>
      <c r="H82" s="1" t="s">
        <v>756</v>
      </c>
    </row>
    <row r="83" spans="1:8" x14ac:dyDescent="0.2">
      <c r="A83" s="1" t="s">
        <v>303</v>
      </c>
      <c r="B83" s="1" t="s">
        <v>111</v>
      </c>
      <c r="C83" s="1" t="s">
        <v>63</v>
      </c>
      <c r="D83" s="1">
        <v>240</v>
      </c>
      <c r="E83" s="1">
        <v>2</v>
      </c>
      <c r="F83" s="1">
        <v>0</v>
      </c>
      <c r="G83" s="1" t="s">
        <v>107</v>
      </c>
      <c r="H83" s="1" t="s">
        <v>756</v>
      </c>
    </row>
    <row r="84" spans="1:8" x14ac:dyDescent="0.2">
      <c r="A84" s="1" t="s">
        <v>308</v>
      </c>
      <c r="B84" s="1" t="s">
        <v>111</v>
      </c>
      <c r="C84" s="1" t="s">
        <v>63</v>
      </c>
      <c r="D84" s="1">
        <v>145</v>
      </c>
      <c r="E84" s="1">
        <v>45</v>
      </c>
      <c r="F84" s="1">
        <v>0</v>
      </c>
      <c r="G84" s="1" t="s">
        <v>107</v>
      </c>
      <c r="H84" s="1" t="s">
        <v>756</v>
      </c>
    </row>
    <row r="85" spans="1:8" x14ac:dyDescent="0.2">
      <c r="A85" t="s">
        <v>523</v>
      </c>
      <c r="B85" t="s">
        <v>111</v>
      </c>
      <c r="C85" t="s">
        <v>63</v>
      </c>
      <c r="D85">
        <v>82</v>
      </c>
      <c r="E85">
        <v>1</v>
      </c>
      <c r="F85">
        <v>4</v>
      </c>
      <c r="G85" t="s">
        <v>107</v>
      </c>
      <c r="H85" t="s">
        <v>758</v>
      </c>
    </row>
    <row r="86" spans="1:8" x14ac:dyDescent="0.2">
      <c r="A86" t="s">
        <v>540</v>
      </c>
      <c r="B86" t="s">
        <v>111</v>
      </c>
      <c r="C86" t="s">
        <v>63</v>
      </c>
      <c r="D86">
        <v>155</v>
      </c>
      <c r="E86">
        <v>3</v>
      </c>
      <c r="F86">
        <v>0</v>
      </c>
      <c r="G86" t="s">
        <v>107</v>
      </c>
      <c r="H86" t="s">
        <v>758</v>
      </c>
    </row>
    <row r="87" spans="1:8" x14ac:dyDescent="0.2">
      <c r="A87" t="s">
        <v>572</v>
      </c>
      <c r="B87" t="s">
        <v>111</v>
      </c>
      <c r="C87" t="s">
        <v>63</v>
      </c>
      <c r="D87">
        <v>544</v>
      </c>
      <c r="E87">
        <v>0</v>
      </c>
      <c r="F87">
        <v>1</v>
      </c>
      <c r="G87" t="s">
        <v>107</v>
      </c>
      <c r="H87" t="s">
        <v>758</v>
      </c>
    </row>
    <row r="88" spans="1:8" x14ac:dyDescent="0.2">
      <c r="A88" t="s">
        <v>606</v>
      </c>
      <c r="B88" t="s">
        <v>111</v>
      </c>
      <c r="C88" t="s">
        <v>63</v>
      </c>
      <c r="D88">
        <v>75</v>
      </c>
      <c r="E88">
        <v>25</v>
      </c>
      <c r="F88">
        <v>0</v>
      </c>
      <c r="G88" t="s">
        <v>107</v>
      </c>
      <c r="H88" t="s">
        <v>759</v>
      </c>
    </row>
    <row r="89" spans="1:8" x14ac:dyDescent="0.2">
      <c r="A89" t="s">
        <v>621</v>
      </c>
      <c r="B89" t="s">
        <v>111</v>
      </c>
      <c r="C89" t="s">
        <v>63</v>
      </c>
      <c r="D89">
        <v>45</v>
      </c>
      <c r="E89">
        <v>26</v>
      </c>
      <c r="F89">
        <v>0</v>
      </c>
      <c r="G89" t="s">
        <v>107</v>
      </c>
      <c r="H89" t="s">
        <v>759</v>
      </c>
    </row>
    <row r="90" spans="1:8" x14ac:dyDescent="0.2">
      <c r="A90" t="s">
        <v>725</v>
      </c>
      <c r="B90" t="s">
        <v>111</v>
      </c>
      <c r="C90" t="s">
        <v>63</v>
      </c>
      <c r="D90">
        <v>158</v>
      </c>
      <c r="E90">
        <v>25</v>
      </c>
      <c r="F90">
        <v>1</v>
      </c>
      <c r="G90" t="s">
        <v>107</v>
      </c>
      <c r="H90" t="s">
        <v>765</v>
      </c>
    </row>
    <row r="91" spans="1:8" x14ac:dyDescent="0.2">
      <c r="A91" t="s">
        <v>733</v>
      </c>
      <c r="B91" t="s">
        <v>111</v>
      </c>
      <c r="C91" t="s">
        <v>63</v>
      </c>
      <c r="D91">
        <v>130</v>
      </c>
      <c r="E91">
        <v>4</v>
      </c>
      <c r="F91">
        <v>0</v>
      </c>
      <c r="G91" t="s">
        <v>107</v>
      </c>
      <c r="H91" t="s">
        <v>765</v>
      </c>
    </row>
    <row r="92" spans="1:8" x14ac:dyDescent="0.2">
      <c r="A92" t="s">
        <v>633</v>
      </c>
      <c r="B92" t="s">
        <v>111</v>
      </c>
      <c r="C92" t="s">
        <v>63</v>
      </c>
      <c r="D92">
        <v>171</v>
      </c>
      <c r="E92">
        <v>3</v>
      </c>
      <c r="F92">
        <v>33</v>
      </c>
      <c r="G92" t="s">
        <v>107</v>
      </c>
      <c r="H92" t="s">
        <v>760</v>
      </c>
    </row>
    <row r="93" spans="1:8" x14ac:dyDescent="0.2">
      <c r="A93" t="s">
        <v>643</v>
      </c>
      <c r="B93" t="s">
        <v>111</v>
      </c>
      <c r="C93" t="s">
        <v>63</v>
      </c>
      <c r="D93">
        <v>54</v>
      </c>
      <c r="E93">
        <v>4</v>
      </c>
      <c r="F93">
        <v>2</v>
      </c>
      <c r="G93" t="s">
        <v>107</v>
      </c>
      <c r="H93" t="s">
        <v>760</v>
      </c>
    </row>
    <row r="94" spans="1:8" x14ac:dyDescent="0.2">
      <c r="A94" t="s">
        <v>653</v>
      </c>
      <c r="B94" t="s">
        <v>111</v>
      </c>
      <c r="C94" t="s">
        <v>63</v>
      </c>
      <c r="D94">
        <v>33</v>
      </c>
      <c r="E94">
        <v>2</v>
      </c>
      <c r="F94">
        <v>0</v>
      </c>
      <c r="G94" t="s">
        <v>107</v>
      </c>
      <c r="H94" t="s">
        <v>760</v>
      </c>
    </row>
    <row r="95" spans="1:8" x14ac:dyDescent="0.2">
      <c r="A95" t="s">
        <v>123</v>
      </c>
      <c r="B95" t="s">
        <v>111</v>
      </c>
      <c r="C95" t="s">
        <v>63</v>
      </c>
      <c r="D95">
        <v>24</v>
      </c>
      <c r="E95">
        <v>2</v>
      </c>
      <c r="F95">
        <v>0</v>
      </c>
      <c r="G95" t="s">
        <v>107</v>
      </c>
      <c r="H95" t="s">
        <v>761</v>
      </c>
    </row>
    <row r="96" spans="1:8" x14ac:dyDescent="0.2">
      <c r="A96" t="s">
        <v>134</v>
      </c>
      <c r="B96" t="s">
        <v>111</v>
      </c>
      <c r="C96" t="s">
        <v>63</v>
      </c>
      <c r="D96">
        <v>15</v>
      </c>
      <c r="E96">
        <v>43</v>
      </c>
      <c r="F96">
        <v>0</v>
      </c>
      <c r="G96" t="s">
        <v>107</v>
      </c>
      <c r="H96" t="s">
        <v>761</v>
      </c>
    </row>
    <row r="97" spans="1:8" x14ac:dyDescent="0.2">
      <c r="A97" t="s">
        <v>138</v>
      </c>
      <c r="B97" t="s">
        <v>111</v>
      </c>
      <c r="C97" t="s">
        <v>63</v>
      </c>
      <c r="D97">
        <v>52</v>
      </c>
      <c r="E97">
        <v>67</v>
      </c>
      <c r="F97">
        <v>0</v>
      </c>
      <c r="G97" t="s">
        <v>107</v>
      </c>
      <c r="H97" t="s">
        <v>761</v>
      </c>
    </row>
    <row r="98" spans="1:8" x14ac:dyDescent="0.2">
      <c r="A98" t="s">
        <v>142</v>
      </c>
      <c r="B98" t="s">
        <v>111</v>
      </c>
      <c r="C98" t="s">
        <v>63</v>
      </c>
      <c r="D98">
        <v>1</v>
      </c>
      <c r="E98">
        <v>1</v>
      </c>
      <c r="F98">
        <v>1</v>
      </c>
      <c r="G98" t="s">
        <v>107</v>
      </c>
      <c r="H98" t="s">
        <v>761</v>
      </c>
    </row>
    <row r="99" spans="1:8" x14ac:dyDescent="0.2">
      <c r="A99" t="s">
        <v>153</v>
      </c>
      <c r="B99" t="s">
        <v>111</v>
      </c>
      <c r="C99" t="s">
        <v>63</v>
      </c>
      <c r="D99">
        <v>27</v>
      </c>
      <c r="E99">
        <v>9</v>
      </c>
      <c r="F99">
        <v>1</v>
      </c>
      <c r="G99" t="s">
        <v>107</v>
      </c>
      <c r="H99" t="s">
        <v>761</v>
      </c>
    </row>
    <row r="100" spans="1:8" x14ac:dyDescent="0.2">
      <c r="A100" t="s">
        <v>161</v>
      </c>
      <c r="B100" t="s">
        <v>111</v>
      </c>
      <c r="C100" t="s">
        <v>63</v>
      </c>
      <c r="D100">
        <v>26</v>
      </c>
      <c r="E100">
        <v>13</v>
      </c>
      <c r="F100">
        <v>2</v>
      </c>
      <c r="G100" t="s">
        <v>107</v>
      </c>
      <c r="H100" t="s">
        <v>761</v>
      </c>
    </row>
    <row r="101" spans="1:8" x14ac:dyDescent="0.2">
      <c r="A101" t="s">
        <v>170</v>
      </c>
      <c r="B101" t="s">
        <v>111</v>
      </c>
      <c r="C101" t="s">
        <v>63</v>
      </c>
      <c r="D101">
        <v>37</v>
      </c>
      <c r="E101">
        <v>9</v>
      </c>
      <c r="F101">
        <v>5</v>
      </c>
      <c r="G101" t="s">
        <v>107</v>
      </c>
      <c r="H101" t="s">
        <v>761</v>
      </c>
    </row>
    <row r="102" spans="1:8" x14ac:dyDescent="0.2">
      <c r="A102" t="s">
        <v>10</v>
      </c>
      <c r="B102" t="s">
        <v>111</v>
      </c>
      <c r="C102" t="s">
        <v>63</v>
      </c>
      <c r="D102">
        <v>39</v>
      </c>
      <c r="E102">
        <v>11</v>
      </c>
      <c r="F102">
        <v>1</v>
      </c>
      <c r="G102" t="s">
        <v>107</v>
      </c>
      <c r="H102" t="s">
        <v>762</v>
      </c>
    </row>
    <row r="103" spans="1:8" x14ac:dyDescent="0.2">
      <c r="A103" t="s">
        <v>14</v>
      </c>
      <c r="B103" t="s">
        <v>111</v>
      </c>
      <c r="C103" t="s">
        <v>63</v>
      </c>
      <c r="D103">
        <v>67</v>
      </c>
      <c r="E103">
        <v>36</v>
      </c>
      <c r="F103">
        <v>0</v>
      </c>
      <c r="G103" t="s">
        <v>107</v>
      </c>
      <c r="H103" t="s">
        <v>762</v>
      </c>
    </row>
    <row r="104" spans="1:8" x14ac:dyDescent="0.2">
      <c r="A104" t="s">
        <v>28</v>
      </c>
      <c r="B104" t="s">
        <v>111</v>
      </c>
      <c r="C104" t="s">
        <v>63</v>
      </c>
      <c r="D104">
        <v>37</v>
      </c>
      <c r="E104">
        <v>129</v>
      </c>
      <c r="F104">
        <v>4</v>
      </c>
      <c r="G104" t="s">
        <v>107</v>
      </c>
      <c r="H104" t="s">
        <v>762</v>
      </c>
    </row>
    <row r="105" spans="1:8" x14ac:dyDescent="0.2">
      <c r="A105" t="s">
        <v>30</v>
      </c>
      <c r="B105" t="s">
        <v>111</v>
      </c>
      <c r="C105" t="s">
        <v>63</v>
      </c>
      <c r="D105">
        <v>78</v>
      </c>
      <c r="E105">
        <v>112</v>
      </c>
      <c r="F105">
        <v>20</v>
      </c>
      <c r="G105" t="s">
        <v>107</v>
      </c>
      <c r="H105" t="s">
        <v>762</v>
      </c>
    </row>
    <row r="106" spans="1:8" x14ac:dyDescent="0.2">
      <c r="A106" t="s">
        <v>33</v>
      </c>
      <c r="B106" t="s">
        <v>111</v>
      </c>
      <c r="C106" t="s">
        <v>63</v>
      </c>
      <c r="D106">
        <v>37</v>
      </c>
      <c r="E106">
        <v>165</v>
      </c>
      <c r="F106">
        <v>7</v>
      </c>
      <c r="G106" t="s">
        <v>107</v>
      </c>
      <c r="H106" t="s">
        <v>762</v>
      </c>
    </row>
    <row r="107" spans="1:8" x14ac:dyDescent="0.2">
      <c r="A107" t="s">
        <v>115</v>
      </c>
      <c r="B107" t="s">
        <v>111</v>
      </c>
      <c r="C107" t="s">
        <v>63</v>
      </c>
      <c r="D107">
        <v>35</v>
      </c>
      <c r="E107">
        <v>52</v>
      </c>
      <c r="F107">
        <v>12</v>
      </c>
      <c r="G107" t="s">
        <v>107</v>
      </c>
      <c r="H107" t="s">
        <v>762</v>
      </c>
    </row>
    <row r="108" spans="1:8" x14ac:dyDescent="0.2">
      <c r="A108" t="s">
        <v>323</v>
      </c>
      <c r="B108" t="s">
        <v>111</v>
      </c>
      <c r="C108" t="s">
        <v>63</v>
      </c>
      <c r="D108">
        <v>13</v>
      </c>
      <c r="E108">
        <v>0</v>
      </c>
      <c r="F108">
        <v>0</v>
      </c>
      <c r="G108" t="s">
        <v>107</v>
      </c>
      <c r="H108" t="s">
        <v>763</v>
      </c>
    </row>
    <row r="109" spans="1:8" x14ac:dyDescent="0.2">
      <c r="A109" t="s">
        <v>338</v>
      </c>
      <c r="B109" t="s">
        <v>111</v>
      </c>
      <c r="C109" t="s">
        <v>63</v>
      </c>
      <c r="D109">
        <v>88</v>
      </c>
      <c r="E109">
        <v>42</v>
      </c>
      <c r="F109">
        <v>0</v>
      </c>
      <c r="G109" t="s">
        <v>107</v>
      </c>
      <c r="H109" t="s">
        <v>763</v>
      </c>
    </row>
    <row r="110" spans="1:8" x14ac:dyDescent="0.2">
      <c r="A110" t="s">
        <v>343</v>
      </c>
      <c r="B110" t="s">
        <v>111</v>
      </c>
      <c r="C110" t="s">
        <v>63</v>
      </c>
      <c r="D110">
        <v>144</v>
      </c>
      <c r="E110">
        <v>150</v>
      </c>
      <c r="F110">
        <v>25</v>
      </c>
      <c r="G110" t="s">
        <v>107</v>
      </c>
      <c r="H110" t="s">
        <v>763</v>
      </c>
    </row>
    <row r="111" spans="1:8" x14ac:dyDescent="0.2">
      <c r="A111" t="s">
        <v>349</v>
      </c>
      <c r="B111" t="s">
        <v>111</v>
      </c>
      <c r="C111" t="s">
        <v>63</v>
      </c>
      <c r="D111">
        <v>97</v>
      </c>
      <c r="E111">
        <v>1</v>
      </c>
      <c r="F111">
        <v>48</v>
      </c>
      <c r="G111" t="s">
        <v>107</v>
      </c>
      <c r="H111" t="s">
        <v>763</v>
      </c>
    </row>
    <row r="112" spans="1:8" x14ac:dyDescent="0.2">
      <c r="A112" t="s">
        <v>675</v>
      </c>
      <c r="B112" t="s">
        <v>111</v>
      </c>
      <c r="C112" t="s">
        <v>63</v>
      </c>
      <c r="D112">
        <v>76</v>
      </c>
      <c r="E112">
        <v>1</v>
      </c>
      <c r="F112">
        <v>3</v>
      </c>
      <c r="G112" t="s">
        <v>107</v>
      </c>
      <c r="H112" t="s">
        <v>764</v>
      </c>
    </row>
    <row r="113" spans="1:8" x14ac:dyDescent="0.2">
      <c r="A113" t="s">
        <v>676</v>
      </c>
      <c r="B113" t="s">
        <v>111</v>
      </c>
      <c r="C113" t="s">
        <v>63</v>
      </c>
      <c r="D113">
        <v>68</v>
      </c>
      <c r="E113">
        <v>12</v>
      </c>
      <c r="F113">
        <v>2</v>
      </c>
      <c r="G113" t="s">
        <v>107</v>
      </c>
      <c r="H113" t="s">
        <v>764</v>
      </c>
    </row>
    <row r="114" spans="1:8" x14ac:dyDescent="0.2">
      <c r="A114" t="s">
        <v>677</v>
      </c>
      <c r="B114" t="s">
        <v>111</v>
      </c>
      <c r="C114" t="s">
        <v>63</v>
      </c>
      <c r="D114">
        <v>343</v>
      </c>
      <c r="E114">
        <v>0</v>
      </c>
      <c r="F114">
        <v>22</v>
      </c>
      <c r="G114" t="s">
        <v>107</v>
      </c>
      <c r="H114" t="s">
        <v>764</v>
      </c>
    </row>
    <row r="115" spans="1:8" x14ac:dyDescent="0.2">
      <c r="A115" t="s">
        <v>686</v>
      </c>
      <c r="B115" t="s">
        <v>111</v>
      </c>
      <c r="C115" t="s">
        <v>63</v>
      </c>
      <c r="D115">
        <v>222</v>
      </c>
      <c r="E115">
        <v>2</v>
      </c>
      <c r="F115">
        <v>40</v>
      </c>
      <c r="G115" t="s">
        <v>107</v>
      </c>
      <c r="H115" t="s">
        <v>764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D1FB-50D7-3647-BA67-CCEA7C91C2D2}">
  <dimension ref="A1:P99"/>
  <sheetViews>
    <sheetView workbookViewId="0">
      <selection activeCell="K2" sqref="K2:P12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s="1" t="s">
        <v>1</v>
      </c>
      <c r="D1" s="1" t="s">
        <v>103</v>
      </c>
      <c r="E1" s="1" t="s">
        <v>104</v>
      </c>
      <c r="F1" s="1" t="s">
        <v>105</v>
      </c>
      <c r="G1" s="1" t="s">
        <v>64</v>
      </c>
      <c r="H1" s="1" t="s">
        <v>752</v>
      </c>
    </row>
    <row r="2" spans="1:16" x14ac:dyDescent="0.2">
      <c r="A2" t="s">
        <v>364</v>
      </c>
      <c r="B2" t="s">
        <v>110</v>
      </c>
      <c r="C2" t="s">
        <v>112</v>
      </c>
      <c r="D2">
        <v>86</v>
      </c>
      <c r="E2">
        <v>153</v>
      </c>
      <c r="F2">
        <v>11</v>
      </c>
      <c r="G2" t="s">
        <v>107</v>
      </c>
      <c r="H2" t="s">
        <v>753</v>
      </c>
      <c r="K2" s="1"/>
      <c r="L2" s="1" t="s">
        <v>740</v>
      </c>
      <c r="M2" s="1" t="s">
        <v>741</v>
      </c>
      <c r="N2" s="1" t="s">
        <v>742</v>
      </c>
      <c r="O2" s="1"/>
      <c r="P2" s="1"/>
    </row>
    <row r="3" spans="1:16" x14ac:dyDescent="0.2">
      <c r="A3" t="s">
        <v>382</v>
      </c>
      <c r="B3" t="s">
        <v>110</v>
      </c>
      <c r="C3" t="s">
        <v>112</v>
      </c>
      <c r="D3">
        <v>23</v>
      </c>
      <c r="E3">
        <v>2</v>
      </c>
      <c r="F3">
        <v>0</v>
      </c>
      <c r="G3" t="s">
        <v>109</v>
      </c>
      <c r="H3" t="s">
        <v>753</v>
      </c>
      <c r="K3" s="1"/>
      <c r="L3" s="1">
        <v>10733</v>
      </c>
      <c r="M3" s="1">
        <v>3321</v>
      </c>
      <c r="N3" s="1">
        <v>1825</v>
      </c>
      <c r="O3" s="1"/>
      <c r="P3" s="1" t="s">
        <v>743</v>
      </c>
    </row>
    <row r="4" spans="1:16" x14ac:dyDescent="0.2">
      <c r="A4" t="s">
        <v>398</v>
      </c>
      <c r="B4" t="s">
        <v>110</v>
      </c>
      <c r="C4" t="s">
        <v>112</v>
      </c>
      <c r="D4">
        <v>61</v>
      </c>
      <c r="E4">
        <v>12</v>
      </c>
      <c r="F4">
        <v>11</v>
      </c>
      <c r="G4" t="s">
        <v>106</v>
      </c>
      <c r="H4" t="s">
        <v>753</v>
      </c>
      <c r="K4" s="1" t="s">
        <v>116</v>
      </c>
      <c r="L4" s="1">
        <v>0.46072859405571603</v>
      </c>
      <c r="M4" s="1">
        <v>0.50617283950617287</v>
      </c>
      <c r="N4" s="1">
        <v>0.29753424657534244</v>
      </c>
      <c r="O4" s="1"/>
      <c r="P4" s="1">
        <f>34/98</f>
        <v>0.34693877551020408</v>
      </c>
    </row>
    <row r="5" spans="1:16" x14ac:dyDescent="0.2">
      <c r="A5" t="s">
        <v>353</v>
      </c>
      <c r="B5" t="s">
        <v>110</v>
      </c>
      <c r="C5" t="s">
        <v>112</v>
      </c>
      <c r="D5">
        <v>344</v>
      </c>
      <c r="E5">
        <v>16</v>
      </c>
      <c r="F5">
        <v>22</v>
      </c>
      <c r="G5" t="s">
        <v>106</v>
      </c>
      <c r="H5" t="s">
        <v>753</v>
      </c>
      <c r="K5" s="1" t="s">
        <v>117</v>
      </c>
      <c r="L5" s="1">
        <v>1.4441442280816175E-2</v>
      </c>
      <c r="M5" s="1">
        <v>1.3851249623607348E-2</v>
      </c>
      <c r="N5" s="1">
        <v>1.315068493150685E-2</v>
      </c>
      <c r="O5" s="1"/>
      <c r="P5" s="1">
        <f>3/98</f>
        <v>3.0612244897959183E-2</v>
      </c>
    </row>
    <row r="6" spans="1:16" x14ac:dyDescent="0.2">
      <c r="A6" t="s">
        <v>446</v>
      </c>
      <c r="B6" t="s">
        <v>110</v>
      </c>
      <c r="C6" t="s">
        <v>112</v>
      </c>
      <c r="D6">
        <v>211</v>
      </c>
      <c r="E6">
        <v>108</v>
      </c>
      <c r="F6">
        <v>26</v>
      </c>
      <c r="G6" t="s">
        <v>106</v>
      </c>
      <c r="H6" t="s">
        <v>753</v>
      </c>
      <c r="K6" s="1" t="s">
        <v>118</v>
      </c>
      <c r="L6" s="1">
        <v>1.5466318829777323E-2</v>
      </c>
      <c r="M6" s="1">
        <v>3.8542607648298706E-2</v>
      </c>
      <c r="N6" s="1">
        <v>8.21917808219178E-3</v>
      </c>
      <c r="O6" s="1"/>
      <c r="P6" s="1">
        <f>3/98</f>
        <v>3.0612244897959183E-2</v>
      </c>
    </row>
    <row r="7" spans="1:16" x14ac:dyDescent="0.2">
      <c r="A7" t="s">
        <v>449</v>
      </c>
      <c r="B7" t="s">
        <v>110</v>
      </c>
      <c r="C7" t="s">
        <v>112</v>
      </c>
      <c r="D7">
        <v>50</v>
      </c>
      <c r="E7">
        <v>50</v>
      </c>
      <c r="F7">
        <v>0</v>
      </c>
      <c r="G7" t="s">
        <v>106</v>
      </c>
      <c r="H7" t="s">
        <v>753</v>
      </c>
      <c r="K7" s="1" t="s">
        <v>119</v>
      </c>
      <c r="L7" s="1">
        <v>0.50936364483369045</v>
      </c>
      <c r="M7" s="1">
        <v>0.44143330322192109</v>
      </c>
      <c r="N7" s="1">
        <v>0.68109589041095886</v>
      </c>
      <c r="O7" s="1"/>
      <c r="P7" s="1">
        <f>58/98</f>
        <v>0.59183673469387754</v>
      </c>
    </row>
    <row r="8" spans="1:16" x14ac:dyDescent="0.2">
      <c r="A8" t="s">
        <v>360</v>
      </c>
      <c r="B8" t="s">
        <v>110</v>
      </c>
      <c r="C8" t="s">
        <v>63</v>
      </c>
      <c r="D8">
        <v>19</v>
      </c>
      <c r="E8">
        <v>2</v>
      </c>
      <c r="F8">
        <v>0</v>
      </c>
      <c r="G8" t="s">
        <v>106</v>
      </c>
      <c r="H8" t="s">
        <v>753</v>
      </c>
      <c r="K8" s="1" t="s">
        <v>107</v>
      </c>
      <c r="L8" s="1"/>
      <c r="M8" s="1"/>
      <c r="N8" s="1"/>
      <c r="O8" s="1"/>
      <c r="P8" s="1"/>
    </row>
    <row r="9" spans="1:16" x14ac:dyDescent="0.2">
      <c r="A9" t="s">
        <v>361</v>
      </c>
      <c r="B9" t="s">
        <v>110</v>
      </c>
      <c r="C9" t="s">
        <v>63</v>
      </c>
      <c r="D9">
        <v>13</v>
      </c>
      <c r="E9">
        <v>15</v>
      </c>
      <c r="F9">
        <v>0</v>
      </c>
      <c r="G9" t="s">
        <v>109</v>
      </c>
      <c r="H9" t="s">
        <v>753</v>
      </c>
      <c r="K9" s="1" t="s">
        <v>744</v>
      </c>
      <c r="L9" s="1">
        <v>0.12401006242429889</v>
      </c>
      <c r="M9" s="1">
        <v>0.1496537187594098</v>
      </c>
      <c r="N9" s="1">
        <v>7.1232876712328766E-2</v>
      </c>
      <c r="O9" s="1"/>
      <c r="P9" s="1">
        <f>(17-2+1)/98</f>
        <v>0.16326530612244897</v>
      </c>
    </row>
    <row r="10" spans="1:16" x14ac:dyDescent="0.2">
      <c r="A10" t="s">
        <v>363</v>
      </c>
      <c r="B10" t="s">
        <v>110</v>
      </c>
      <c r="C10" t="s">
        <v>63</v>
      </c>
      <c r="D10">
        <v>64</v>
      </c>
      <c r="E10">
        <v>7</v>
      </c>
      <c r="F10">
        <v>0</v>
      </c>
      <c r="G10" t="s">
        <v>106</v>
      </c>
      <c r="H10" t="s">
        <v>753</v>
      </c>
      <c r="K10" s="1" t="s">
        <v>120</v>
      </c>
      <c r="L10" s="1">
        <v>0.87598993757570109</v>
      </c>
      <c r="M10" s="1">
        <v>0.8503462812405902</v>
      </c>
      <c r="N10" s="1">
        <v>0.92876712328767119</v>
      </c>
      <c r="O10" s="1"/>
      <c r="P10" s="1">
        <f>(99-18+1)/98</f>
        <v>0.83673469387755106</v>
      </c>
    </row>
    <row r="11" spans="1:16" x14ac:dyDescent="0.2">
      <c r="A11" t="s">
        <v>366</v>
      </c>
      <c r="B11" t="s">
        <v>110</v>
      </c>
      <c r="C11" t="s">
        <v>63</v>
      </c>
      <c r="D11">
        <v>96</v>
      </c>
      <c r="E11">
        <v>195</v>
      </c>
      <c r="F11">
        <v>58</v>
      </c>
      <c r="G11" t="s">
        <v>106</v>
      </c>
      <c r="H11" t="s">
        <v>753</v>
      </c>
    </row>
    <row r="12" spans="1:16" x14ac:dyDescent="0.2">
      <c r="A12" t="s">
        <v>367</v>
      </c>
      <c r="B12" t="s">
        <v>110</v>
      </c>
      <c r="C12" t="s">
        <v>63</v>
      </c>
      <c r="D12">
        <v>153</v>
      </c>
      <c r="E12">
        <v>203</v>
      </c>
      <c r="F12">
        <v>32</v>
      </c>
      <c r="G12" t="s">
        <v>106</v>
      </c>
      <c r="H12" t="s">
        <v>753</v>
      </c>
    </row>
    <row r="13" spans="1:16" x14ac:dyDescent="0.2">
      <c r="A13" t="s">
        <v>376</v>
      </c>
      <c r="B13" t="s">
        <v>110</v>
      </c>
      <c r="C13" t="s">
        <v>63</v>
      </c>
      <c r="D13">
        <v>1385</v>
      </c>
      <c r="E13">
        <v>160</v>
      </c>
      <c r="F13">
        <v>40</v>
      </c>
      <c r="G13" t="s">
        <v>106</v>
      </c>
      <c r="H13" t="s">
        <v>753</v>
      </c>
    </row>
    <row r="14" spans="1:16" x14ac:dyDescent="0.2">
      <c r="A14" t="s">
        <v>377</v>
      </c>
      <c r="B14" t="s">
        <v>110</v>
      </c>
      <c r="C14" t="s">
        <v>63</v>
      </c>
      <c r="D14">
        <v>38</v>
      </c>
      <c r="E14">
        <v>32</v>
      </c>
      <c r="F14">
        <v>0</v>
      </c>
      <c r="G14" t="s">
        <v>106</v>
      </c>
      <c r="H14" t="s">
        <v>753</v>
      </c>
    </row>
    <row r="15" spans="1:16" x14ac:dyDescent="0.2">
      <c r="A15" t="s">
        <v>378</v>
      </c>
      <c r="B15" t="s">
        <v>110</v>
      </c>
      <c r="C15" t="s">
        <v>63</v>
      </c>
      <c r="D15">
        <v>56</v>
      </c>
      <c r="E15">
        <v>20</v>
      </c>
      <c r="F15">
        <v>10</v>
      </c>
      <c r="G15" t="s">
        <v>106</v>
      </c>
      <c r="H15" t="s">
        <v>753</v>
      </c>
    </row>
    <row r="16" spans="1:16" x14ac:dyDescent="0.2">
      <c r="A16" t="s">
        <v>746</v>
      </c>
      <c r="B16" t="s">
        <v>110</v>
      </c>
      <c r="C16" t="s">
        <v>63</v>
      </c>
      <c r="D16">
        <v>174</v>
      </c>
      <c r="E16">
        <v>56</v>
      </c>
      <c r="F16">
        <v>15</v>
      </c>
      <c r="G16" t="s">
        <v>106</v>
      </c>
      <c r="H16" t="s">
        <v>753</v>
      </c>
    </row>
    <row r="17" spans="1:8" x14ac:dyDescent="0.2">
      <c r="A17" t="s">
        <v>385</v>
      </c>
      <c r="B17" t="s">
        <v>110</v>
      </c>
      <c r="C17" t="s">
        <v>63</v>
      </c>
      <c r="D17">
        <v>189</v>
      </c>
      <c r="E17">
        <v>63</v>
      </c>
      <c r="F17">
        <v>8</v>
      </c>
      <c r="G17" t="s">
        <v>106</v>
      </c>
      <c r="H17" t="s">
        <v>753</v>
      </c>
    </row>
    <row r="18" spans="1:8" x14ac:dyDescent="0.2">
      <c r="A18" t="s">
        <v>386</v>
      </c>
      <c r="B18" t="s">
        <v>110</v>
      </c>
      <c r="C18" t="s">
        <v>63</v>
      </c>
      <c r="D18">
        <v>21</v>
      </c>
      <c r="E18">
        <v>9</v>
      </c>
      <c r="F18">
        <v>0</v>
      </c>
      <c r="G18" t="s">
        <v>109</v>
      </c>
      <c r="H18" t="s">
        <v>753</v>
      </c>
    </row>
    <row r="19" spans="1:8" x14ac:dyDescent="0.2">
      <c r="A19" t="s">
        <v>390</v>
      </c>
      <c r="B19" t="s">
        <v>110</v>
      </c>
      <c r="C19" t="s">
        <v>63</v>
      </c>
      <c r="D19">
        <v>37</v>
      </c>
      <c r="E19">
        <v>0</v>
      </c>
      <c r="F19">
        <v>0</v>
      </c>
      <c r="G19" t="s">
        <v>109</v>
      </c>
      <c r="H19" t="s">
        <v>753</v>
      </c>
    </row>
    <row r="20" spans="1:8" x14ac:dyDescent="0.2">
      <c r="A20" t="s">
        <v>392</v>
      </c>
      <c r="B20" t="s">
        <v>110</v>
      </c>
      <c r="C20" t="s">
        <v>63</v>
      </c>
      <c r="D20">
        <v>62</v>
      </c>
      <c r="E20">
        <v>16</v>
      </c>
      <c r="F20">
        <v>5</v>
      </c>
      <c r="G20" t="s">
        <v>106</v>
      </c>
      <c r="H20" t="s">
        <v>753</v>
      </c>
    </row>
    <row r="21" spans="1:8" x14ac:dyDescent="0.2">
      <c r="A21" t="s">
        <v>400</v>
      </c>
      <c r="B21" t="s">
        <v>110</v>
      </c>
      <c r="C21" t="s">
        <v>63</v>
      </c>
      <c r="D21">
        <v>133</v>
      </c>
      <c r="E21">
        <v>2</v>
      </c>
      <c r="F21">
        <v>11</v>
      </c>
      <c r="G21" t="s">
        <v>107</v>
      </c>
      <c r="H21" t="s">
        <v>753</v>
      </c>
    </row>
    <row r="22" spans="1:8" x14ac:dyDescent="0.2">
      <c r="A22" t="s">
        <v>405</v>
      </c>
      <c r="B22" t="s">
        <v>110</v>
      </c>
      <c r="C22" t="s">
        <v>63</v>
      </c>
      <c r="D22">
        <v>102</v>
      </c>
      <c r="E22">
        <v>14</v>
      </c>
      <c r="F22">
        <v>36</v>
      </c>
      <c r="G22" t="s">
        <v>106</v>
      </c>
      <c r="H22" t="s">
        <v>753</v>
      </c>
    </row>
    <row r="23" spans="1:8" x14ac:dyDescent="0.2">
      <c r="A23" t="s">
        <v>336</v>
      </c>
      <c r="B23" t="s">
        <v>110</v>
      </c>
      <c r="C23" t="s">
        <v>63</v>
      </c>
      <c r="D23">
        <v>131</v>
      </c>
      <c r="E23">
        <v>12</v>
      </c>
      <c r="F23">
        <v>18</v>
      </c>
      <c r="G23" t="s">
        <v>108</v>
      </c>
      <c r="H23" t="s">
        <v>753</v>
      </c>
    </row>
    <row r="24" spans="1:8" x14ac:dyDescent="0.2">
      <c r="A24" t="s">
        <v>406</v>
      </c>
      <c r="B24" t="s">
        <v>110</v>
      </c>
      <c r="C24" t="s">
        <v>63</v>
      </c>
      <c r="D24">
        <v>52</v>
      </c>
      <c r="E24">
        <v>58</v>
      </c>
      <c r="F24">
        <v>8</v>
      </c>
      <c r="G24" t="s">
        <v>108</v>
      </c>
      <c r="H24" t="s">
        <v>753</v>
      </c>
    </row>
    <row r="25" spans="1:8" x14ac:dyDescent="0.2">
      <c r="A25" t="s">
        <v>407</v>
      </c>
      <c r="B25" t="s">
        <v>110</v>
      </c>
      <c r="C25" t="s">
        <v>63</v>
      </c>
      <c r="D25">
        <v>100</v>
      </c>
      <c r="E25">
        <v>41</v>
      </c>
      <c r="F25">
        <v>29</v>
      </c>
      <c r="G25" t="s">
        <v>106</v>
      </c>
      <c r="H25" t="s">
        <v>753</v>
      </c>
    </row>
    <row r="26" spans="1:8" x14ac:dyDescent="0.2">
      <c r="A26" t="s">
        <v>415</v>
      </c>
      <c r="B26" t="s">
        <v>110</v>
      </c>
      <c r="C26" t="s">
        <v>63</v>
      </c>
      <c r="D26">
        <v>154</v>
      </c>
      <c r="E26">
        <v>26</v>
      </c>
      <c r="F26">
        <v>0</v>
      </c>
      <c r="G26" t="s">
        <v>107</v>
      </c>
      <c r="H26" t="s">
        <v>753</v>
      </c>
    </row>
    <row r="27" spans="1:8" x14ac:dyDescent="0.2">
      <c r="A27" t="s">
        <v>428</v>
      </c>
      <c r="B27" t="s">
        <v>110</v>
      </c>
      <c r="C27" t="s">
        <v>63</v>
      </c>
      <c r="D27">
        <v>42</v>
      </c>
      <c r="E27">
        <v>72</v>
      </c>
      <c r="F27">
        <v>17</v>
      </c>
      <c r="G27" t="s">
        <v>106</v>
      </c>
      <c r="H27" t="s">
        <v>753</v>
      </c>
    </row>
    <row r="28" spans="1:8" x14ac:dyDescent="0.2">
      <c r="A28" t="s">
        <v>434</v>
      </c>
      <c r="B28" t="s">
        <v>110</v>
      </c>
      <c r="C28" t="s">
        <v>63</v>
      </c>
      <c r="D28">
        <v>194</v>
      </c>
      <c r="E28">
        <v>82</v>
      </c>
      <c r="F28">
        <v>14</v>
      </c>
      <c r="G28" t="s">
        <v>106</v>
      </c>
      <c r="H28" t="s">
        <v>753</v>
      </c>
    </row>
    <row r="29" spans="1:8" x14ac:dyDescent="0.2">
      <c r="A29" t="s">
        <v>435</v>
      </c>
      <c r="B29" t="s">
        <v>110</v>
      </c>
      <c r="C29" t="s">
        <v>63</v>
      </c>
      <c r="D29">
        <v>52</v>
      </c>
      <c r="E29">
        <v>9</v>
      </c>
      <c r="F29">
        <v>0</v>
      </c>
      <c r="G29" t="s">
        <v>109</v>
      </c>
      <c r="H29" t="s">
        <v>753</v>
      </c>
    </row>
    <row r="30" spans="1:8" x14ac:dyDescent="0.2">
      <c r="A30" t="s">
        <v>437</v>
      </c>
      <c r="B30" t="s">
        <v>110</v>
      </c>
      <c r="C30" t="s">
        <v>63</v>
      </c>
      <c r="D30">
        <v>179</v>
      </c>
      <c r="E30">
        <v>71</v>
      </c>
      <c r="F30">
        <v>0</v>
      </c>
      <c r="G30" t="s">
        <v>107</v>
      </c>
      <c r="H30" t="s">
        <v>753</v>
      </c>
    </row>
    <row r="31" spans="1:8" x14ac:dyDescent="0.2">
      <c r="A31" t="s">
        <v>444</v>
      </c>
      <c r="B31" t="s">
        <v>110</v>
      </c>
      <c r="C31" t="s">
        <v>63</v>
      </c>
      <c r="D31">
        <v>101</v>
      </c>
      <c r="E31">
        <v>25</v>
      </c>
      <c r="F31">
        <v>93</v>
      </c>
      <c r="G31" t="s">
        <v>108</v>
      </c>
      <c r="H31" t="s">
        <v>753</v>
      </c>
    </row>
    <row r="32" spans="1:8" x14ac:dyDescent="0.2">
      <c r="A32" t="s">
        <v>448</v>
      </c>
      <c r="B32" t="s">
        <v>110</v>
      </c>
      <c r="C32" t="s">
        <v>63</v>
      </c>
      <c r="D32">
        <v>288</v>
      </c>
      <c r="E32">
        <v>47</v>
      </c>
      <c r="F32">
        <v>3</v>
      </c>
      <c r="G32" t="s">
        <v>107</v>
      </c>
      <c r="H32" t="s">
        <v>753</v>
      </c>
    </row>
    <row r="33" spans="1:8" x14ac:dyDescent="0.2">
      <c r="A33" t="s">
        <v>451</v>
      </c>
      <c r="B33" t="s">
        <v>110</v>
      </c>
      <c r="C33" t="s">
        <v>63</v>
      </c>
      <c r="D33">
        <v>86</v>
      </c>
      <c r="E33">
        <v>81</v>
      </c>
      <c r="F33">
        <v>58</v>
      </c>
      <c r="G33" t="s">
        <v>106</v>
      </c>
      <c r="H33" t="s">
        <v>753</v>
      </c>
    </row>
    <row r="34" spans="1:8" x14ac:dyDescent="0.2">
      <c r="A34" t="s">
        <v>452</v>
      </c>
      <c r="B34" t="s">
        <v>110</v>
      </c>
      <c r="C34" t="s">
        <v>63</v>
      </c>
      <c r="D34">
        <v>72</v>
      </c>
      <c r="E34">
        <v>16</v>
      </c>
      <c r="F34">
        <v>1</v>
      </c>
      <c r="G34" t="s">
        <v>106</v>
      </c>
      <c r="H34" t="s">
        <v>753</v>
      </c>
    </row>
    <row r="35" spans="1:8" x14ac:dyDescent="0.2">
      <c r="A35" t="s">
        <v>453</v>
      </c>
      <c r="B35" t="s">
        <v>110</v>
      </c>
      <c r="C35" t="s">
        <v>63</v>
      </c>
      <c r="D35">
        <v>177</v>
      </c>
      <c r="E35">
        <v>6</v>
      </c>
      <c r="F35">
        <v>17</v>
      </c>
      <c r="G35" t="s">
        <v>108</v>
      </c>
      <c r="H35" t="s">
        <v>753</v>
      </c>
    </row>
    <row r="36" spans="1:8" x14ac:dyDescent="0.2">
      <c r="A36" t="s">
        <v>373</v>
      </c>
      <c r="B36" t="s">
        <v>113</v>
      </c>
      <c r="C36" t="s">
        <v>63</v>
      </c>
      <c r="D36">
        <v>38</v>
      </c>
      <c r="E36">
        <v>17</v>
      </c>
      <c r="F36">
        <v>7</v>
      </c>
      <c r="G36" t="s">
        <v>108</v>
      </c>
      <c r="H36" t="s">
        <v>753</v>
      </c>
    </row>
    <row r="37" spans="1:8" x14ac:dyDescent="0.2">
      <c r="A37" t="s">
        <v>380</v>
      </c>
      <c r="B37" t="s">
        <v>113</v>
      </c>
      <c r="C37" t="s">
        <v>63</v>
      </c>
      <c r="D37">
        <v>52</v>
      </c>
      <c r="E37">
        <v>21</v>
      </c>
      <c r="F37">
        <v>14</v>
      </c>
      <c r="G37" t="s">
        <v>106</v>
      </c>
      <c r="H37" t="s">
        <v>753</v>
      </c>
    </row>
    <row r="38" spans="1:8" x14ac:dyDescent="0.2">
      <c r="A38" t="s">
        <v>396</v>
      </c>
      <c r="B38" t="s">
        <v>113</v>
      </c>
      <c r="C38" t="s">
        <v>63</v>
      </c>
      <c r="D38">
        <v>65</v>
      </c>
      <c r="E38">
        <v>8</v>
      </c>
      <c r="F38">
        <v>3</v>
      </c>
      <c r="G38" t="s">
        <v>108</v>
      </c>
      <c r="H38" t="s">
        <v>753</v>
      </c>
    </row>
    <row r="39" spans="1:8" x14ac:dyDescent="0.2">
      <c r="A39" t="s">
        <v>409</v>
      </c>
      <c r="B39" t="s">
        <v>114</v>
      </c>
      <c r="C39" t="s">
        <v>63</v>
      </c>
      <c r="D39">
        <v>131</v>
      </c>
      <c r="E39">
        <v>75</v>
      </c>
      <c r="F39">
        <v>6</v>
      </c>
      <c r="G39" t="s">
        <v>107</v>
      </c>
      <c r="H39" t="s">
        <v>753</v>
      </c>
    </row>
    <row r="40" spans="1:8" x14ac:dyDescent="0.2">
      <c r="A40" t="s">
        <v>424</v>
      </c>
      <c r="B40" t="s">
        <v>114</v>
      </c>
      <c r="C40" t="s">
        <v>63</v>
      </c>
      <c r="D40">
        <v>12</v>
      </c>
      <c r="E40">
        <v>2</v>
      </c>
      <c r="F40">
        <v>2</v>
      </c>
      <c r="G40" t="s">
        <v>109</v>
      </c>
      <c r="H40" t="s">
        <v>753</v>
      </c>
    </row>
    <row r="41" spans="1:8" x14ac:dyDescent="0.2">
      <c r="A41" t="s">
        <v>426</v>
      </c>
      <c r="B41" t="s">
        <v>114</v>
      </c>
      <c r="C41" t="s">
        <v>63</v>
      </c>
      <c r="D41">
        <v>23</v>
      </c>
      <c r="E41">
        <v>51</v>
      </c>
      <c r="F41">
        <v>7</v>
      </c>
      <c r="G41" t="s">
        <v>108</v>
      </c>
      <c r="H41" t="s">
        <v>753</v>
      </c>
    </row>
    <row r="42" spans="1:8" x14ac:dyDescent="0.2">
      <c r="A42" t="s">
        <v>370</v>
      </c>
      <c r="B42" t="s">
        <v>111</v>
      </c>
      <c r="C42" t="s">
        <v>112</v>
      </c>
      <c r="D42">
        <v>17</v>
      </c>
      <c r="E42">
        <v>8</v>
      </c>
      <c r="F42">
        <v>2</v>
      </c>
      <c r="G42" t="s">
        <v>109</v>
      </c>
      <c r="H42" t="s">
        <v>753</v>
      </c>
    </row>
    <row r="43" spans="1:8" x14ac:dyDescent="0.2">
      <c r="A43" t="s">
        <v>371</v>
      </c>
      <c r="B43" t="s">
        <v>111</v>
      </c>
      <c r="C43" t="s">
        <v>112</v>
      </c>
      <c r="D43">
        <v>37</v>
      </c>
      <c r="E43">
        <v>4</v>
      </c>
      <c r="F43">
        <v>2</v>
      </c>
      <c r="G43" t="s">
        <v>108</v>
      </c>
      <c r="H43" t="s">
        <v>753</v>
      </c>
    </row>
    <row r="44" spans="1:8" x14ac:dyDescent="0.2">
      <c r="A44" t="s">
        <v>379</v>
      </c>
      <c r="B44" t="s">
        <v>111</v>
      </c>
      <c r="C44" t="s">
        <v>112</v>
      </c>
      <c r="D44">
        <v>35</v>
      </c>
      <c r="E44">
        <v>0</v>
      </c>
      <c r="F44">
        <v>0</v>
      </c>
      <c r="G44" t="s">
        <v>109</v>
      </c>
      <c r="H44" t="s">
        <v>753</v>
      </c>
    </row>
    <row r="45" spans="1:8" x14ac:dyDescent="0.2">
      <c r="A45" t="s">
        <v>381</v>
      </c>
      <c r="B45" t="s">
        <v>111</v>
      </c>
      <c r="C45" t="s">
        <v>112</v>
      </c>
      <c r="D45">
        <v>58</v>
      </c>
      <c r="E45">
        <v>92</v>
      </c>
      <c r="F45">
        <v>2</v>
      </c>
      <c r="G45" t="s">
        <v>106</v>
      </c>
      <c r="H45" t="s">
        <v>753</v>
      </c>
    </row>
    <row r="46" spans="1:8" x14ac:dyDescent="0.2">
      <c r="A46" t="s">
        <v>384</v>
      </c>
      <c r="B46" t="s">
        <v>111</v>
      </c>
      <c r="C46" t="s">
        <v>112</v>
      </c>
      <c r="D46">
        <v>36</v>
      </c>
      <c r="E46">
        <v>1</v>
      </c>
      <c r="F46">
        <v>7</v>
      </c>
      <c r="G46" t="s">
        <v>109</v>
      </c>
      <c r="H46" t="s">
        <v>753</v>
      </c>
    </row>
    <row r="47" spans="1:8" x14ac:dyDescent="0.2">
      <c r="A47" t="s">
        <v>328</v>
      </c>
      <c r="B47" t="s">
        <v>111</v>
      </c>
      <c r="C47" t="s">
        <v>112</v>
      </c>
      <c r="D47">
        <v>59</v>
      </c>
      <c r="E47">
        <v>1</v>
      </c>
      <c r="F47">
        <v>2</v>
      </c>
      <c r="G47" t="s">
        <v>106</v>
      </c>
      <c r="H47" t="s">
        <v>753</v>
      </c>
    </row>
    <row r="48" spans="1:8" x14ac:dyDescent="0.2">
      <c r="A48" t="s">
        <v>388</v>
      </c>
      <c r="B48" t="s">
        <v>111</v>
      </c>
      <c r="C48" t="s">
        <v>112</v>
      </c>
      <c r="D48">
        <v>170</v>
      </c>
      <c r="E48">
        <v>11</v>
      </c>
      <c r="F48">
        <v>37</v>
      </c>
      <c r="G48" t="s">
        <v>106</v>
      </c>
      <c r="H48" t="s">
        <v>753</v>
      </c>
    </row>
    <row r="49" spans="1:8" x14ac:dyDescent="0.2">
      <c r="A49" t="s">
        <v>402</v>
      </c>
      <c r="B49" t="s">
        <v>111</v>
      </c>
      <c r="C49" t="s">
        <v>112</v>
      </c>
      <c r="D49">
        <v>72</v>
      </c>
      <c r="E49">
        <v>28</v>
      </c>
      <c r="F49">
        <v>1</v>
      </c>
      <c r="G49" t="s">
        <v>107</v>
      </c>
      <c r="H49" t="s">
        <v>753</v>
      </c>
    </row>
    <row r="50" spans="1:8" x14ac:dyDescent="0.2">
      <c r="A50" t="s">
        <v>425</v>
      </c>
      <c r="B50" t="s">
        <v>111</v>
      </c>
      <c r="C50" t="s">
        <v>112</v>
      </c>
      <c r="D50">
        <v>42</v>
      </c>
      <c r="E50">
        <v>5</v>
      </c>
      <c r="F50">
        <v>5</v>
      </c>
      <c r="G50" t="s">
        <v>109</v>
      </c>
      <c r="H50" t="s">
        <v>753</v>
      </c>
    </row>
    <row r="51" spans="1:8" x14ac:dyDescent="0.2">
      <c r="A51" t="s">
        <v>436</v>
      </c>
      <c r="B51" t="s">
        <v>111</v>
      </c>
      <c r="C51" t="s">
        <v>112</v>
      </c>
      <c r="D51">
        <v>30</v>
      </c>
      <c r="E51">
        <v>6</v>
      </c>
      <c r="F51">
        <v>2</v>
      </c>
      <c r="G51" t="s">
        <v>106</v>
      </c>
      <c r="H51" t="s">
        <v>753</v>
      </c>
    </row>
    <row r="52" spans="1:8" x14ac:dyDescent="0.2">
      <c r="A52" t="s">
        <v>362</v>
      </c>
      <c r="B52" t="s">
        <v>111</v>
      </c>
      <c r="C52" t="s">
        <v>63</v>
      </c>
      <c r="D52">
        <v>41</v>
      </c>
      <c r="E52">
        <v>1</v>
      </c>
      <c r="F52">
        <v>0</v>
      </c>
      <c r="G52" t="s">
        <v>106</v>
      </c>
      <c r="H52" t="s">
        <v>753</v>
      </c>
    </row>
    <row r="53" spans="1:8" x14ac:dyDescent="0.2">
      <c r="A53" t="s">
        <v>365</v>
      </c>
      <c r="B53" t="s">
        <v>111</v>
      </c>
      <c r="C53" t="s">
        <v>63</v>
      </c>
      <c r="D53">
        <v>41</v>
      </c>
      <c r="E53">
        <v>61</v>
      </c>
      <c r="F53">
        <v>13</v>
      </c>
      <c r="G53" t="s">
        <v>107</v>
      </c>
      <c r="H53" t="s">
        <v>753</v>
      </c>
    </row>
    <row r="54" spans="1:8" x14ac:dyDescent="0.2">
      <c r="A54" t="s">
        <v>368</v>
      </c>
      <c r="B54" t="s">
        <v>111</v>
      </c>
      <c r="C54" t="s">
        <v>63</v>
      </c>
      <c r="D54">
        <v>102</v>
      </c>
      <c r="E54">
        <v>4</v>
      </c>
      <c r="F54">
        <v>10</v>
      </c>
      <c r="G54" t="s">
        <v>108</v>
      </c>
      <c r="H54" t="s">
        <v>753</v>
      </c>
    </row>
    <row r="55" spans="1:8" x14ac:dyDescent="0.2">
      <c r="A55" t="s">
        <v>369</v>
      </c>
      <c r="B55" t="s">
        <v>111</v>
      </c>
      <c r="C55" t="s">
        <v>63</v>
      </c>
      <c r="D55">
        <v>8</v>
      </c>
      <c r="E55">
        <v>26</v>
      </c>
      <c r="F55">
        <v>1</v>
      </c>
      <c r="G55" t="s">
        <v>107</v>
      </c>
      <c r="H55" t="s">
        <v>753</v>
      </c>
    </row>
    <row r="56" spans="1:8" x14ac:dyDescent="0.2">
      <c r="A56" t="s">
        <v>372</v>
      </c>
      <c r="B56" t="s">
        <v>111</v>
      </c>
      <c r="C56" t="s">
        <v>63</v>
      </c>
      <c r="D56">
        <v>23</v>
      </c>
      <c r="E56">
        <v>23</v>
      </c>
      <c r="F56">
        <v>2</v>
      </c>
      <c r="G56" t="s">
        <v>106</v>
      </c>
      <c r="H56" t="s">
        <v>753</v>
      </c>
    </row>
    <row r="57" spans="1:8" x14ac:dyDescent="0.2">
      <c r="A57" t="s">
        <v>374</v>
      </c>
      <c r="B57" t="s">
        <v>111</v>
      </c>
      <c r="C57" t="s">
        <v>63</v>
      </c>
      <c r="D57">
        <v>265</v>
      </c>
      <c r="E57">
        <v>130</v>
      </c>
      <c r="F57">
        <v>8</v>
      </c>
      <c r="G57" t="s">
        <v>106</v>
      </c>
      <c r="H57" t="s">
        <v>753</v>
      </c>
    </row>
    <row r="58" spans="1:8" x14ac:dyDescent="0.2">
      <c r="A58" t="s">
        <v>375</v>
      </c>
      <c r="B58" t="s">
        <v>111</v>
      </c>
      <c r="C58" t="s">
        <v>63</v>
      </c>
      <c r="D58">
        <v>54</v>
      </c>
      <c r="E58">
        <v>38</v>
      </c>
      <c r="F58">
        <v>8</v>
      </c>
      <c r="G58" t="s">
        <v>107</v>
      </c>
      <c r="H58" t="s">
        <v>753</v>
      </c>
    </row>
    <row r="59" spans="1:8" x14ac:dyDescent="0.2">
      <c r="A59" t="s">
        <v>383</v>
      </c>
      <c r="B59" t="s">
        <v>111</v>
      </c>
      <c r="C59" t="s">
        <v>63</v>
      </c>
      <c r="D59">
        <v>49</v>
      </c>
      <c r="E59">
        <v>29</v>
      </c>
      <c r="F59">
        <v>3</v>
      </c>
      <c r="G59" t="s">
        <v>106</v>
      </c>
      <c r="H59" t="s">
        <v>753</v>
      </c>
    </row>
    <row r="60" spans="1:8" x14ac:dyDescent="0.2">
      <c r="A60" t="s">
        <v>387</v>
      </c>
      <c r="B60" t="s">
        <v>111</v>
      </c>
      <c r="C60" t="s">
        <v>63</v>
      </c>
      <c r="D60">
        <v>61</v>
      </c>
      <c r="E60">
        <v>4</v>
      </c>
      <c r="F60">
        <v>0</v>
      </c>
      <c r="G60" t="s">
        <v>106</v>
      </c>
      <c r="H60" t="s">
        <v>753</v>
      </c>
    </row>
    <row r="61" spans="1:8" x14ac:dyDescent="0.2">
      <c r="A61" t="s">
        <v>389</v>
      </c>
      <c r="B61" t="s">
        <v>111</v>
      </c>
      <c r="C61" t="s">
        <v>63</v>
      </c>
      <c r="D61">
        <v>203</v>
      </c>
      <c r="E61">
        <v>3</v>
      </c>
      <c r="F61">
        <v>5</v>
      </c>
      <c r="G61" t="s">
        <v>106</v>
      </c>
      <c r="H61" t="s">
        <v>753</v>
      </c>
    </row>
    <row r="62" spans="1:8" x14ac:dyDescent="0.2">
      <c r="A62" t="s">
        <v>391</v>
      </c>
      <c r="B62" t="s">
        <v>111</v>
      </c>
      <c r="C62" t="s">
        <v>63</v>
      </c>
      <c r="D62">
        <v>41</v>
      </c>
      <c r="E62">
        <v>22</v>
      </c>
      <c r="F62">
        <v>4</v>
      </c>
      <c r="G62" t="s">
        <v>106</v>
      </c>
      <c r="H62" t="s">
        <v>753</v>
      </c>
    </row>
    <row r="63" spans="1:8" x14ac:dyDescent="0.2">
      <c r="A63" t="s">
        <v>393</v>
      </c>
      <c r="B63" t="s">
        <v>111</v>
      </c>
      <c r="C63" t="s">
        <v>63</v>
      </c>
      <c r="D63">
        <v>35</v>
      </c>
      <c r="E63">
        <v>12</v>
      </c>
      <c r="F63">
        <v>4</v>
      </c>
      <c r="G63" t="s">
        <v>106</v>
      </c>
      <c r="H63" t="s">
        <v>753</v>
      </c>
    </row>
    <row r="64" spans="1:8" x14ac:dyDescent="0.2">
      <c r="A64" t="s">
        <v>394</v>
      </c>
      <c r="B64" t="s">
        <v>111</v>
      </c>
      <c r="C64" t="s">
        <v>63</v>
      </c>
      <c r="D64">
        <v>266</v>
      </c>
      <c r="E64">
        <v>16</v>
      </c>
      <c r="F64">
        <v>74</v>
      </c>
      <c r="G64" t="s">
        <v>108</v>
      </c>
      <c r="H64" t="s">
        <v>753</v>
      </c>
    </row>
    <row r="65" spans="1:8" x14ac:dyDescent="0.2">
      <c r="A65" t="s">
        <v>395</v>
      </c>
      <c r="B65" t="s">
        <v>111</v>
      </c>
      <c r="C65" t="s">
        <v>63</v>
      </c>
      <c r="D65">
        <v>18</v>
      </c>
      <c r="E65">
        <v>5</v>
      </c>
      <c r="F65">
        <v>29</v>
      </c>
      <c r="G65" t="s">
        <v>106</v>
      </c>
      <c r="H65" t="s">
        <v>753</v>
      </c>
    </row>
    <row r="66" spans="1:8" x14ac:dyDescent="0.2">
      <c r="A66" t="s">
        <v>397</v>
      </c>
      <c r="B66" t="s">
        <v>111</v>
      </c>
      <c r="C66" t="s">
        <v>63</v>
      </c>
      <c r="D66">
        <v>86</v>
      </c>
      <c r="E66">
        <v>73</v>
      </c>
      <c r="F66">
        <v>8</v>
      </c>
      <c r="G66" t="s">
        <v>106</v>
      </c>
      <c r="H66" t="s">
        <v>753</v>
      </c>
    </row>
    <row r="67" spans="1:8" x14ac:dyDescent="0.2">
      <c r="A67" t="s">
        <v>399</v>
      </c>
      <c r="B67" t="s">
        <v>111</v>
      </c>
      <c r="C67" t="s">
        <v>63</v>
      </c>
      <c r="D67">
        <v>57</v>
      </c>
      <c r="E67">
        <v>52</v>
      </c>
      <c r="F67">
        <v>181</v>
      </c>
      <c r="G67" t="s">
        <v>106</v>
      </c>
      <c r="H67" t="s">
        <v>753</v>
      </c>
    </row>
    <row r="68" spans="1:8" x14ac:dyDescent="0.2">
      <c r="A68" t="s">
        <v>401</v>
      </c>
      <c r="B68" t="s">
        <v>111</v>
      </c>
      <c r="C68" t="s">
        <v>63</v>
      </c>
      <c r="D68">
        <v>32</v>
      </c>
      <c r="E68">
        <v>5</v>
      </c>
      <c r="F68">
        <v>32</v>
      </c>
      <c r="G68" t="s">
        <v>108</v>
      </c>
      <c r="H68" t="s">
        <v>753</v>
      </c>
    </row>
    <row r="69" spans="1:8" x14ac:dyDescent="0.2">
      <c r="A69" t="s">
        <v>403</v>
      </c>
      <c r="B69" t="s">
        <v>111</v>
      </c>
      <c r="C69" t="s">
        <v>63</v>
      </c>
      <c r="D69">
        <v>300</v>
      </c>
      <c r="E69">
        <v>23</v>
      </c>
      <c r="F69">
        <v>13</v>
      </c>
      <c r="G69" t="s">
        <v>107</v>
      </c>
      <c r="H69" t="s">
        <v>753</v>
      </c>
    </row>
    <row r="70" spans="1:8" x14ac:dyDescent="0.2">
      <c r="A70" t="s">
        <v>404</v>
      </c>
      <c r="B70" t="s">
        <v>111</v>
      </c>
      <c r="C70" t="s">
        <v>63</v>
      </c>
      <c r="D70">
        <v>49</v>
      </c>
      <c r="E70">
        <v>3</v>
      </c>
      <c r="F70">
        <v>0</v>
      </c>
      <c r="G70" t="s">
        <v>108</v>
      </c>
      <c r="H70" t="s">
        <v>753</v>
      </c>
    </row>
    <row r="71" spans="1:8" x14ac:dyDescent="0.2">
      <c r="A71" t="s">
        <v>408</v>
      </c>
      <c r="B71" t="s">
        <v>111</v>
      </c>
      <c r="C71" t="s">
        <v>63</v>
      </c>
      <c r="D71">
        <v>66</v>
      </c>
      <c r="E71">
        <v>16</v>
      </c>
      <c r="F71">
        <v>8</v>
      </c>
      <c r="G71" t="s">
        <v>108</v>
      </c>
      <c r="H71" t="s">
        <v>753</v>
      </c>
    </row>
    <row r="72" spans="1:8" x14ac:dyDescent="0.2">
      <c r="A72" t="s">
        <v>410</v>
      </c>
      <c r="B72" t="s">
        <v>111</v>
      </c>
      <c r="C72" t="s">
        <v>63</v>
      </c>
      <c r="D72">
        <v>975</v>
      </c>
      <c r="E72">
        <v>26</v>
      </c>
      <c r="F72">
        <v>332</v>
      </c>
      <c r="G72" t="s">
        <v>106</v>
      </c>
      <c r="H72" t="s">
        <v>753</v>
      </c>
    </row>
    <row r="73" spans="1:8" x14ac:dyDescent="0.2">
      <c r="A73" t="s">
        <v>411</v>
      </c>
      <c r="B73" t="s">
        <v>111</v>
      </c>
      <c r="C73" t="s">
        <v>63</v>
      </c>
      <c r="D73">
        <v>68</v>
      </c>
      <c r="E73">
        <v>58</v>
      </c>
      <c r="F73">
        <v>11</v>
      </c>
      <c r="G73" t="s">
        <v>106</v>
      </c>
      <c r="H73" t="s">
        <v>753</v>
      </c>
    </row>
    <row r="74" spans="1:8" x14ac:dyDescent="0.2">
      <c r="A74" t="s">
        <v>412</v>
      </c>
      <c r="B74" t="s">
        <v>111</v>
      </c>
      <c r="C74" t="s">
        <v>63</v>
      </c>
      <c r="D74">
        <v>95</v>
      </c>
      <c r="E74">
        <v>93</v>
      </c>
      <c r="F74">
        <v>14</v>
      </c>
      <c r="G74" t="s">
        <v>106</v>
      </c>
      <c r="H74" t="s">
        <v>753</v>
      </c>
    </row>
    <row r="75" spans="1:8" x14ac:dyDescent="0.2">
      <c r="A75" t="s">
        <v>413</v>
      </c>
      <c r="B75" t="s">
        <v>111</v>
      </c>
      <c r="C75" t="s">
        <v>63</v>
      </c>
      <c r="D75">
        <v>87</v>
      </c>
      <c r="E75">
        <v>29</v>
      </c>
      <c r="F75">
        <v>1</v>
      </c>
      <c r="G75" t="s">
        <v>106</v>
      </c>
      <c r="H75" t="s">
        <v>753</v>
      </c>
    </row>
    <row r="76" spans="1:8" x14ac:dyDescent="0.2">
      <c r="A76" t="s">
        <v>414</v>
      </c>
      <c r="B76" t="s">
        <v>111</v>
      </c>
      <c r="C76" t="s">
        <v>63</v>
      </c>
      <c r="D76">
        <v>160</v>
      </c>
      <c r="E76">
        <v>19</v>
      </c>
      <c r="F76">
        <v>57</v>
      </c>
      <c r="G76" t="s">
        <v>106</v>
      </c>
      <c r="H76" t="s">
        <v>753</v>
      </c>
    </row>
    <row r="77" spans="1:8" x14ac:dyDescent="0.2">
      <c r="A77" t="s">
        <v>416</v>
      </c>
      <c r="B77" t="s">
        <v>111</v>
      </c>
      <c r="C77" t="s">
        <v>63</v>
      </c>
      <c r="D77">
        <v>183</v>
      </c>
      <c r="E77">
        <v>15</v>
      </c>
      <c r="F77">
        <v>3</v>
      </c>
      <c r="G77" t="s">
        <v>106</v>
      </c>
      <c r="H77" t="s">
        <v>753</v>
      </c>
    </row>
    <row r="78" spans="1:8" x14ac:dyDescent="0.2">
      <c r="A78" t="s">
        <v>417</v>
      </c>
      <c r="B78" t="s">
        <v>111</v>
      </c>
      <c r="C78" t="s">
        <v>63</v>
      </c>
      <c r="D78">
        <v>98</v>
      </c>
      <c r="E78">
        <v>1</v>
      </c>
      <c r="F78">
        <v>4</v>
      </c>
      <c r="G78" t="s">
        <v>106</v>
      </c>
      <c r="H78" t="s">
        <v>753</v>
      </c>
    </row>
    <row r="79" spans="1:8" x14ac:dyDescent="0.2">
      <c r="A79" t="s">
        <v>418</v>
      </c>
      <c r="B79" t="s">
        <v>111</v>
      </c>
      <c r="C79" t="s">
        <v>63</v>
      </c>
      <c r="D79">
        <v>81</v>
      </c>
      <c r="E79">
        <v>12</v>
      </c>
      <c r="F79">
        <v>19</v>
      </c>
      <c r="G79" t="s">
        <v>106</v>
      </c>
      <c r="H79" t="s">
        <v>753</v>
      </c>
    </row>
    <row r="80" spans="1:8" x14ac:dyDescent="0.2">
      <c r="A80" t="s">
        <v>419</v>
      </c>
      <c r="B80" t="s">
        <v>111</v>
      </c>
      <c r="C80" t="s">
        <v>63</v>
      </c>
      <c r="D80">
        <v>246</v>
      </c>
      <c r="E80">
        <v>18</v>
      </c>
      <c r="F80">
        <v>29</v>
      </c>
      <c r="G80" t="s">
        <v>106</v>
      </c>
      <c r="H80" t="s">
        <v>753</v>
      </c>
    </row>
    <row r="81" spans="1:8" x14ac:dyDescent="0.2">
      <c r="A81" t="s">
        <v>420</v>
      </c>
      <c r="B81" t="s">
        <v>111</v>
      </c>
      <c r="C81" t="s">
        <v>63</v>
      </c>
      <c r="D81">
        <v>30</v>
      </c>
      <c r="E81">
        <v>0</v>
      </c>
      <c r="F81">
        <v>3</v>
      </c>
      <c r="G81" t="s">
        <v>106</v>
      </c>
      <c r="H81" t="s">
        <v>753</v>
      </c>
    </row>
    <row r="82" spans="1:8" x14ac:dyDescent="0.2">
      <c r="A82" t="s">
        <v>421</v>
      </c>
      <c r="B82" t="s">
        <v>111</v>
      </c>
      <c r="C82" t="s">
        <v>63</v>
      </c>
      <c r="D82">
        <v>61</v>
      </c>
      <c r="E82">
        <v>6</v>
      </c>
      <c r="F82">
        <v>1</v>
      </c>
      <c r="G82" t="s">
        <v>106</v>
      </c>
      <c r="H82" t="s">
        <v>753</v>
      </c>
    </row>
    <row r="83" spans="1:8" x14ac:dyDescent="0.2">
      <c r="A83" t="s">
        <v>422</v>
      </c>
      <c r="B83" t="s">
        <v>111</v>
      </c>
      <c r="C83" t="s">
        <v>63</v>
      </c>
      <c r="D83">
        <v>19</v>
      </c>
      <c r="E83">
        <v>28</v>
      </c>
      <c r="F83">
        <v>1</v>
      </c>
      <c r="G83" t="s">
        <v>106</v>
      </c>
      <c r="H83" t="s">
        <v>753</v>
      </c>
    </row>
    <row r="84" spans="1:8" x14ac:dyDescent="0.2">
      <c r="A84" t="s">
        <v>423</v>
      </c>
      <c r="B84" t="s">
        <v>111</v>
      </c>
      <c r="C84" t="s">
        <v>63</v>
      </c>
      <c r="D84">
        <v>60</v>
      </c>
      <c r="E84">
        <v>4</v>
      </c>
      <c r="F84">
        <v>0</v>
      </c>
      <c r="G84" t="s">
        <v>106</v>
      </c>
      <c r="H84" t="s">
        <v>753</v>
      </c>
    </row>
    <row r="85" spans="1:8" x14ac:dyDescent="0.2">
      <c r="A85" t="s">
        <v>427</v>
      </c>
      <c r="B85" t="s">
        <v>111</v>
      </c>
      <c r="C85" t="s">
        <v>63</v>
      </c>
      <c r="D85">
        <v>88</v>
      </c>
      <c r="E85">
        <v>4</v>
      </c>
      <c r="F85">
        <v>0</v>
      </c>
      <c r="G85" t="s">
        <v>108</v>
      </c>
      <c r="H85" t="s">
        <v>753</v>
      </c>
    </row>
    <row r="86" spans="1:8" x14ac:dyDescent="0.2">
      <c r="A86" t="s">
        <v>429</v>
      </c>
      <c r="B86" t="s">
        <v>111</v>
      </c>
      <c r="C86" t="s">
        <v>63</v>
      </c>
      <c r="D86">
        <v>116</v>
      </c>
      <c r="E86">
        <v>41</v>
      </c>
      <c r="F86">
        <v>1</v>
      </c>
      <c r="G86" t="s">
        <v>106</v>
      </c>
      <c r="H86" t="s">
        <v>753</v>
      </c>
    </row>
    <row r="87" spans="1:8" x14ac:dyDescent="0.2">
      <c r="A87" t="s">
        <v>430</v>
      </c>
      <c r="B87" t="s">
        <v>111</v>
      </c>
      <c r="C87" t="s">
        <v>63</v>
      </c>
      <c r="D87">
        <v>12</v>
      </c>
      <c r="E87">
        <v>7</v>
      </c>
      <c r="F87">
        <v>0</v>
      </c>
      <c r="G87" t="s">
        <v>106</v>
      </c>
      <c r="H87" t="s">
        <v>753</v>
      </c>
    </row>
    <row r="88" spans="1:8" x14ac:dyDescent="0.2">
      <c r="A88" t="s">
        <v>431</v>
      </c>
      <c r="B88" t="s">
        <v>111</v>
      </c>
      <c r="C88" t="s">
        <v>63</v>
      </c>
      <c r="D88">
        <v>11</v>
      </c>
      <c r="E88">
        <v>14</v>
      </c>
      <c r="F88">
        <v>1</v>
      </c>
      <c r="G88" t="s">
        <v>106</v>
      </c>
      <c r="H88" t="s">
        <v>753</v>
      </c>
    </row>
    <row r="89" spans="1:8" x14ac:dyDescent="0.2">
      <c r="A89" t="s">
        <v>432</v>
      </c>
      <c r="B89" t="s">
        <v>111</v>
      </c>
      <c r="C89" t="s">
        <v>63</v>
      </c>
      <c r="D89">
        <v>171</v>
      </c>
      <c r="E89">
        <v>55</v>
      </c>
      <c r="F89">
        <v>125</v>
      </c>
      <c r="G89" t="s">
        <v>106</v>
      </c>
      <c r="H89" t="s">
        <v>753</v>
      </c>
    </row>
    <row r="90" spans="1:8" x14ac:dyDescent="0.2">
      <c r="A90" t="s">
        <v>433</v>
      </c>
      <c r="B90" t="s">
        <v>111</v>
      </c>
      <c r="C90" t="s">
        <v>63</v>
      </c>
      <c r="D90">
        <v>94</v>
      </c>
      <c r="E90">
        <v>63</v>
      </c>
      <c r="F90">
        <v>7</v>
      </c>
      <c r="G90" t="s">
        <v>106</v>
      </c>
      <c r="H90" t="s">
        <v>753</v>
      </c>
    </row>
    <row r="91" spans="1:8" x14ac:dyDescent="0.2">
      <c r="A91" t="s">
        <v>438</v>
      </c>
      <c r="B91" t="s">
        <v>111</v>
      </c>
      <c r="C91" t="s">
        <v>63</v>
      </c>
      <c r="D91">
        <v>90</v>
      </c>
      <c r="E91">
        <v>4</v>
      </c>
      <c r="F91">
        <v>77</v>
      </c>
      <c r="G91" t="s">
        <v>109</v>
      </c>
      <c r="H91" t="s">
        <v>753</v>
      </c>
    </row>
    <row r="92" spans="1:8" x14ac:dyDescent="0.2">
      <c r="A92" t="s">
        <v>439</v>
      </c>
      <c r="B92" t="s">
        <v>111</v>
      </c>
      <c r="C92" t="s">
        <v>63</v>
      </c>
      <c r="D92">
        <v>123</v>
      </c>
      <c r="E92">
        <v>77</v>
      </c>
      <c r="F92">
        <v>6</v>
      </c>
      <c r="G92" t="s">
        <v>106</v>
      </c>
      <c r="H92" t="s">
        <v>753</v>
      </c>
    </row>
    <row r="93" spans="1:8" x14ac:dyDescent="0.2">
      <c r="A93" t="s">
        <v>440</v>
      </c>
      <c r="B93" t="s">
        <v>111</v>
      </c>
      <c r="C93" t="s">
        <v>63</v>
      </c>
      <c r="D93">
        <v>43</v>
      </c>
      <c r="E93">
        <v>14</v>
      </c>
      <c r="F93">
        <v>34</v>
      </c>
      <c r="G93" t="s">
        <v>106</v>
      </c>
      <c r="H93" t="s">
        <v>753</v>
      </c>
    </row>
    <row r="94" spans="1:8" x14ac:dyDescent="0.2">
      <c r="A94" t="s">
        <v>441</v>
      </c>
      <c r="B94" t="s">
        <v>111</v>
      </c>
      <c r="C94" t="s">
        <v>63</v>
      </c>
      <c r="D94">
        <v>69</v>
      </c>
      <c r="E94">
        <v>53</v>
      </c>
      <c r="F94">
        <v>0</v>
      </c>
      <c r="G94" t="s">
        <v>108</v>
      </c>
      <c r="H94" t="s">
        <v>753</v>
      </c>
    </row>
    <row r="95" spans="1:8" x14ac:dyDescent="0.2">
      <c r="A95" t="s">
        <v>442</v>
      </c>
      <c r="B95" t="s">
        <v>111</v>
      </c>
      <c r="C95" t="s">
        <v>63</v>
      </c>
      <c r="D95">
        <v>20</v>
      </c>
      <c r="E95">
        <v>3</v>
      </c>
      <c r="F95">
        <v>0</v>
      </c>
      <c r="G95" t="s">
        <v>109</v>
      </c>
      <c r="H95" t="s">
        <v>753</v>
      </c>
    </row>
    <row r="96" spans="1:8" x14ac:dyDescent="0.2">
      <c r="A96" t="s">
        <v>443</v>
      </c>
      <c r="B96" t="s">
        <v>111</v>
      </c>
      <c r="C96" t="s">
        <v>63</v>
      </c>
      <c r="D96">
        <v>6</v>
      </c>
      <c r="E96">
        <v>30</v>
      </c>
      <c r="F96">
        <v>6</v>
      </c>
      <c r="G96" t="s">
        <v>106</v>
      </c>
      <c r="H96" t="s">
        <v>753</v>
      </c>
    </row>
    <row r="97" spans="1:8" x14ac:dyDescent="0.2">
      <c r="A97" t="s">
        <v>445</v>
      </c>
      <c r="B97" t="s">
        <v>111</v>
      </c>
      <c r="C97" t="s">
        <v>63</v>
      </c>
      <c r="D97">
        <v>23</v>
      </c>
      <c r="E97">
        <v>21</v>
      </c>
      <c r="F97">
        <v>1</v>
      </c>
      <c r="G97" t="s">
        <v>106</v>
      </c>
      <c r="H97" t="s">
        <v>753</v>
      </c>
    </row>
    <row r="98" spans="1:8" x14ac:dyDescent="0.2">
      <c r="A98" t="s">
        <v>447</v>
      </c>
      <c r="B98" t="s">
        <v>111</v>
      </c>
      <c r="C98" t="s">
        <v>63</v>
      </c>
      <c r="D98">
        <v>38</v>
      </c>
      <c r="E98">
        <v>66</v>
      </c>
      <c r="F98">
        <v>17</v>
      </c>
      <c r="G98" t="s">
        <v>108</v>
      </c>
      <c r="H98" t="s">
        <v>753</v>
      </c>
    </row>
    <row r="99" spans="1:8" x14ac:dyDescent="0.2">
      <c r="A99" t="s">
        <v>450</v>
      </c>
      <c r="B99" t="s">
        <v>111</v>
      </c>
      <c r="C99" t="s">
        <v>63</v>
      </c>
      <c r="D99">
        <v>47</v>
      </c>
      <c r="E99">
        <v>3</v>
      </c>
      <c r="F99">
        <v>30</v>
      </c>
      <c r="G99" t="s">
        <v>106</v>
      </c>
      <c r="H99" t="s">
        <v>753</v>
      </c>
    </row>
  </sheetData>
  <sortState xmlns:xlrd2="http://schemas.microsoft.com/office/spreadsheetml/2017/richdata2" ref="A2:H100">
    <sortCondition ref="B2:B10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C949-A295-EE47-BB73-81DE06C2D6F1}">
  <dimension ref="A1:Q28"/>
  <sheetViews>
    <sheetView workbookViewId="0">
      <selection activeCell="A2" sqref="A2:H28"/>
    </sheetView>
  </sheetViews>
  <sheetFormatPr baseColWidth="10" defaultRowHeight="16" x14ac:dyDescent="0.2"/>
  <sheetData>
    <row r="1" spans="1:17" x14ac:dyDescent="0.2">
      <c r="A1" s="1"/>
      <c r="B1" s="1" t="s">
        <v>0</v>
      </c>
      <c r="C1" s="1" t="s">
        <v>1</v>
      </c>
      <c r="D1" s="1" t="s">
        <v>103</v>
      </c>
      <c r="E1" s="1" t="s">
        <v>104</v>
      </c>
      <c r="F1" s="1" t="s">
        <v>105</v>
      </c>
      <c r="G1" s="1" t="s">
        <v>64</v>
      </c>
      <c r="H1" s="1" t="s">
        <v>752</v>
      </c>
    </row>
    <row r="2" spans="1:17" x14ac:dyDescent="0.2">
      <c r="A2" t="s">
        <v>476</v>
      </c>
      <c r="B2" t="s">
        <v>110</v>
      </c>
      <c r="C2" t="s">
        <v>112</v>
      </c>
      <c r="D2">
        <v>24</v>
      </c>
      <c r="E2">
        <v>12</v>
      </c>
      <c r="F2">
        <v>1</v>
      </c>
      <c r="G2" t="s">
        <v>109</v>
      </c>
      <c r="H2" t="s">
        <v>754</v>
      </c>
    </row>
    <row r="3" spans="1:17" x14ac:dyDescent="0.2">
      <c r="A3" t="s">
        <v>478</v>
      </c>
      <c r="B3" t="s">
        <v>113</v>
      </c>
      <c r="C3" t="s">
        <v>112</v>
      </c>
      <c r="D3">
        <v>9</v>
      </c>
      <c r="E3">
        <v>10</v>
      </c>
      <c r="F3">
        <v>0</v>
      </c>
      <c r="G3" t="s">
        <v>109</v>
      </c>
      <c r="H3" t="s">
        <v>754</v>
      </c>
      <c r="L3" s="5"/>
      <c r="M3" s="5" t="s">
        <v>740</v>
      </c>
      <c r="N3" s="5" t="s">
        <v>741</v>
      </c>
      <c r="O3" s="5" t="s">
        <v>742</v>
      </c>
      <c r="P3" s="5"/>
      <c r="Q3" s="5"/>
    </row>
    <row r="4" spans="1:17" x14ac:dyDescent="0.2">
      <c r="A4" t="s">
        <v>457</v>
      </c>
      <c r="B4" t="s">
        <v>111</v>
      </c>
      <c r="C4" t="s">
        <v>748</v>
      </c>
      <c r="D4">
        <v>45</v>
      </c>
      <c r="E4">
        <v>123</v>
      </c>
      <c r="F4">
        <v>2</v>
      </c>
      <c r="G4" t="s">
        <v>108</v>
      </c>
      <c r="H4" t="s">
        <v>754</v>
      </c>
      <c r="L4" s="5"/>
      <c r="M4" s="5">
        <f>SUM(D2:D28)</f>
        <v>1218</v>
      </c>
      <c r="N4" s="5">
        <f>SUM(E2:E28)</f>
        <v>1467</v>
      </c>
      <c r="O4" s="5">
        <f>SUM(F2:F28)</f>
        <v>443</v>
      </c>
      <c r="P4" s="5"/>
      <c r="Q4" s="5" t="s">
        <v>743</v>
      </c>
    </row>
    <row r="5" spans="1:17" x14ac:dyDescent="0.2">
      <c r="A5" t="s">
        <v>458</v>
      </c>
      <c r="B5" t="s">
        <v>111</v>
      </c>
      <c r="C5" t="s">
        <v>748</v>
      </c>
      <c r="D5">
        <v>35</v>
      </c>
      <c r="E5">
        <v>2</v>
      </c>
      <c r="F5">
        <v>4</v>
      </c>
      <c r="G5" t="s">
        <v>109</v>
      </c>
      <c r="H5" t="s">
        <v>754</v>
      </c>
      <c r="L5" s="5" t="s">
        <v>116</v>
      </c>
      <c r="M5" s="5">
        <v>0.22824302134646962</v>
      </c>
      <c r="N5" s="5">
        <v>0.35310156782549423</v>
      </c>
      <c r="O5" s="5">
        <v>0.22121896162528218</v>
      </c>
      <c r="P5" s="5"/>
      <c r="Q5" s="5">
        <f>6/27</f>
        <v>0.22222222222222221</v>
      </c>
    </row>
    <row r="6" spans="1:17" x14ac:dyDescent="0.2">
      <c r="A6" t="s">
        <v>467</v>
      </c>
      <c r="B6" t="s">
        <v>747</v>
      </c>
      <c r="C6" t="s">
        <v>748</v>
      </c>
      <c r="D6">
        <v>23</v>
      </c>
      <c r="E6">
        <v>179</v>
      </c>
      <c r="F6">
        <v>6</v>
      </c>
      <c r="G6" t="s">
        <v>106</v>
      </c>
      <c r="H6" t="s">
        <v>754</v>
      </c>
      <c r="L6" s="5" t="s">
        <v>117</v>
      </c>
      <c r="M6" s="5">
        <v>7.3891625615763543E-3</v>
      </c>
      <c r="N6" s="5">
        <v>6.8166325835037492E-3</v>
      </c>
      <c r="O6" s="5">
        <v>0</v>
      </c>
      <c r="P6" s="5"/>
      <c r="Q6" s="5">
        <f>1/27</f>
        <v>3.7037037037037035E-2</v>
      </c>
    </row>
    <row r="7" spans="1:17" x14ac:dyDescent="0.2">
      <c r="A7" t="s">
        <v>468</v>
      </c>
      <c r="B7" t="s">
        <v>747</v>
      </c>
      <c r="C7" t="s">
        <v>748</v>
      </c>
      <c r="D7">
        <v>39</v>
      </c>
      <c r="E7">
        <v>10</v>
      </c>
      <c r="F7">
        <v>12</v>
      </c>
      <c r="G7" t="s">
        <v>108</v>
      </c>
      <c r="H7" t="s">
        <v>754</v>
      </c>
      <c r="L7" s="5" t="s">
        <v>118</v>
      </c>
      <c r="M7" s="5">
        <v>0</v>
      </c>
      <c r="N7" s="5">
        <v>0</v>
      </c>
      <c r="O7" s="5">
        <v>0</v>
      </c>
      <c r="P7" s="5"/>
      <c r="Q7" s="5">
        <v>0</v>
      </c>
    </row>
    <row r="8" spans="1:17" x14ac:dyDescent="0.2">
      <c r="A8" t="s">
        <v>471</v>
      </c>
      <c r="B8" t="s">
        <v>111</v>
      </c>
      <c r="C8" t="s">
        <v>112</v>
      </c>
      <c r="D8">
        <v>88</v>
      </c>
      <c r="E8">
        <v>132</v>
      </c>
      <c r="F8">
        <v>9</v>
      </c>
      <c r="G8" t="s">
        <v>106</v>
      </c>
      <c r="H8" t="s">
        <v>754</v>
      </c>
      <c r="L8" s="5" t="s">
        <v>119</v>
      </c>
      <c r="M8" s="5">
        <v>0.76436781609195403</v>
      </c>
      <c r="N8" s="5">
        <v>0.64008179959100209</v>
      </c>
      <c r="O8" s="5">
        <v>0.77878103837471779</v>
      </c>
      <c r="P8" s="5"/>
      <c r="Q8" s="5">
        <f>20/27</f>
        <v>0.7407407407407407</v>
      </c>
    </row>
    <row r="9" spans="1:17" x14ac:dyDescent="0.2">
      <c r="A9" t="s">
        <v>463</v>
      </c>
      <c r="B9" t="s">
        <v>749</v>
      </c>
      <c r="C9" t="s">
        <v>172</v>
      </c>
      <c r="D9">
        <v>31</v>
      </c>
      <c r="E9">
        <v>166</v>
      </c>
      <c r="F9">
        <v>12</v>
      </c>
      <c r="G9" t="s">
        <v>106</v>
      </c>
      <c r="H9" t="s">
        <v>754</v>
      </c>
      <c r="L9" s="5" t="s">
        <v>107</v>
      </c>
      <c r="M9" s="5"/>
      <c r="N9" s="5"/>
      <c r="O9" s="5"/>
      <c r="P9" s="5"/>
      <c r="Q9" s="5"/>
    </row>
    <row r="10" spans="1:17" x14ac:dyDescent="0.2">
      <c r="A10" t="s">
        <v>473</v>
      </c>
      <c r="B10" t="s">
        <v>110</v>
      </c>
      <c r="C10" t="s">
        <v>63</v>
      </c>
      <c r="D10">
        <v>132</v>
      </c>
      <c r="E10">
        <v>254</v>
      </c>
      <c r="F10">
        <v>52</v>
      </c>
      <c r="G10" t="s">
        <v>108</v>
      </c>
      <c r="H10" t="s">
        <v>754</v>
      </c>
      <c r="L10" s="5" t="s">
        <v>744</v>
      </c>
      <c r="M10" s="5">
        <f>SUM(D2:D8)/M4</f>
        <v>0.21592775041050905</v>
      </c>
      <c r="N10" s="5">
        <f t="shared" ref="N10:O10" si="0">SUM(E2:E8)/N4</f>
        <v>0.31901840490797545</v>
      </c>
      <c r="O10" s="5">
        <f t="shared" si="0"/>
        <v>7.6749435665914217E-2</v>
      </c>
      <c r="P10" s="5"/>
      <c r="Q10" s="5">
        <f>7/28</f>
        <v>0.25</v>
      </c>
    </row>
    <row r="11" spans="1:17" x14ac:dyDescent="0.2">
      <c r="A11" t="s">
        <v>475</v>
      </c>
      <c r="B11" t="s">
        <v>110</v>
      </c>
      <c r="C11" t="s">
        <v>63</v>
      </c>
      <c r="D11">
        <v>19</v>
      </c>
      <c r="E11">
        <v>51</v>
      </c>
      <c r="F11">
        <v>1</v>
      </c>
      <c r="G11" t="s">
        <v>106</v>
      </c>
      <c r="H11" t="s">
        <v>754</v>
      </c>
      <c r="L11" s="5" t="s">
        <v>120</v>
      </c>
      <c r="M11" s="5">
        <f>SUM(D9:D28)/M4</f>
        <v>0.78407224958949095</v>
      </c>
      <c r="N11" s="5">
        <f t="shared" ref="N11:O11" si="1">SUM(E9:E28)/N4</f>
        <v>0.68098159509202449</v>
      </c>
      <c r="O11" s="5">
        <f t="shared" si="1"/>
        <v>0.92325056433408581</v>
      </c>
      <c r="P11" s="5"/>
      <c r="Q11" s="5">
        <f>20/27</f>
        <v>0.7407407407407407</v>
      </c>
    </row>
    <row r="12" spans="1:17" x14ac:dyDescent="0.2">
      <c r="A12" t="s">
        <v>477</v>
      </c>
      <c r="B12" t="s">
        <v>110</v>
      </c>
      <c r="C12" t="s">
        <v>63</v>
      </c>
      <c r="D12">
        <v>9</v>
      </c>
      <c r="E12">
        <v>14</v>
      </c>
      <c r="F12">
        <v>2</v>
      </c>
      <c r="G12" t="s">
        <v>107</v>
      </c>
      <c r="H12" t="s">
        <v>754</v>
      </c>
      <c r="L12" s="6"/>
      <c r="M12" s="6"/>
      <c r="N12" s="6"/>
      <c r="O12" s="6"/>
      <c r="P12" s="6"/>
      <c r="Q12" s="6"/>
    </row>
    <row r="13" spans="1:17" x14ac:dyDescent="0.2">
      <c r="A13" t="s">
        <v>479</v>
      </c>
      <c r="B13" t="s">
        <v>110</v>
      </c>
      <c r="C13" t="s">
        <v>63</v>
      </c>
      <c r="D13">
        <v>63</v>
      </c>
      <c r="E13">
        <v>21</v>
      </c>
      <c r="F13">
        <v>30</v>
      </c>
      <c r="G13" t="s">
        <v>107</v>
      </c>
      <c r="H13" t="s">
        <v>754</v>
      </c>
      <c r="L13" s="6"/>
      <c r="M13" s="6"/>
      <c r="N13" s="6"/>
      <c r="O13" s="6"/>
      <c r="P13" s="6"/>
      <c r="Q13" s="6"/>
    </row>
    <row r="14" spans="1:17" x14ac:dyDescent="0.2">
      <c r="A14" t="s">
        <v>454</v>
      </c>
      <c r="B14" t="s">
        <v>111</v>
      </c>
      <c r="C14" t="s">
        <v>63</v>
      </c>
      <c r="D14">
        <v>9</v>
      </c>
      <c r="E14">
        <v>20</v>
      </c>
      <c r="F14">
        <v>17</v>
      </c>
      <c r="G14" t="s">
        <v>109</v>
      </c>
      <c r="H14" t="s">
        <v>754</v>
      </c>
    </row>
    <row r="15" spans="1:17" x14ac:dyDescent="0.2">
      <c r="A15" t="s">
        <v>455</v>
      </c>
      <c r="B15" t="s">
        <v>747</v>
      </c>
      <c r="C15" t="s">
        <v>172</v>
      </c>
      <c r="D15">
        <v>19</v>
      </c>
      <c r="E15">
        <v>50</v>
      </c>
      <c r="F15">
        <v>13</v>
      </c>
      <c r="G15" t="s">
        <v>107</v>
      </c>
      <c r="H15" t="s">
        <v>754</v>
      </c>
    </row>
    <row r="16" spans="1:17" x14ac:dyDescent="0.2">
      <c r="A16" t="s">
        <v>456</v>
      </c>
      <c r="B16" t="s">
        <v>111</v>
      </c>
      <c r="C16" t="s">
        <v>172</v>
      </c>
      <c r="D16">
        <v>200</v>
      </c>
      <c r="E16">
        <v>11</v>
      </c>
      <c r="F16">
        <v>75</v>
      </c>
      <c r="G16" t="s">
        <v>106</v>
      </c>
      <c r="H16" t="s">
        <v>754</v>
      </c>
    </row>
    <row r="17" spans="1:8" x14ac:dyDescent="0.2">
      <c r="A17" t="s">
        <v>459</v>
      </c>
      <c r="B17" t="s">
        <v>747</v>
      </c>
      <c r="C17" t="s">
        <v>172</v>
      </c>
      <c r="D17">
        <v>36</v>
      </c>
      <c r="E17">
        <v>1</v>
      </c>
      <c r="F17">
        <v>5</v>
      </c>
      <c r="G17" t="s">
        <v>109</v>
      </c>
      <c r="H17" t="s">
        <v>754</v>
      </c>
    </row>
    <row r="18" spans="1:8" x14ac:dyDescent="0.2">
      <c r="A18" t="s">
        <v>460</v>
      </c>
      <c r="B18" t="s">
        <v>747</v>
      </c>
      <c r="C18" t="s">
        <v>172</v>
      </c>
      <c r="D18">
        <v>19</v>
      </c>
      <c r="E18">
        <v>17</v>
      </c>
      <c r="F18">
        <v>67</v>
      </c>
      <c r="G18" t="s">
        <v>106</v>
      </c>
      <c r="H18" t="s">
        <v>754</v>
      </c>
    </row>
    <row r="19" spans="1:8" x14ac:dyDescent="0.2">
      <c r="A19" t="s">
        <v>461</v>
      </c>
      <c r="B19" t="s">
        <v>747</v>
      </c>
      <c r="C19" t="s">
        <v>172</v>
      </c>
      <c r="D19">
        <v>2</v>
      </c>
      <c r="E19">
        <v>0</v>
      </c>
      <c r="F19">
        <v>0</v>
      </c>
      <c r="G19" t="s">
        <v>107</v>
      </c>
      <c r="H19" t="s">
        <v>754</v>
      </c>
    </row>
    <row r="20" spans="1:8" x14ac:dyDescent="0.2">
      <c r="A20" t="s">
        <v>462</v>
      </c>
      <c r="B20" t="s">
        <v>747</v>
      </c>
      <c r="C20" t="s">
        <v>172</v>
      </c>
      <c r="D20">
        <v>78</v>
      </c>
      <c r="E20">
        <v>51</v>
      </c>
      <c r="F20">
        <v>47</v>
      </c>
      <c r="G20" t="s">
        <v>106</v>
      </c>
      <c r="H20" t="s">
        <v>754</v>
      </c>
    </row>
    <row r="21" spans="1:8" x14ac:dyDescent="0.2">
      <c r="A21" t="s">
        <v>401</v>
      </c>
      <c r="B21" t="s">
        <v>747</v>
      </c>
      <c r="C21" t="s">
        <v>172</v>
      </c>
      <c r="D21">
        <v>32</v>
      </c>
      <c r="E21">
        <v>5</v>
      </c>
      <c r="F21">
        <v>32</v>
      </c>
      <c r="G21" t="s">
        <v>108</v>
      </c>
      <c r="H21" t="s">
        <v>754</v>
      </c>
    </row>
    <row r="22" spans="1:8" x14ac:dyDescent="0.2">
      <c r="A22" t="s">
        <v>464</v>
      </c>
      <c r="B22" t="s">
        <v>747</v>
      </c>
      <c r="C22" t="s">
        <v>172</v>
      </c>
      <c r="D22">
        <v>6</v>
      </c>
      <c r="E22">
        <v>32</v>
      </c>
      <c r="F22">
        <v>1</v>
      </c>
      <c r="G22" t="s">
        <v>107</v>
      </c>
      <c r="H22" t="s">
        <v>754</v>
      </c>
    </row>
    <row r="23" spans="1:8" x14ac:dyDescent="0.2">
      <c r="A23" t="s">
        <v>465</v>
      </c>
      <c r="B23" t="s">
        <v>747</v>
      </c>
      <c r="C23" t="s">
        <v>172</v>
      </c>
      <c r="D23">
        <v>11</v>
      </c>
      <c r="E23">
        <v>31</v>
      </c>
      <c r="F23">
        <v>8</v>
      </c>
      <c r="G23" t="s">
        <v>107</v>
      </c>
      <c r="H23" t="s">
        <v>754</v>
      </c>
    </row>
    <row r="24" spans="1:8" x14ac:dyDescent="0.2">
      <c r="A24" t="s">
        <v>466</v>
      </c>
      <c r="B24" t="s">
        <v>747</v>
      </c>
      <c r="C24" t="s">
        <v>172</v>
      </c>
      <c r="D24">
        <v>5</v>
      </c>
      <c r="E24">
        <v>1</v>
      </c>
      <c r="F24">
        <v>2</v>
      </c>
      <c r="G24" t="s">
        <v>106</v>
      </c>
      <c r="H24" t="s">
        <v>754</v>
      </c>
    </row>
    <row r="25" spans="1:8" x14ac:dyDescent="0.2">
      <c r="A25" t="s">
        <v>469</v>
      </c>
      <c r="B25" t="s">
        <v>111</v>
      </c>
      <c r="C25" t="s">
        <v>63</v>
      </c>
      <c r="D25">
        <v>47</v>
      </c>
      <c r="E25">
        <v>108</v>
      </c>
      <c r="F25">
        <v>32</v>
      </c>
      <c r="G25" t="s">
        <v>106</v>
      </c>
      <c r="H25" t="s">
        <v>754</v>
      </c>
    </row>
    <row r="26" spans="1:8" x14ac:dyDescent="0.2">
      <c r="A26" t="s">
        <v>470</v>
      </c>
      <c r="B26" t="s">
        <v>111</v>
      </c>
      <c r="C26" t="s">
        <v>63</v>
      </c>
      <c r="D26">
        <v>153</v>
      </c>
      <c r="E26">
        <v>103</v>
      </c>
      <c r="F26">
        <v>13</v>
      </c>
      <c r="G26" t="s">
        <v>106</v>
      </c>
      <c r="H26" t="s">
        <v>754</v>
      </c>
    </row>
    <row r="27" spans="1:8" x14ac:dyDescent="0.2">
      <c r="A27" t="s">
        <v>472</v>
      </c>
      <c r="B27" t="s">
        <v>747</v>
      </c>
      <c r="C27" t="s">
        <v>172</v>
      </c>
      <c r="D27">
        <v>73</v>
      </c>
      <c r="E27">
        <v>37</v>
      </c>
      <c r="F27">
        <v>0</v>
      </c>
      <c r="G27" t="s">
        <v>108</v>
      </c>
      <c r="H27" t="s">
        <v>754</v>
      </c>
    </row>
    <row r="28" spans="1:8" x14ac:dyDescent="0.2">
      <c r="A28" t="s">
        <v>474</v>
      </c>
      <c r="B28" t="s">
        <v>111</v>
      </c>
      <c r="C28" t="s">
        <v>63</v>
      </c>
      <c r="D28">
        <v>11</v>
      </c>
      <c r="E28">
        <v>26</v>
      </c>
      <c r="F28">
        <v>0</v>
      </c>
      <c r="G28" t="s">
        <v>106</v>
      </c>
      <c r="H28" t="s">
        <v>754</v>
      </c>
    </row>
  </sheetData>
  <sortState xmlns:xlrd2="http://schemas.microsoft.com/office/spreadsheetml/2017/richdata2" ref="A2:H29">
    <sortCondition ref="C2:C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D66-CC00-C64A-853C-06DF0DD70E51}">
  <dimension ref="A1:P36"/>
  <sheetViews>
    <sheetView workbookViewId="0">
      <selection activeCell="A2" sqref="A2:H36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s="1" t="s">
        <v>1</v>
      </c>
      <c r="D1" s="1" t="s">
        <v>103</v>
      </c>
      <c r="E1" s="1" t="s">
        <v>104</v>
      </c>
      <c r="F1" s="1" t="s">
        <v>105</v>
      </c>
      <c r="G1" s="1" t="s">
        <v>64</v>
      </c>
      <c r="H1" s="1" t="s">
        <v>752</v>
      </c>
    </row>
    <row r="2" spans="1:16" x14ac:dyDescent="0.2">
      <c r="A2" t="s">
        <v>495</v>
      </c>
      <c r="B2" t="s">
        <v>110</v>
      </c>
      <c r="C2" t="s">
        <v>112</v>
      </c>
      <c r="D2">
        <v>76</v>
      </c>
      <c r="E2">
        <v>22</v>
      </c>
      <c r="F2">
        <v>1</v>
      </c>
      <c r="G2" t="s">
        <v>107</v>
      </c>
      <c r="H2" t="s">
        <v>755</v>
      </c>
      <c r="K2" s="5"/>
      <c r="L2" s="5" t="s">
        <v>740</v>
      </c>
      <c r="M2" s="5" t="s">
        <v>741</v>
      </c>
      <c r="N2" s="5" t="s">
        <v>742</v>
      </c>
      <c r="O2" s="5"/>
      <c r="P2" s="5"/>
    </row>
    <row r="3" spans="1:16" x14ac:dyDescent="0.2">
      <c r="A3" t="s">
        <v>488</v>
      </c>
      <c r="B3" t="s">
        <v>110</v>
      </c>
      <c r="C3" t="s">
        <v>63</v>
      </c>
      <c r="D3">
        <v>12</v>
      </c>
      <c r="E3">
        <v>4</v>
      </c>
      <c r="F3">
        <v>0</v>
      </c>
      <c r="G3" t="s">
        <v>107</v>
      </c>
      <c r="H3" t="s">
        <v>755</v>
      </c>
      <c r="K3" s="5"/>
      <c r="L3" s="5">
        <f>SUM(D2:D36)</f>
        <v>2892</v>
      </c>
      <c r="M3" s="5">
        <f t="shared" ref="M3:N3" si="0">SUM(E2:E36)</f>
        <v>306</v>
      </c>
      <c r="N3" s="5">
        <f t="shared" si="0"/>
        <v>68</v>
      </c>
      <c r="O3" s="5"/>
      <c r="P3" s="5" t="s">
        <v>743</v>
      </c>
    </row>
    <row r="4" spans="1:16" x14ac:dyDescent="0.2">
      <c r="A4" t="s">
        <v>493</v>
      </c>
      <c r="B4" t="s">
        <v>110</v>
      </c>
      <c r="C4" t="s">
        <v>63</v>
      </c>
      <c r="D4">
        <v>140</v>
      </c>
      <c r="E4">
        <v>4</v>
      </c>
      <c r="F4">
        <v>0</v>
      </c>
      <c r="G4" t="s">
        <v>107</v>
      </c>
      <c r="H4" t="s">
        <v>755</v>
      </c>
      <c r="K4" s="5" t="s">
        <v>116</v>
      </c>
      <c r="L4" s="5">
        <f>SUM(D2:D9)/L3</f>
        <v>0.4114799446749654</v>
      </c>
      <c r="M4" s="5">
        <f t="shared" ref="M4:N4" si="1">SUM(E2:E9)/M3</f>
        <v>0.3202614379084967</v>
      </c>
      <c r="N4" s="5">
        <f t="shared" si="1"/>
        <v>0.23529411764705882</v>
      </c>
      <c r="O4" s="5"/>
      <c r="P4" s="5">
        <f>8/35</f>
        <v>0.22857142857142856</v>
      </c>
    </row>
    <row r="5" spans="1:16" x14ac:dyDescent="0.2">
      <c r="A5" t="s">
        <v>497</v>
      </c>
      <c r="B5" t="s">
        <v>110</v>
      </c>
      <c r="C5" t="s">
        <v>63</v>
      </c>
      <c r="D5">
        <v>59</v>
      </c>
      <c r="E5">
        <v>0</v>
      </c>
      <c r="F5">
        <v>4</v>
      </c>
      <c r="G5" t="s">
        <v>106</v>
      </c>
      <c r="H5" t="s">
        <v>755</v>
      </c>
      <c r="K5" s="5" t="s">
        <v>117</v>
      </c>
      <c r="L5" s="5">
        <v>0</v>
      </c>
      <c r="M5" s="5">
        <v>0</v>
      </c>
      <c r="N5" s="5">
        <v>0</v>
      </c>
      <c r="O5" s="5"/>
      <c r="P5" s="5">
        <v>0</v>
      </c>
    </row>
    <row r="6" spans="1:16" x14ac:dyDescent="0.2">
      <c r="A6" t="s">
        <v>341</v>
      </c>
      <c r="B6" t="s">
        <v>110</v>
      </c>
      <c r="C6" t="s">
        <v>63</v>
      </c>
      <c r="D6">
        <v>772</v>
      </c>
      <c r="E6">
        <v>51</v>
      </c>
      <c r="F6">
        <v>11</v>
      </c>
      <c r="G6" t="s">
        <v>106</v>
      </c>
      <c r="H6" t="s">
        <v>755</v>
      </c>
      <c r="K6" s="5" t="s">
        <v>118</v>
      </c>
      <c r="L6" s="5">
        <v>0</v>
      </c>
      <c r="M6" s="5">
        <v>0</v>
      </c>
      <c r="N6" s="5">
        <v>0</v>
      </c>
      <c r="O6" s="5"/>
      <c r="P6" s="5">
        <v>0</v>
      </c>
    </row>
    <row r="7" spans="1:16" x14ac:dyDescent="0.2">
      <c r="A7" t="s">
        <v>502</v>
      </c>
      <c r="B7" t="s">
        <v>110</v>
      </c>
      <c r="C7" t="s">
        <v>63</v>
      </c>
      <c r="D7">
        <v>59</v>
      </c>
      <c r="E7">
        <v>2</v>
      </c>
      <c r="F7">
        <v>0</v>
      </c>
      <c r="G7" t="s">
        <v>109</v>
      </c>
      <c r="H7" t="s">
        <v>755</v>
      </c>
      <c r="K7" s="5" t="s">
        <v>119</v>
      </c>
      <c r="L7" s="5">
        <f>SUM(D10:D36)/L3</f>
        <v>0.5885200553250346</v>
      </c>
      <c r="M7" s="5">
        <f t="shared" ref="M7:N7" si="2">SUM(E10:E36)/M3</f>
        <v>0.6797385620915033</v>
      </c>
      <c r="N7" s="5">
        <f t="shared" si="2"/>
        <v>0.76470588235294112</v>
      </c>
      <c r="O7" s="5"/>
      <c r="P7" s="5">
        <f>27/35</f>
        <v>0.77142857142857146</v>
      </c>
    </row>
    <row r="8" spans="1:16" x14ac:dyDescent="0.2">
      <c r="A8" t="s">
        <v>504</v>
      </c>
      <c r="B8" t="s">
        <v>110</v>
      </c>
      <c r="C8" t="s">
        <v>63</v>
      </c>
      <c r="D8">
        <v>40</v>
      </c>
      <c r="E8">
        <v>14</v>
      </c>
      <c r="F8">
        <v>0</v>
      </c>
      <c r="G8" t="s">
        <v>107</v>
      </c>
      <c r="H8" t="s">
        <v>755</v>
      </c>
      <c r="K8" s="5" t="s">
        <v>107</v>
      </c>
      <c r="L8" s="5"/>
      <c r="M8" s="5"/>
      <c r="N8" s="5"/>
      <c r="O8" s="5"/>
      <c r="P8" s="5"/>
    </row>
    <row r="9" spans="1:16" x14ac:dyDescent="0.2">
      <c r="A9" t="s">
        <v>509</v>
      </c>
      <c r="B9" t="s">
        <v>110</v>
      </c>
      <c r="C9" t="s">
        <v>63</v>
      </c>
      <c r="D9">
        <v>32</v>
      </c>
      <c r="E9">
        <v>1</v>
      </c>
      <c r="F9">
        <v>0</v>
      </c>
      <c r="G9" t="s">
        <v>107</v>
      </c>
      <c r="H9" t="s">
        <v>755</v>
      </c>
      <c r="K9" s="5" t="s">
        <v>744</v>
      </c>
      <c r="L9" s="5">
        <v>0.16009681881051174</v>
      </c>
      <c r="M9" s="5">
        <v>0.15359477124183007</v>
      </c>
      <c r="N9" s="5">
        <v>0.10294117647058823</v>
      </c>
      <c r="O9" s="5"/>
      <c r="P9" s="5">
        <f>5/35</f>
        <v>0.14285714285714285</v>
      </c>
    </row>
    <row r="10" spans="1:16" x14ac:dyDescent="0.2">
      <c r="A10" t="s">
        <v>484</v>
      </c>
      <c r="B10" t="s">
        <v>111</v>
      </c>
      <c r="C10" t="s">
        <v>112</v>
      </c>
      <c r="D10">
        <v>92</v>
      </c>
      <c r="E10">
        <v>8</v>
      </c>
      <c r="F10">
        <v>4</v>
      </c>
      <c r="G10" t="s">
        <v>108</v>
      </c>
      <c r="H10" t="s">
        <v>755</v>
      </c>
      <c r="K10" s="5" t="s">
        <v>120</v>
      </c>
      <c r="L10" s="5">
        <v>0.83990318118948826</v>
      </c>
      <c r="M10" s="5">
        <v>0.84640522875816993</v>
      </c>
      <c r="N10" s="5">
        <v>0.8970588235294118</v>
      </c>
      <c r="O10" s="5"/>
      <c r="P10" s="5">
        <f>30/35</f>
        <v>0.8571428571428571</v>
      </c>
    </row>
    <row r="11" spans="1:16" x14ac:dyDescent="0.2">
      <c r="A11" t="s">
        <v>505</v>
      </c>
      <c r="B11" t="s">
        <v>111</v>
      </c>
      <c r="C11" t="s">
        <v>112</v>
      </c>
      <c r="D11">
        <v>4</v>
      </c>
      <c r="E11">
        <v>0</v>
      </c>
      <c r="F11">
        <v>0</v>
      </c>
      <c r="G11" t="s">
        <v>107</v>
      </c>
      <c r="H11" t="s">
        <v>755</v>
      </c>
      <c r="K11" s="6"/>
      <c r="L11" s="6"/>
      <c r="M11" s="6"/>
      <c r="N11" s="6"/>
      <c r="O11" s="6"/>
      <c r="P11" s="6"/>
    </row>
    <row r="12" spans="1:16" x14ac:dyDescent="0.2">
      <c r="A12" t="s">
        <v>511</v>
      </c>
      <c r="B12" t="s">
        <v>111</v>
      </c>
      <c r="C12" t="s">
        <v>112</v>
      </c>
      <c r="D12">
        <v>128</v>
      </c>
      <c r="E12">
        <v>8</v>
      </c>
      <c r="F12">
        <v>1</v>
      </c>
      <c r="G12" t="s">
        <v>106</v>
      </c>
      <c r="H12" t="s">
        <v>755</v>
      </c>
      <c r="K12" s="6"/>
      <c r="L12" s="6"/>
      <c r="M12" s="6"/>
      <c r="N12" s="6"/>
      <c r="O12" s="6"/>
      <c r="P12" s="6"/>
    </row>
    <row r="13" spans="1:16" x14ac:dyDescent="0.2">
      <c r="A13" t="s">
        <v>359</v>
      </c>
      <c r="B13" t="s">
        <v>111</v>
      </c>
      <c r="C13" t="s">
        <v>112</v>
      </c>
      <c r="D13">
        <v>163</v>
      </c>
      <c r="E13">
        <v>9</v>
      </c>
      <c r="F13">
        <v>1</v>
      </c>
      <c r="G13" t="s">
        <v>106</v>
      </c>
      <c r="H13" t="s">
        <v>755</v>
      </c>
    </row>
    <row r="14" spans="1:16" x14ac:dyDescent="0.2">
      <c r="A14" t="s">
        <v>480</v>
      </c>
      <c r="B14" t="s">
        <v>111</v>
      </c>
      <c r="C14" t="s">
        <v>63</v>
      </c>
      <c r="D14">
        <v>55</v>
      </c>
      <c r="E14">
        <v>12</v>
      </c>
      <c r="F14">
        <v>0</v>
      </c>
      <c r="G14" t="s">
        <v>108</v>
      </c>
      <c r="H14" t="s">
        <v>755</v>
      </c>
    </row>
    <row r="15" spans="1:16" x14ac:dyDescent="0.2">
      <c r="A15" t="s">
        <v>481</v>
      </c>
      <c r="B15" t="s">
        <v>111</v>
      </c>
      <c r="C15" t="s">
        <v>63</v>
      </c>
      <c r="D15">
        <v>26</v>
      </c>
      <c r="E15">
        <v>7</v>
      </c>
      <c r="F15">
        <v>1</v>
      </c>
      <c r="G15" t="s">
        <v>107</v>
      </c>
      <c r="H15" t="s">
        <v>755</v>
      </c>
    </row>
    <row r="16" spans="1:16" x14ac:dyDescent="0.2">
      <c r="A16" t="s">
        <v>482</v>
      </c>
      <c r="B16" t="s">
        <v>111</v>
      </c>
      <c r="C16" t="s">
        <v>63</v>
      </c>
      <c r="D16">
        <v>25</v>
      </c>
      <c r="E16">
        <v>4</v>
      </c>
      <c r="F16">
        <v>2</v>
      </c>
      <c r="G16" t="s">
        <v>109</v>
      </c>
      <c r="H16" t="s">
        <v>755</v>
      </c>
    </row>
    <row r="17" spans="1:8" x14ac:dyDescent="0.2">
      <c r="A17" t="s">
        <v>483</v>
      </c>
      <c r="B17" t="s">
        <v>111</v>
      </c>
      <c r="C17" t="s">
        <v>63</v>
      </c>
      <c r="D17">
        <v>94</v>
      </c>
      <c r="E17">
        <v>22</v>
      </c>
      <c r="F17">
        <v>7</v>
      </c>
      <c r="G17" t="s">
        <v>106</v>
      </c>
      <c r="H17" t="s">
        <v>755</v>
      </c>
    </row>
    <row r="18" spans="1:8" x14ac:dyDescent="0.2">
      <c r="A18" t="s">
        <v>485</v>
      </c>
      <c r="B18" t="s">
        <v>111</v>
      </c>
      <c r="C18" t="s">
        <v>63</v>
      </c>
      <c r="D18">
        <v>23</v>
      </c>
      <c r="E18">
        <v>2</v>
      </c>
      <c r="F18">
        <v>2</v>
      </c>
      <c r="G18" t="s">
        <v>109</v>
      </c>
      <c r="H18" t="s">
        <v>755</v>
      </c>
    </row>
    <row r="19" spans="1:8" x14ac:dyDescent="0.2">
      <c r="A19" t="s">
        <v>486</v>
      </c>
      <c r="B19" t="s">
        <v>747</v>
      </c>
      <c r="C19" t="s">
        <v>172</v>
      </c>
      <c r="D19">
        <v>9</v>
      </c>
      <c r="E19">
        <v>2</v>
      </c>
      <c r="F19">
        <v>0</v>
      </c>
      <c r="G19" t="s">
        <v>107</v>
      </c>
      <c r="H19" t="s">
        <v>755</v>
      </c>
    </row>
    <row r="20" spans="1:8" x14ac:dyDescent="0.2">
      <c r="A20" t="s">
        <v>487</v>
      </c>
      <c r="B20" t="s">
        <v>747</v>
      </c>
      <c r="C20" t="s">
        <v>172</v>
      </c>
      <c r="D20">
        <v>22</v>
      </c>
      <c r="E20">
        <v>3</v>
      </c>
      <c r="F20">
        <v>1</v>
      </c>
      <c r="G20" t="s">
        <v>107</v>
      </c>
      <c r="H20" t="s">
        <v>755</v>
      </c>
    </row>
    <row r="21" spans="1:8" x14ac:dyDescent="0.2">
      <c r="A21" t="s">
        <v>489</v>
      </c>
      <c r="B21" t="s">
        <v>111</v>
      </c>
      <c r="C21" t="s">
        <v>63</v>
      </c>
      <c r="D21">
        <v>84</v>
      </c>
      <c r="E21">
        <v>15</v>
      </c>
      <c r="F21">
        <v>1</v>
      </c>
      <c r="G21" t="s">
        <v>106</v>
      </c>
      <c r="H21" t="s">
        <v>755</v>
      </c>
    </row>
    <row r="22" spans="1:8" x14ac:dyDescent="0.2">
      <c r="A22" t="s">
        <v>490</v>
      </c>
      <c r="B22" t="s">
        <v>111</v>
      </c>
      <c r="C22" t="s">
        <v>63</v>
      </c>
      <c r="D22">
        <v>60</v>
      </c>
      <c r="E22">
        <v>24</v>
      </c>
      <c r="F22">
        <v>1</v>
      </c>
      <c r="G22" t="s">
        <v>107</v>
      </c>
      <c r="H22" t="s">
        <v>755</v>
      </c>
    </row>
    <row r="23" spans="1:8" x14ac:dyDescent="0.2">
      <c r="A23" t="s">
        <v>491</v>
      </c>
      <c r="B23" t="s">
        <v>111</v>
      </c>
      <c r="C23" t="s">
        <v>63</v>
      </c>
      <c r="D23">
        <v>13</v>
      </c>
      <c r="E23">
        <v>2</v>
      </c>
      <c r="F23">
        <v>0</v>
      </c>
      <c r="G23" t="s">
        <v>106</v>
      </c>
      <c r="H23" t="s">
        <v>755</v>
      </c>
    </row>
    <row r="24" spans="1:8" x14ac:dyDescent="0.2">
      <c r="A24" t="s">
        <v>492</v>
      </c>
      <c r="B24" t="s">
        <v>111</v>
      </c>
      <c r="C24" t="s">
        <v>63</v>
      </c>
      <c r="D24">
        <v>63</v>
      </c>
      <c r="E24">
        <v>2</v>
      </c>
      <c r="F24">
        <v>0</v>
      </c>
      <c r="G24" t="s">
        <v>108</v>
      </c>
      <c r="H24" t="s">
        <v>755</v>
      </c>
    </row>
    <row r="25" spans="1:8" x14ac:dyDescent="0.2">
      <c r="A25" t="s">
        <v>494</v>
      </c>
      <c r="B25" t="s">
        <v>111</v>
      </c>
      <c r="C25" t="s">
        <v>63</v>
      </c>
      <c r="D25">
        <v>37</v>
      </c>
      <c r="E25">
        <v>3</v>
      </c>
      <c r="F25">
        <v>10</v>
      </c>
      <c r="G25" t="s">
        <v>109</v>
      </c>
      <c r="H25" t="s">
        <v>755</v>
      </c>
    </row>
    <row r="26" spans="1:8" x14ac:dyDescent="0.2">
      <c r="A26" t="s">
        <v>496</v>
      </c>
      <c r="B26" t="s">
        <v>111</v>
      </c>
      <c r="C26" t="s">
        <v>63</v>
      </c>
      <c r="D26">
        <v>96</v>
      </c>
      <c r="E26">
        <v>4</v>
      </c>
      <c r="F26">
        <v>0</v>
      </c>
      <c r="G26" t="s">
        <v>106</v>
      </c>
      <c r="H26" t="s">
        <v>755</v>
      </c>
    </row>
    <row r="27" spans="1:8" x14ac:dyDescent="0.2">
      <c r="A27" t="s">
        <v>498</v>
      </c>
      <c r="B27" t="s">
        <v>111</v>
      </c>
      <c r="C27" t="s">
        <v>63</v>
      </c>
      <c r="D27">
        <v>17</v>
      </c>
      <c r="E27">
        <v>2</v>
      </c>
      <c r="F27">
        <v>0</v>
      </c>
      <c r="G27" t="s">
        <v>108</v>
      </c>
      <c r="H27" t="s">
        <v>755</v>
      </c>
    </row>
    <row r="28" spans="1:8" x14ac:dyDescent="0.2">
      <c r="A28" t="s">
        <v>499</v>
      </c>
      <c r="B28" t="s">
        <v>111</v>
      </c>
      <c r="C28" t="s">
        <v>63</v>
      </c>
      <c r="D28">
        <v>193</v>
      </c>
      <c r="E28">
        <v>19</v>
      </c>
      <c r="F28">
        <v>3</v>
      </c>
      <c r="G28" t="s">
        <v>107</v>
      </c>
      <c r="H28" t="s">
        <v>755</v>
      </c>
    </row>
    <row r="29" spans="1:8" x14ac:dyDescent="0.2">
      <c r="A29" t="s">
        <v>500</v>
      </c>
      <c r="B29" t="s">
        <v>111</v>
      </c>
      <c r="C29" t="s">
        <v>63</v>
      </c>
      <c r="D29">
        <v>39</v>
      </c>
      <c r="E29">
        <v>25</v>
      </c>
      <c r="F29">
        <v>10</v>
      </c>
      <c r="G29" t="s">
        <v>107</v>
      </c>
      <c r="H29" t="s">
        <v>755</v>
      </c>
    </row>
    <row r="30" spans="1:8" x14ac:dyDescent="0.2">
      <c r="A30" t="s">
        <v>501</v>
      </c>
      <c r="B30" t="s">
        <v>111</v>
      </c>
      <c r="C30" t="s">
        <v>63</v>
      </c>
      <c r="D30">
        <v>14</v>
      </c>
      <c r="E30">
        <v>0</v>
      </c>
      <c r="F30">
        <v>0</v>
      </c>
      <c r="G30" t="s">
        <v>106</v>
      </c>
      <c r="H30" t="s">
        <v>755</v>
      </c>
    </row>
    <row r="31" spans="1:8" x14ac:dyDescent="0.2">
      <c r="A31" t="s">
        <v>503</v>
      </c>
      <c r="B31" t="s">
        <v>111</v>
      </c>
      <c r="C31" t="s">
        <v>63</v>
      </c>
      <c r="D31">
        <v>9</v>
      </c>
      <c r="E31">
        <v>2</v>
      </c>
      <c r="F31">
        <v>2</v>
      </c>
      <c r="G31" t="s">
        <v>107</v>
      </c>
      <c r="H31" t="s">
        <v>755</v>
      </c>
    </row>
    <row r="32" spans="1:8" x14ac:dyDescent="0.2">
      <c r="A32" t="s">
        <v>506</v>
      </c>
      <c r="B32" t="s">
        <v>747</v>
      </c>
      <c r="C32" t="s">
        <v>172</v>
      </c>
      <c r="D32">
        <v>59</v>
      </c>
      <c r="E32">
        <v>6</v>
      </c>
      <c r="F32">
        <v>2</v>
      </c>
      <c r="G32" t="s">
        <v>109</v>
      </c>
      <c r="H32" t="s">
        <v>755</v>
      </c>
    </row>
    <row r="33" spans="1:8" x14ac:dyDescent="0.2">
      <c r="A33" t="s">
        <v>507</v>
      </c>
      <c r="B33" t="s">
        <v>747</v>
      </c>
      <c r="C33" t="s">
        <v>172</v>
      </c>
      <c r="D33">
        <v>82</v>
      </c>
      <c r="E33">
        <v>7</v>
      </c>
      <c r="F33">
        <v>3</v>
      </c>
      <c r="G33" t="s">
        <v>108</v>
      </c>
      <c r="H33" t="s">
        <v>755</v>
      </c>
    </row>
    <row r="34" spans="1:8" x14ac:dyDescent="0.2">
      <c r="A34" t="s">
        <v>508</v>
      </c>
      <c r="B34" t="s">
        <v>747</v>
      </c>
      <c r="C34" t="s">
        <v>172</v>
      </c>
      <c r="D34">
        <v>86</v>
      </c>
      <c r="E34">
        <v>5</v>
      </c>
      <c r="F34">
        <v>0</v>
      </c>
      <c r="G34" t="s">
        <v>107</v>
      </c>
      <c r="H34" t="s">
        <v>755</v>
      </c>
    </row>
    <row r="35" spans="1:8" x14ac:dyDescent="0.2">
      <c r="A35" t="s">
        <v>510</v>
      </c>
      <c r="B35" t="s">
        <v>111</v>
      </c>
      <c r="C35" t="s">
        <v>63</v>
      </c>
      <c r="D35">
        <v>39</v>
      </c>
      <c r="E35">
        <v>2</v>
      </c>
      <c r="F35">
        <v>0</v>
      </c>
      <c r="G35" t="s">
        <v>107</v>
      </c>
      <c r="H35" t="s">
        <v>755</v>
      </c>
    </row>
    <row r="36" spans="1:8" x14ac:dyDescent="0.2">
      <c r="A36" t="s">
        <v>512</v>
      </c>
      <c r="B36" t="s">
        <v>111</v>
      </c>
      <c r="C36" t="s">
        <v>63</v>
      </c>
      <c r="D36">
        <v>170</v>
      </c>
      <c r="E36">
        <v>13</v>
      </c>
      <c r="F36">
        <v>1</v>
      </c>
      <c r="G36" t="s">
        <v>106</v>
      </c>
      <c r="H36" t="s">
        <v>755</v>
      </c>
    </row>
  </sheetData>
  <sortState xmlns:xlrd2="http://schemas.microsoft.com/office/spreadsheetml/2017/richdata2" ref="A2:H37">
    <sortCondition ref="B2:B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B2980-DC82-034C-BCBE-602FD1AC8679}">
  <dimension ref="A1:O101"/>
  <sheetViews>
    <sheetView zoomScale="94" workbookViewId="0">
      <selection activeCell="N16" sqref="N16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103</v>
      </c>
      <c r="E1" t="s">
        <v>104</v>
      </c>
      <c r="F1" t="s">
        <v>105</v>
      </c>
      <c r="G1" t="s">
        <v>64</v>
      </c>
      <c r="H1" t="s">
        <v>752</v>
      </c>
    </row>
    <row r="2" spans="1:15" x14ac:dyDescent="0.2">
      <c r="A2" t="s">
        <v>218</v>
      </c>
      <c r="B2" t="s">
        <v>110</v>
      </c>
      <c r="C2" t="s">
        <v>63</v>
      </c>
      <c r="D2">
        <v>120</v>
      </c>
      <c r="E2">
        <v>15</v>
      </c>
      <c r="F2">
        <v>0</v>
      </c>
      <c r="G2" t="s">
        <v>106</v>
      </c>
      <c r="H2" t="s">
        <v>756</v>
      </c>
      <c r="I2" s="6"/>
      <c r="J2" s="6"/>
      <c r="K2" s="6"/>
      <c r="L2" s="6"/>
      <c r="M2" s="6"/>
      <c r="N2" s="6"/>
      <c r="O2" s="6"/>
    </row>
    <row r="3" spans="1:15" x14ac:dyDescent="0.2">
      <c r="A3" t="s">
        <v>181</v>
      </c>
      <c r="B3" t="s">
        <v>110</v>
      </c>
      <c r="C3" t="s">
        <v>63</v>
      </c>
      <c r="D3">
        <v>182</v>
      </c>
      <c r="E3">
        <v>2</v>
      </c>
      <c r="F3">
        <v>1</v>
      </c>
      <c r="G3" t="s">
        <v>106</v>
      </c>
      <c r="H3" t="s">
        <v>756</v>
      </c>
      <c r="I3" s="6"/>
      <c r="J3" s="5"/>
      <c r="K3" s="5" t="s">
        <v>740</v>
      </c>
      <c r="L3" s="5" t="s">
        <v>741</v>
      </c>
      <c r="M3" s="5" t="s">
        <v>742</v>
      </c>
      <c r="N3" s="5"/>
      <c r="O3" s="5"/>
    </row>
    <row r="4" spans="1:15" x14ac:dyDescent="0.2">
      <c r="A4" t="s">
        <v>220</v>
      </c>
      <c r="B4" t="s">
        <v>110</v>
      </c>
      <c r="C4" t="s">
        <v>63</v>
      </c>
      <c r="D4">
        <v>100</v>
      </c>
      <c r="E4">
        <v>13</v>
      </c>
      <c r="F4">
        <v>7</v>
      </c>
      <c r="G4" t="s">
        <v>106</v>
      </c>
      <c r="H4" t="s">
        <v>756</v>
      </c>
      <c r="I4" s="6"/>
      <c r="J4" s="5"/>
      <c r="K4" s="5">
        <f>SUM(D2:D101)</f>
        <v>21556</v>
      </c>
      <c r="L4" s="5">
        <f t="shared" ref="L4:M4" si="0">SUM(E2:E101)</f>
        <v>2004</v>
      </c>
      <c r="M4" s="5">
        <f t="shared" si="0"/>
        <v>301</v>
      </c>
      <c r="N4" s="5"/>
      <c r="O4" s="5" t="s">
        <v>743</v>
      </c>
    </row>
    <row r="5" spans="1:15" x14ac:dyDescent="0.2">
      <c r="A5" t="s">
        <v>19</v>
      </c>
      <c r="B5" t="s">
        <v>110</v>
      </c>
      <c r="C5" t="s">
        <v>63</v>
      </c>
      <c r="D5">
        <v>103</v>
      </c>
      <c r="E5">
        <v>17</v>
      </c>
      <c r="F5">
        <v>9</v>
      </c>
      <c r="G5" t="s">
        <v>106</v>
      </c>
      <c r="H5" t="s">
        <v>756</v>
      </c>
      <c r="I5" s="6"/>
      <c r="J5" s="5" t="s">
        <v>116</v>
      </c>
      <c r="K5" s="5">
        <v>0.14167749118574874</v>
      </c>
      <c r="L5" s="5">
        <v>4.8902195608782437E-2</v>
      </c>
      <c r="M5" s="5">
        <v>9.634551495016612E-2</v>
      </c>
      <c r="N5" s="5"/>
      <c r="O5" s="5">
        <f>14/100</f>
        <v>0.14000000000000001</v>
      </c>
    </row>
    <row r="6" spans="1:15" x14ac:dyDescent="0.2">
      <c r="A6" t="s">
        <v>234</v>
      </c>
      <c r="B6" t="s">
        <v>110</v>
      </c>
      <c r="C6" t="s">
        <v>63</v>
      </c>
      <c r="D6">
        <v>190</v>
      </c>
      <c r="E6">
        <v>7</v>
      </c>
      <c r="F6">
        <v>4</v>
      </c>
      <c r="G6" t="s">
        <v>108</v>
      </c>
      <c r="H6" t="s">
        <v>756</v>
      </c>
      <c r="I6" s="6"/>
      <c r="J6" s="5" t="s">
        <v>117</v>
      </c>
      <c r="K6" s="5">
        <v>0</v>
      </c>
      <c r="L6" s="5">
        <v>0</v>
      </c>
      <c r="M6" s="5">
        <v>0</v>
      </c>
      <c r="N6" s="5"/>
      <c r="O6" s="5">
        <f>0</f>
        <v>0</v>
      </c>
    </row>
    <row r="7" spans="1:15" x14ac:dyDescent="0.2">
      <c r="A7" t="s">
        <v>254</v>
      </c>
      <c r="B7" t="s">
        <v>110</v>
      </c>
      <c r="C7" t="s">
        <v>63</v>
      </c>
      <c r="D7">
        <v>122</v>
      </c>
      <c r="E7">
        <v>0</v>
      </c>
      <c r="F7">
        <v>0</v>
      </c>
      <c r="G7" t="s">
        <v>106</v>
      </c>
      <c r="H7" t="s">
        <v>756</v>
      </c>
      <c r="I7" s="6"/>
      <c r="J7" s="5" t="s">
        <v>118</v>
      </c>
      <c r="K7" s="5">
        <f>SUM(D16:D18)/K4</f>
        <v>2.157172017071813E-2</v>
      </c>
      <c r="L7" s="5">
        <f t="shared" ref="L7:M7" si="1">SUM(E16:E18)/L4</f>
        <v>1.1477045908183632E-2</v>
      </c>
      <c r="M7" s="5">
        <f t="shared" si="1"/>
        <v>0</v>
      </c>
      <c r="N7" s="5"/>
      <c r="O7" s="5">
        <f>3/100</f>
        <v>0.03</v>
      </c>
    </row>
    <row r="8" spans="1:15" x14ac:dyDescent="0.2">
      <c r="A8" t="s">
        <v>259</v>
      </c>
      <c r="B8" t="s">
        <v>110</v>
      </c>
      <c r="C8" t="s">
        <v>63</v>
      </c>
      <c r="D8">
        <v>132</v>
      </c>
      <c r="E8">
        <v>3</v>
      </c>
      <c r="F8">
        <v>2</v>
      </c>
      <c r="G8" t="s">
        <v>107</v>
      </c>
      <c r="H8" t="s">
        <v>756</v>
      </c>
      <c r="I8" s="6"/>
      <c r="J8" s="5" t="s">
        <v>119</v>
      </c>
      <c r="K8" s="5">
        <f>SUM(D19:D101)/K4</f>
        <v>0.83675078864353314</v>
      </c>
      <c r="L8" s="5">
        <f t="shared" ref="L8:M8" si="2">SUM(E19:E101)/L4</f>
        <v>0.93962075848303395</v>
      </c>
      <c r="M8" s="5">
        <f t="shared" si="2"/>
        <v>0.90365448504983392</v>
      </c>
      <c r="N8" s="5"/>
      <c r="O8" s="5">
        <f>83/100</f>
        <v>0.83</v>
      </c>
    </row>
    <row r="9" spans="1:15" x14ac:dyDescent="0.2">
      <c r="A9" t="s">
        <v>260</v>
      </c>
      <c r="B9" t="s">
        <v>110</v>
      </c>
      <c r="C9" t="s">
        <v>63</v>
      </c>
      <c r="D9">
        <v>1117</v>
      </c>
      <c r="E9">
        <v>7</v>
      </c>
      <c r="F9">
        <v>0</v>
      </c>
      <c r="G9" t="s">
        <v>108</v>
      </c>
      <c r="H9" t="s">
        <v>756</v>
      </c>
      <c r="I9" s="6"/>
      <c r="J9" s="5" t="s">
        <v>107</v>
      </c>
      <c r="K9" s="5"/>
      <c r="L9" s="5"/>
      <c r="M9" s="5"/>
      <c r="N9" s="5"/>
      <c r="O9" s="5"/>
    </row>
    <row r="10" spans="1:15" x14ac:dyDescent="0.2">
      <c r="A10" t="s">
        <v>262</v>
      </c>
      <c r="B10" t="s">
        <v>110</v>
      </c>
      <c r="C10" t="s">
        <v>63</v>
      </c>
      <c r="D10">
        <v>413</v>
      </c>
      <c r="E10">
        <v>13</v>
      </c>
      <c r="F10">
        <v>0</v>
      </c>
      <c r="G10" t="s">
        <v>106</v>
      </c>
      <c r="H10" t="s">
        <v>756</v>
      </c>
      <c r="I10" s="6"/>
      <c r="J10" s="5" t="s">
        <v>744</v>
      </c>
      <c r="K10" s="5">
        <v>8.3085915754314343E-2</v>
      </c>
      <c r="L10" s="5">
        <v>8.7824351297405193E-2</v>
      </c>
      <c r="M10" s="5">
        <v>3.3222591362126247E-3</v>
      </c>
      <c r="N10" s="5"/>
      <c r="O10" s="5">
        <f>11/100</f>
        <v>0.11</v>
      </c>
    </row>
    <row r="11" spans="1:15" x14ac:dyDescent="0.2">
      <c r="A11" t="s">
        <v>271</v>
      </c>
      <c r="B11" t="s">
        <v>110</v>
      </c>
      <c r="C11" t="s">
        <v>63</v>
      </c>
      <c r="D11">
        <v>159</v>
      </c>
      <c r="E11">
        <v>2</v>
      </c>
      <c r="F11">
        <v>6</v>
      </c>
      <c r="G11" t="s">
        <v>107</v>
      </c>
      <c r="H11" t="s">
        <v>756</v>
      </c>
      <c r="I11" s="6"/>
      <c r="J11" s="5" t="s">
        <v>120</v>
      </c>
      <c r="K11" s="5">
        <v>0.91691408424568566</v>
      </c>
      <c r="L11" s="5">
        <v>0.91217564870259482</v>
      </c>
      <c r="M11" s="5">
        <v>0.99667774086378735</v>
      </c>
      <c r="N11" s="5"/>
      <c r="O11" s="5">
        <f>89/100</f>
        <v>0.89</v>
      </c>
    </row>
    <row r="12" spans="1:15" x14ac:dyDescent="0.2">
      <c r="A12" t="s">
        <v>279</v>
      </c>
      <c r="B12" t="s">
        <v>110</v>
      </c>
      <c r="C12" t="s">
        <v>63</v>
      </c>
      <c r="D12">
        <v>70</v>
      </c>
      <c r="E12">
        <v>11</v>
      </c>
      <c r="F12">
        <v>0</v>
      </c>
      <c r="G12" t="s">
        <v>106</v>
      </c>
      <c r="H12" t="s">
        <v>756</v>
      </c>
      <c r="I12" s="6"/>
      <c r="J12" s="6"/>
      <c r="K12" s="6"/>
      <c r="L12" s="6"/>
      <c r="M12" s="6"/>
      <c r="N12" s="6"/>
      <c r="O12" s="6"/>
    </row>
    <row r="13" spans="1:15" x14ac:dyDescent="0.2">
      <c r="A13" t="s">
        <v>298</v>
      </c>
      <c r="B13" t="s">
        <v>110</v>
      </c>
      <c r="C13" t="s">
        <v>63</v>
      </c>
      <c r="D13">
        <v>66</v>
      </c>
      <c r="E13">
        <v>5</v>
      </c>
      <c r="F13">
        <v>0</v>
      </c>
      <c r="G13" t="s">
        <v>106</v>
      </c>
      <c r="H13" t="s">
        <v>756</v>
      </c>
      <c r="I13" s="6"/>
      <c r="J13" s="6"/>
      <c r="K13" s="6"/>
      <c r="L13" s="6"/>
      <c r="M13" s="6"/>
      <c r="N13" s="6"/>
      <c r="O13" s="6"/>
    </row>
    <row r="14" spans="1:15" x14ac:dyDescent="0.2">
      <c r="A14" t="s">
        <v>299</v>
      </c>
      <c r="B14" t="s">
        <v>110</v>
      </c>
      <c r="C14" t="s">
        <v>63</v>
      </c>
      <c r="D14">
        <v>122</v>
      </c>
      <c r="E14">
        <v>1</v>
      </c>
      <c r="F14">
        <v>0</v>
      </c>
      <c r="G14" t="s">
        <v>106</v>
      </c>
      <c r="H14" t="s">
        <v>756</v>
      </c>
    </row>
    <row r="15" spans="1:15" x14ac:dyDescent="0.2">
      <c r="A15" t="s">
        <v>304</v>
      </c>
      <c r="B15" t="s">
        <v>110</v>
      </c>
      <c r="C15" t="s">
        <v>63</v>
      </c>
      <c r="D15">
        <v>158</v>
      </c>
      <c r="E15">
        <v>2</v>
      </c>
      <c r="F15">
        <v>0</v>
      </c>
      <c r="G15" t="s">
        <v>106</v>
      </c>
      <c r="H15" t="s">
        <v>756</v>
      </c>
    </row>
    <row r="16" spans="1:15" x14ac:dyDescent="0.2">
      <c r="A16" t="s">
        <v>275</v>
      </c>
      <c r="B16" t="s">
        <v>114</v>
      </c>
      <c r="C16" t="s">
        <v>112</v>
      </c>
      <c r="D16">
        <v>271</v>
      </c>
      <c r="E16">
        <v>9</v>
      </c>
      <c r="F16">
        <v>0</v>
      </c>
      <c r="G16" t="s">
        <v>109</v>
      </c>
      <c r="H16" t="s">
        <v>756</v>
      </c>
    </row>
    <row r="17" spans="1:8" x14ac:dyDescent="0.2">
      <c r="A17" t="s">
        <v>235</v>
      </c>
      <c r="B17" t="s">
        <v>114</v>
      </c>
      <c r="C17" t="s">
        <v>63</v>
      </c>
      <c r="D17">
        <v>64</v>
      </c>
      <c r="E17">
        <v>5</v>
      </c>
      <c r="F17">
        <v>0</v>
      </c>
      <c r="G17" t="s">
        <v>109</v>
      </c>
      <c r="H17" t="s">
        <v>756</v>
      </c>
    </row>
    <row r="18" spans="1:8" x14ac:dyDescent="0.2">
      <c r="A18" t="s">
        <v>248</v>
      </c>
      <c r="B18" t="s">
        <v>114</v>
      </c>
      <c r="C18" t="s">
        <v>63</v>
      </c>
      <c r="D18">
        <v>130</v>
      </c>
      <c r="E18">
        <v>9</v>
      </c>
      <c r="F18">
        <v>0</v>
      </c>
      <c r="G18" t="s">
        <v>106</v>
      </c>
      <c r="H18" t="s">
        <v>756</v>
      </c>
    </row>
    <row r="19" spans="1:8" x14ac:dyDescent="0.2">
      <c r="A19" t="s">
        <v>237</v>
      </c>
      <c r="B19" t="s">
        <v>111</v>
      </c>
      <c r="C19" t="s">
        <v>63</v>
      </c>
      <c r="D19">
        <v>63</v>
      </c>
      <c r="E19">
        <v>2</v>
      </c>
      <c r="F19">
        <v>0</v>
      </c>
      <c r="G19" t="s">
        <v>108</v>
      </c>
      <c r="H19" t="s">
        <v>756</v>
      </c>
    </row>
    <row r="20" spans="1:8" x14ac:dyDescent="0.2">
      <c r="A20" t="s">
        <v>223</v>
      </c>
      <c r="B20" t="s">
        <v>111</v>
      </c>
      <c r="C20" t="s">
        <v>112</v>
      </c>
      <c r="D20">
        <v>124</v>
      </c>
      <c r="E20">
        <v>17</v>
      </c>
      <c r="F20">
        <v>0</v>
      </c>
      <c r="G20" t="s">
        <v>107</v>
      </c>
      <c r="H20" t="s">
        <v>756</v>
      </c>
    </row>
    <row r="21" spans="1:8" x14ac:dyDescent="0.2">
      <c r="A21" t="s">
        <v>231</v>
      </c>
      <c r="B21" t="s">
        <v>111</v>
      </c>
      <c r="C21" t="s">
        <v>112</v>
      </c>
      <c r="D21">
        <v>138</v>
      </c>
      <c r="E21">
        <v>26</v>
      </c>
      <c r="F21">
        <v>0</v>
      </c>
      <c r="G21" t="s">
        <v>108</v>
      </c>
      <c r="H21" t="s">
        <v>756</v>
      </c>
    </row>
    <row r="22" spans="1:8" x14ac:dyDescent="0.2">
      <c r="A22" t="s">
        <v>244</v>
      </c>
      <c r="B22" t="s">
        <v>111</v>
      </c>
      <c r="C22" t="s">
        <v>112</v>
      </c>
      <c r="D22">
        <v>83</v>
      </c>
      <c r="E22">
        <v>7</v>
      </c>
      <c r="F22">
        <v>0</v>
      </c>
      <c r="G22" t="s">
        <v>106</v>
      </c>
      <c r="H22" t="s">
        <v>756</v>
      </c>
    </row>
    <row r="23" spans="1:8" x14ac:dyDescent="0.2">
      <c r="A23" t="s">
        <v>245</v>
      </c>
      <c r="B23" t="s">
        <v>111</v>
      </c>
      <c r="C23" t="s">
        <v>112</v>
      </c>
      <c r="D23">
        <v>149</v>
      </c>
      <c r="E23">
        <v>18</v>
      </c>
      <c r="F23">
        <v>0</v>
      </c>
      <c r="G23" t="s">
        <v>107</v>
      </c>
      <c r="H23" t="s">
        <v>756</v>
      </c>
    </row>
    <row r="24" spans="1:8" x14ac:dyDescent="0.2">
      <c r="A24" t="s">
        <v>253</v>
      </c>
      <c r="B24" t="s">
        <v>111</v>
      </c>
      <c r="C24" t="s">
        <v>112</v>
      </c>
      <c r="D24">
        <v>92</v>
      </c>
      <c r="E24">
        <v>8</v>
      </c>
      <c r="F24">
        <v>0</v>
      </c>
      <c r="G24" t="s">
        <v>109</v>
      </c>
      <c r="H24" t="s">
        <v>756</v>
      </c>
    </row>
    <row r="25" spans="1:8" x14ac:dyDescent="0.2">
      <c r="A25" t="s">
        <v>255</v>
      </c>
      <c r="B25" t="s">
        <v>111</v>
      </c>
      <c r="C25" t="s">
        <v>112</v>
      </c>
      <c r="D25">
        <v>247</v>
      </c>
      <c r="E25">
        <v>3</v>
      </c>
      <c r="F25">
        <v>0</v>
      </c>
      <c r="G25" t="s">
        <v>107</v>
      </c>
      <c r="H25" t="s">
        <v>756</v>
      </c>
    </row>
    <row r="26" spans="1:8" x14ac:dyDescent="0.2">
      <c r="A26" t="s">
        <v>267</v>
      </c>
      <c r="B26" t="s">
        <v>111</v>
      </c>
      <c r="C26" t="s">
        <v>112</v>
      </c>
      <c r="D26">
        <v>270</v>
      </c>
      <c r="E26">
        <v>12</v>
      </c>
      <c r="F26">
        <v>0</v>
      </c>
      <c r="G26" t="s">
        <v>106</v>
      </c>
      <c r="H26" t="s">
        <v>756</v>
      </c>
    </row>
    <row r="27" spans="1:8" x14ac:dyDescent="0.2">
      <c r="A27" t="s">
        <v>287</v>
      </c>
      <c r="B27" t="s">
        <v>111</v>
      </c>
      <c r="C27" t="s">
        <v>112</v>
      </c>
      <c r="D27">
        <v>265</v>
      </c>
      <c r="E27">
        <v>52</v>
      </c>
      <c r="F27">
        <v>1</v>
      </c>
      <c r="G27" t="s">
        <v>106</v>
      </c>
      <c r="H27" t="s">
        <v>756</v>
      </c>
    </row>
    <row r="28" spans="1:8" x14ac:dyDescent="0.2">
      <c r="A28" t="s">
        <v>290</v>
      </c>
      <c r="B28" t="s">
        <v>111</v>
      </c>
      <c r="C28" t="s">
        <v>112</v>
      </c>
      <c r="D28">
        <v>64</v>
      </c>
      <c r="E28">
        <v>1</v>
      </c>
      <c r="F28">
        <v>0</v>
      </c>
      <c r="G28" t="s">
        <v>108</v>
      </c>
      <c r="H28" t="s">
        <v>756</v>
      </c>
    </row>
    <row r="29" spans="1:8" x14ac:dyDescent="0.2">
      <c r="A29" t="s">
        <v>307</v>
      </c>
      <c r="B29" t="s">
        <v>111</v>
      </c>
      <c r="C29" t="s">
        <v>112</v>
      </c>
      <c r="D29">
        <v>88</v>
      </c>
      <c r="E29">
        <v>23</v>
      </c>
      <c r="F29">
        <v>0</v>
      </c>
      <c r="G29" t="s">
        <v>109</v>
      </c>
      <c r="H29" t="s">
        <v>756</v>
      </c>
    </row>
    <row r="30" spans="1:8" x14ac:dyDescent="0.2">
      <c r="A30" t="s">
        <v>213</v>
      </c>
      <c r="B30" t="s">
        <v>111</v>
      </c>
      <c r="C30" t="s">
        <v>63</v>
      </c>
      <c r="D30">
        <v>110</v>
      </c>
      <c r="E30">
        <v>85</v>
      </c>
      <c r="F30">
        <v>1</v>
      </c>
      <c r="G30" t="s">
        <v>107</v>
      </c>
      <c r="H30" t="s">
        <v>756</v>
      </c>
    </row>
    <row r="31" spans="1:8" x14ac:dyDescent="0.2">
      <c r="A31" t="s">
        <v>214</v>
      </c>
      <c r="B31" t="s">
        <v>111</v>
      </c>
      <c r="C31" t="s">
        <v>63</v>
      </c>
      <c r="D31">
        <v>74</v>
      </c>
      <c r="E31">
        <v>5</v>
      </c>
      <c r="F31">
        <v>2</v>
      </c>
      <c r="G31" t="s">
        <v>107</v>
      </c>
      <c r="H31" t="s">
        <v>756</v>
      </c>
    </row>
    <row r="32" spans="1:8" x14ac:dyDescent="0.2">
      <c r="A32" t="s">
        <v>215</v>
      </c>
      <c r="B32" t="s">
        <v>111</v>
      </c>
      <c r="C32" t="s">
        <v>63</v>
      </c>
      <c r="D32">
        <v>118</v>
      </c>
      <c r="E32">
        <v>53</v>
      </c>
      <c r="F32">
        <v>0</v>
      </c>
      <c r="G32" t="s">
        <v>107</v>
      </c>
      <c r="H32" t="s">
        <v>756</v>
      </c>
    </row>
    <row r="33" spans="1:8" x14ac:dyDescent="0.2">
      <c r="A33" t="s">
        <v>216</v>
      </c>
      <c r="B33" t="s">
        <v>111</v>
      </c>
      <c r="C33" t="s">
        <v>63</v>
      </c>
      <c r="D33">
        <v>51</v>
      </c>
      <c r="E33">
        <v>34</v>
      </c>
      <c r="F33">
        <v>53</v>
      </c>
      <c r="G33" t="s">
        <v>107</v>
      </c>
      <c r="H33" t="s">
        <v>756</v>
      </c>
    </row>
    <row r="34" spans="1:8" x14ac:dyDescent="0.2">
      <c r="A34" t="s">
        <v>217</v>
      </c>
      <c r="B34" t="s">
        <v>111</v>
      </c>
      <c r="C34" t="s">
        <v>63</v>
      </c>
      <c r="D34">
        <v>1055</v>
      </c>
      <c r="E34">
        <v>11</v>
      </c>
      <c r="F34">
        <v>0</v>
      </c>
      <c r="G34" t="s">
        <v>107</v>
      </c>
      <c r="H34" t="s">
        <v>756</v>
      </c>
    </row>
    <row r="35" spans="1:8" x14ac:dyDescent="0.2">
      <c r="A35" t="s">
        <v>219</v>
      </c>
      <c r="B35" t="s">
        <v>111</v>
      </c>
      <c r="C35" t="s">
        <v>63</v>
      </c>
      <c r="D35">
        <v>61</v>
      </c>
      <c r="E35">
        <v>0</v>
      </c>
      <c r="F35">
        <v>0</v>
      </c>
      <c r="G35" t="s">
        <v>108</v>
      </c>
      <c r="H35" t="s">
        <v>756</v>
      </c>
    </row>
    <row r="36" spans="1:8" x14ac:dyDescent="0.2">
      <c r="A36" t="s">
        <v>221</v>
      </c>
      <c r="B36" t="s">
        <v>111</v>
      </c>
      <c r="C36" t="s">
        <v>63</v>
      </c>
      <c r="D36">
        <v>75</v>
      </c>
      <c r="E36">
        <v>3</v>
      </c>
      <c r="F36">
        <v>0</v>
      </c>
      <c r="G36" t="s">
        <v>109</v>
      </c>
      <c r="H36" t="s">
        <v>756</v>
      </c>
    </row>
    <row r="37" spans="1:8" x14ac:dyDescent="0.2">
      <c r="A37" t="s">
        <v>222</v>
      </c>
      <c r="B37" t="s">
        <v>111</v>
      </c>
      <c r="C37" t="s">
        <v>63</v>
      </c>
      <c r="D37">
        <v>415</v>
      </c>
      <c r="E37">
        <v>15</v>
      </c>
      <c r="F37">
        <v>0</v>
      </c>
      <c r="G37" t="s">
        <v>106</v>
      </c>
      <c r="H37" t="s">
        <v>756</v>
      </c>
    </row>
    <row r="38" spans="1:8" x14ac:dyDescent="0.2">
      <c r="A38" t="s">
        <v>224</v>
      </c>
      <c r="B38" t="s">
        <v>111</v>
      </c>
      <c r="C38" t="s">
        <v>63</v>
      </c>
      <c r="D38">
        <v>145</v>
      </c>
      <c r="E38">
        <v>11</v>
      </c>
      <c r="F38">
        <v>0</v>
      </c>
      <c r="G38" t="s">
        <v>109</v>
      </c>
      <c r="H38" t="s">
        <v>756</v>
      </c>
    </row>
    <row r="39" spans="1:8" x14ac:dyDescent="0.2">
      <c r="A39" t="s">
        <v>225</v>
      </c>
      <c r="B39" t="s">
        <v>111</v>
      </c>
      <c r="C39" t="s">
        <v>63</v>
      </c>
      <c r="D39">
        <v>97</v>
      </c>
      <c r="E39">
        <v>167</v>
      </c>
      <c r="F39">
        <v>0</v>
      </c>
      <c r="G39" t="s">
        <v>108</v>
      </c>
      <c r="H39" t="s">
        <v>756</v>
      </c>
    </row>
    <row r="40" spans="1:8" x14ac:dyDescent="0.2">
      <c r="A40" t="s">
        <v>226</v>
      </c>
      <c r="B40" t="s">
        <v>111</v>
      </c>
      <c r="C40" t="s">
        <v>63</v>
      </c>
      <c r="D40">
        <v>92</v>
      </c>
      <c r="E40">
        <v>19</v>
      </c>
      <c r="F40">
        <v>0</v>
      </c>
      <c r="G40" t="s">
        <v>107</v>
      </c>
      <c r="H40" t="s">
        <v>756</v>
      </c>
    </row>
    <row r="41" spans="1:8" x14ac:dyDescent="0.2">
      <c r="A41" t="s">
        <v>227</v>
      </c>
      <c r="B41" t="s">
        <v>111</v>
      </c>
      <c r="C41" t="s">
        <v>63</v>
      </c>
      <c r="D41">
        <v>315</v>
      </c>
      <c r="E41">
        <v>10</v>
      </c>
      <c r="F41">
        <v>2</v>
      </c>
      <c r="G41" t="s">
        <v>108</v>
      </c>
      <c r="H41" t="s">
        <v>756</v>
      </c>
    </row>
    <row r="42" spans="1:8" x14ac:dyDescent="0.2">
      <c r="A42" t="s">
        <v>228</v>
      </c>
      <c r="B42" t="s">
        <v>111</v>
      </c>
      <c r="C42" t="s">
        <v>63</v>
      </c>
      <c r="D42">
        <v>275</v>
      </c>
      <c r="E42">
        <v>13</v>
      </c>
      <c r="F42">
        <v>6</v>
      </c>
      <c r="G42" t="s">
        <v>106</v>
      </c>
      <c r="H42" t="s">
        <v>756</v>
      </c>
    </row>
    <row r="43" spans="1:8" x14ac:dyDescent="0.2">
      <c r="A43" t="s">
        <v>229</v>
      </c>
      <c r="B43" t="s">
        <v>111</v>
      </c>
      <c r="C43" t="s">
        <v>63</v>
      </c>
      <c r="D43">
        <v>78</v>
      </c>
      <c r="E43">
        <v>13</v>
      </c>
      <c r="F43">
        <v>0</v>
      </c>
      <c r="G43" t="s">
        <v>106</v>
      </c>
      <c r="H43" t="s">
        <v>756</v>
      </c>
    </row>
    <row r="44" spans="1:8" x14ac:dyDescent="0.2">
      <c r="A44" t="s">
        <v>230</v>
      </c>
      <c r="B44" t="s">
        <v>111</v>
      </c>
      <c r="C44" t="s">
        <v>63</v>
      </c>
      <c r="D44">
        <v>82</v>
      </c>
      <c r="E44">
        <v>14</v>
      </c>
      <c r="F44">
        <v>0</v>
      </c>
      <c r="G44" t="s">
        <v>107</v>
      </c>
      <c r="H44" t="s">
        <v>756</v>
      </c>
    </row>
    <row r="45" spans="1:8" x14ac:dyDescent="0.2">
      <c r="A45" t="s">
        <v>232</v>
      </c>
      <c r="B45" t="s">
        <v>111</v>
      </c>
      <c r="C45" t="s">
        <v>63</v>
      </c>
      <c r="D45">
        <v>243</v>
      </c>
      <c r="E45">
        <v>27</v>
      </c>
      <c r="F45">
        <v>0</v>
      </c>
      <c r="G45" t="s">
        <v>107</v>
      </c>
      <c r="H45" t="s">
        <v>756</v>
      </c>
    </row>
    <row r="46" spans="1:8" x14ac:dyDescent="0.2">
      <c r="A46" t="s">
        <v>233</v>
      </c>
      <c r="B46" t="s">
        <v>111</v>
      </c>
      <c r="C46" t="s">
        <v>63</v>
      </c>
      <c r="D46">
        <v>262</v>
      </c>
      <c r="E46">
        <v>8</v>
      </c>
      <c r="F46">
        <v>2</v>
      </c>
      <c r="G46" t="s">
        <v>107</v>
      </c>
      <c r="H46" t="s">
        <v>756</v>
      </c>
    </row>
    <row r="47" spans="1:8" x14ac:dyDescent="0.2">
      <c r="A47" t="s">
        <v>236</v>
      </c>
      <c r="B47" t="s">
        <v>111</v>
      </c>
      <c r="C47" t="s">
        <v>63</v>
      </c>
      <c r="D47">
        <v>76</v>
      </c>
      <c r="E47">
        <v>10</v>
      </c>
      <c r="F47">
        <v>3</v>
      </c>
      <c r="G47" t="s">
        <v>106</v>
      </c>
      <c r="H47" t="s">
        <v>756</v>
      </c>
    </row>
    <row r="48" spans="1:8" x14ac:dyDescent="0.2">
      <c r="A48" t="s">
        <v>238</v>
      </c>
      <c r="B48" t="s">
        <v>111</v>
      </c>
      <c r="C48" t="s">
        <v>63</v>
      </c>
      <c r="D48">
        <v>74</v>
      </c>
      <c r="E48">
        <v>1</v>
      </c>
      <c r="F48">
        <v>0</v>
      </c>
      <c r="G48" t="s">
        <v>108</v>
      </c>
      <c r="H48" t="s">
        <v>756</v>
      </c>
    </row>
    <row r="49" spans="1:8" x14ac:dyDescent="0.2">
      <c r="A49" t="s">
        <v>239</v>
      </c>
      <c r="B49" t="s">
        <v>111</v>
      </c>
      <c r="C49" t="s">
        <v>63</v>
      </c>
      <c r="D49">
        <v>152</v>
      </c>
      <c r="E49">
        <v>8</v>
      </c>
      <c r="F49">
        <v>3</v>
      </c>
      <c r="G49" t="s">
        <v>107</v>
      </c>
      <c r="H49" t="s">
        <v>756</v>
      </c>
    </row>
    <row r="50" spans="1:8" x14ac:dyDescent="0.2">
      <c r="A50" t="s">
        <v>240</v>
      </c>
      <c r="B50" t="s">
        <v>111</v>
      </c>
      <c r="C50" t="s">
        <v>63</v>
      </c>
      <c r="D50">
        <v>160</v>
      </c>
      <c r="E50">
        <v>1</v>
      </c>
      <c r="F50">
        <v>0</v>
      </c>
      <c r="G50" t="s">
        <v>106</v>
      </c>
      <c r="H50" t="s">
        <v>756</v>
      </c>
    </row>
    <row r="51" spans="1:8" x14ac:dyDescent="0.2">
      <c r="A51" t="s">
        <v>241</v>
      </c>
      <c r="B51" t="s">
        <v>111</v>
      </c>
      <c r="C51" t="s">
        <v>63</v>
      </c>
      <c r="D51">
        <v>1035</v>
      </c>
      <c r="E51">
        <v>3</v>
      </c>
      <c r="F51">
        <v>0</v>
      </c>
      <c r="G51" t="s">
        <v>109</v>
      </c>
      <c r="H51" t="s">
        <v>756</v>
      </c>
    </row>
    <row r="52" spans="1:8" x14ac:dyDescent="0.2">
      <c r="A52" t="s">
        <v>242</v>
      </c>
      <c r="B52" t="s">
        <v>111</v>
      </c>
      <c r="C52" t="s">
        <v>63</v>
      </c>
      <c r="D52">
        <v>53</v>
      </c>
      <c r="E52">
        <v>25</v>
      </c>
      <c r="F52">
        <v>1</v>
      </c>
      <c r="G52" t="s">
        <v>108</v>
      </c>
      <c r="H52" t="s">
        <v>756</v>
      </c>
    </row>
    <row r="53" spans="1:8" x14ac:dyDescent="0.2">
      <c r="A53" t="s">
        <v>243</v>
      </c>
      <c r="B53" t="s">
        <v>111</v>
      </c>
      <c r="C53" t="s">
        <v>63</v>
      </c>
      <c r="D53">
        <v>64</v>
      </c>
      <c r="E53">
        <v>6</v>
      </c>
      <c r="F53">
        <v>0</v>
      </c>
      <c r="G53" t="s">
        <v>109</v>
      </c>
      <c r="H53" t="s">
        <v>756</v>
      </c>
    </row>
    <row r="54" spans="1:8" x14ac:dyDescent="0.2">
      <c r="A54" t="s">
        <v>246</v>
      </c>
      <c r="B54" t="s">
        <v>111</v>
      </c>
      <c r="C54" t="s">
        <v>63</v>
      </c>
      <c r="D54">
        <v>69</v>
      </c>
      <c r="E54">
        <v>8</v>
      </c>
      <c r="F54">
        <v>0</v>
      </c>
      <c r="G54" t="s">
        <v>106</v>
      </c>
      <c r="H54" t="s">
        <v>756</v>
      </c>
    </row>
    <row r="55" spans="1:8" x14ac:dyDescent="0.2">
      <c r="A55" t="s">
        <v>247</v>
      </c>
      <c r="B55" t="s">
        <v>111</v>
      </c>
      <c r="C55" t="s">
        <v>63</v>
      </c>
      <c r="D55">
        <v>80</v>
      </c>
      <c r="E55">
        <v>9</v>
      </c>
      <c r="F55">
        <v>3</v>
      </c>
      <c r="G55" t="s">
        <v>107</v>
      </c>
      <c r="H55" t="s">
        <v>756</v>
      </c>
    </row>
    <row r="56" spans="1:8" x14ac:dyDescent="0.2">
      <c r="A56" t="s">
        <v>249</v>
      </c>
      <c r="B56" t="s">
        <v>111</v>
      </c>
      <c r="C56" t="s">
        <v>63</v>
      </c>
      <c r="D56">
        <v>270</v>
      </c>
      <c r="E56">
        <v>125</v>
      </c>
      <c r="F56">
        <v>88</v>
      </c>
      <c r="G56" t="s">
        <v>106</v>
      </c>
      <c r="H56" t="s">
        <v>756</v>
      </c>
    </row>
    <row r="57" spans="1:8" x14ac:dyDescent="0.2">
      <c r="A57" t="s">
        <v>250</v>
      </c>
      <c r="B57" t="s">
        <v>111</v>
      </c>
      <c r="C57" t="s">
        <v>63</v>
      </c>
      <c r="D57">
        <v>209</v>
      </c>
      <c r="E57">
        <v>71</v>
      </c>
      <c r="F57">
        <v>18</v>
      </c>
      <c r="G57" t="s">
        <v>106</v>
      </c>
      <c r="H57" t="s">
        <v>756</v>
      </c>
    </row>
    <row r="58" spans="1:8" x14ac:dyDescent="0.2">
      <c r="A58" t="s">
        <v>251</v>
      </c>
      <c r="B58" t="s">
        <v>111</v>
      </c>
      <c r="C58" t="s">
        <v>63</v>
      </c>
      <c r="D58">
        <v>88</v>
      </c>
      <c r="E58">
        <v>2</v>
      </c>
      <c r="F58">
        <v>1</v>
      </c>
      <c r="G58" t="s">
        <v>109</v>
      </c>
      <c r="H58" t="s">
        <v>756</v>
      </c>
    </row>
    <row r="59" spans="1:8" x14ac:dyDescent="0.2">
      <c r="A59" t="s">
        <v>252</v>
      </c>
      <c r="B59" t="s">
        <v>111</v>
      </c>
      <c r="C59" t="s">
        <v>63</v>
      </c>
      <c r="D59">
        <v>78</v>
      </c>
      <c r="E59">
        <v>1</v>
      </c>
      <c r="F59">
        <v>0</v>
      </c>
      <c r="G59" t="s">
        <v>106</v>
      </c>
      <c r="H59" t="s">
        <v>756</v>
      </c>
    </row>
    <row r="60" spans="1:8" x14ac:dyDescent="0.2">
      <c r="A60" t="s">
        <v>256</v>
      </c>
      <c r="B60" t="s">
        <v>111</v>
      </c>
      <c r="C60" t="s">
        <v>63</v>
      </c>
      <c r="D60">
        <v>111</v>
      </c>
      <c r="E60">
        <v>15</v>
      </c>
      <c r="F60">
        <v>0</v>
      </c>
      <c r="G60" t="s">
        <v>106</v>
      </c>
      <c r="H60" t="s">
        <v>756</v>
      </c>
    </row>
    <row r="61" spans="1:8" x14ac:dyDescent="0.2">
      <c r="A61" t="s">
        <v>257</v>
      </c>
      <c r="B61" t="s">
        <v>111</v>
      </c>
      <c r="C61" t="s">
        <v>63</v>
      </c>
      <c r="D61">
        <v>1180</v>
      </c>
      <c r="E61">
        <v>16</v>
      </c>
      <c r="F61">
        <v>0</v>
      </c>
      <c r="G61" t="s">
        <v>108</v>
      </c>
      <c r="H61" t="s">
        <v>756</v>
      </c>
    </row>
    <row r="62" spans="1:8" x14ac:dyDescent="0.2">
      <c r="A62" t="s">
        <v>258</v>
      </c>
      <c r="B62" t="s">
        <v>111</v>
      </c>
      <c r="C62" t="s">
        <v>63</v>
      </c>
      <c r="D62">
        <v>66</v>
      </c>
      <c r="E62">
        <v>5</v>
      </c>
      <c r="F62">
        <v>0</v>
      </c>
      <c r="G62" t="s">
        <v>106</v>
      </c>
      <c r="H62" t="s">
        <v>756</v>
      </c>
    </row>
    <row r="63" spans="1:8" x14ac:dyDescent="0.2">
      <c r="A63" t="s">
        <v>261</v>
      </c>
      <c r="B63" t="s">
        <v>111</v>
      </c>
      <c r="C63" t="s">
        <v>63</v>
      </c>
      <c r="D63">
        <v>121</v>
      </c>
      <c r="E63">
        <v>2</v>
      </c>
      <c r="F63">
        <v>1</v>
      </c>
      <c r="G63" t="s">
        <v>106</v>
      </c>
      <c r="H63" t="s">
        <v>756</v>
      </c>
    </row>
    <row r="64" spans="1:8" x14ac:dyDescent="0.2">
      <c r="A64" t="s">
        <v>263</v>
      </c>
      <c r="B64" t="s">
        <v>111</v>
      </c>
      <c r="C64" t="s">
        <v>63</v>
      </c>
      <c r="D64">
        <v>183</v>
      </c>
      <c r="E64">
        <v>15</v>
      </c>
      <c r="F64">
        <v>3</v>
      </c>
      <c r="G64" t="s">
        <v>106</v>
      </c>
      <c r="H64" t="s">
        <v>756</v>
      </c>
    </row>
    <row r="65" spans="1:8" x14ac:dyDescent="0.2">
      <c r="A65" t="s">
        <v>264</v>
      </c>
      <c r="B65" t="s">
        <v>111</v>
      </c>
      <c r="C65" t="s">
        <v>63</v>
      </c>
      <c r="D65">
        <v>145</v>
      </c>
      <c r="E65">
        <v>25</v>
      </c>
      <c r="F65">
        <v>0</v>
      </c>
      <c r="G65" t="s">
        <v>107</v>
      </c>
      <c r="H65" t="s">
        <v>756</v>
      </c>
    </row>
    <row r="66" spans="1:8" x14ac:dyDescent="0.2">
      <c r="A66" t="s">
        <v>265</v>
      </c>
      <c r="B66" t="s">
        <v>111</v>
      </c>
      <c r="C66" t="s">
        <v>63</v>
      </c>
      <c r="D66">
        <v>96</v>
      </c>
      <c r="E66">
        <v>3</v>
      </c>
      <c r="F66">
        <v>0</v>
      </c>
      <c r="G66" t="s">
        <v>107</v>
      </c>
      <c r="H66" t="s">
        <v>756</v>
      </c>
    </row>
    <row r="67" spans="1:8" x14ac:dyDescent="0.2">
      <c r="A67" t="s">
        <v>266</v>
      </c>
      <c r="B67" t="s">
        <v>111</v>
      </c>
      <c r="C67" t="s">
        <v>63</v>
      </c>
      <c r="D67">
        <v>68</v>
      </c>
      <c r="E67">
        <v>47</v>
      </c>
      <c r="F67">
        <v>0</v>
      </c>
      <c r="G67" t="s">
        <v>106</v>
      </c>
      <c r="H67" t="s">
        <v>756</v>
      </c>
    </row>
    <row r="68" spans="1:8" x14ac:dyDescent="0.2">
      <c r="A68" t="s">
        <v>268</v>
      </c>
      <c r="B68" t="s">
        <v>111</v>
      </c>
      <c r="C68" t="s">
        <v>63</v>
      </c>
      <c r="D68">
        <v>131</v>
      </c>
      <c r="E68">
        <v>7</v>
      </c>
      <c r="F68">
        <v>0</v>
      </c>
      <c r="G68" t="s">
        <v>109</v>
      </c>
      <c r="H68" t="s">
        <v>756</v>
      </c>
    </row>
    <row r="69" spans="1:8" x14ac:dyDescent="0.2">
      <c r="A69" t="s">
        <v>269</v>
      </c>
      <c r="B69" t="s">
        <v>111</v>
      </c>
      <c r="C69" t="s">
        <v>63</v>
      </c>
      <c r="D69">
        <v>96</v>
      </c>
      <c r="E69">
        <v>25</v>
      </c>
      <c r="F69">
        <v>0</v>
      </c>
      <c r="G69" t="s">
        <v>106</v>
      </c>
      <c r="H69" t="s">
        <v>756</v>
      </c>
    </row>
    <row r="70" spans="1:8" x14ac:dyDescent="0.2">
      <c r="A70" t="s">
        <v>270</v>
      </c>
      <c r="B70" t="s">
        <v>111</v>
      </c>
      <c r="C70" t="s">
        <v>63</v>
      </c>
      <c r="D70">
        <v>110</v>
      </c>
      <c r="E70">
        <v>1</v>
      </c>
      <c r="F70">
        <v>0</v>
      </c>
      <c r="G70" t="s">
        <v>106</v>
      </c>
      <c r="H70" t="s">
        <v>756</v>
      </c>
    </row>
    <row r="71" spans="1:8" x14ac:dyDescent="0.2">
      <c r="A71" t="s">
        <v>272</v>
      </c>
      <c r="B71" t="s">
        <v>111</v>
      </c>
      <c r="C71" t="s">
        <v>63</v>
      </c>
      <c r="D71">
        <v>54</v>
      </c>
      <c r="E71">
        <v>65</v>
      </c>
      <c r="F71">
        <v>0</v>
      </c>
      <c r="G71" t="s">
        <v>107</v>
      </c>
      <c r="H71" t="s">
        <v>756</v>
      </c>
    </row>
    <row r="72" spans="1:8" x14ac:dyDescent="0.2">
      <c r="A72" t="s">
        <v>273</v>
      </c>
      <c r="B72" t="s">
        <v>111</v>
      </c>
      <c r="C72" t="s">
        <v>63</v>
      </c>
      <c r="D72">
        <v>79</v>
      </c>
      <c r="E72">
        <v>7</v>
      </c>
      <c r="F72">
        <v>6</v>
      </c>
      <c r="G72" t="s">
        <v>108</v>
      </c>
      <c r="H72" t="s">
        <v>756</v>
      </c>
    </row>
    <row r="73" spans="1:8" x14ac:dyDescent="0.2">
      <c r="A73" t="s">
        <v>274</v>
      </c>
      <c r="B73" t="s">
        <v>111</v>
      </c>
      <c r="C73" t="s">
        <v>63</v>
      </c>
      <c r="D73">
        <v>1506</v>
      </c>
      <c r="E73">
        <v>59</v>
      </c>
      <c r="F73">
        <v>0</v>
      </c>
      <c r="G73" t="s">
        <v>106</v>
      </c>
      <c r="H73" t="s">
        <v>756</v>
      </c>
    </row>
    <row r="74" spans="1:8" x14ac:dyDescent="0.2">
      <c r="A74" t="s">
        <v>276</v>
      </c>
      <c r="B74" t="s">
        <v>111</v>
      </c>
      <c r="C74" t="s">
        <v>63</v>
      </c>
      <c r="D74">
        <v>246</v>
      </c>
      <c r="E74">
        <v>22</v>
      </c>
      <c r="F74">
        <v>0</v>
      </c>
      <c r="G74" t="s">
        <v>107</v>
      </c>
      <c r="H74" t="s">
        <v>756</v>
      </c>
    </row>
    <row r="75" spans="1:8" x14ac:dyDescent="0.2">
      <c r="A75" t="s">
        <v>277</v>
      </c>
      <c r="B75" t="s">
        <v>111</v>
      </c>
      <c r="C75" t="s">
        <v>63</v>
      </c>
      <c r="D75">
        <v>103</v>
      </c>
      <c r="E75">
        <v>24</v>
      </c>
      <c r="F75">
        <v>0</v>
      </c>
      <c r="G75" t="s">
        <v>107</v>
      </c>
      <c r="H75" t="s">
        <v>756</v>
      </c>
    </row>
    <row r="76" spans="1:8" x14ac:dyDescent="0.2">
      <c r="A76" t="s">
        <v>278</v>
      </c>
      <c r="B76" t="s">
        <v>111</v>
      </c>
      <c r="C76" t="s">
        <v>63</v>
      </c>
      <c r="D76">
        <v>60</v>
      </c>
      <c r="E76">
        <v>29</v>
      </c>
      <c r="F76">
        <v>0</v>
      </c>
      <c r="G76" t="s">
        <v>106</v>
      </c>
      <c r="H76" t="s">
        <v>756</v>
      </c>
    </row>
    <row r="77" spans="1:8" x14ac:dyDescent="0.2">
      <c r="A77" t="s">
        <v>280</v>
      </c>
      <c r="B77" t="s">
        <v>111</v>
      </c>
      <c r="C77" t="s">
        <v>63</v>
      </c>
      <c r="D77">
        <v>105</v>
      </c>
      <c r="E77">
        <v>2</v>
      </c>
      <c r="F77">
        <v>0</v>
      </c>
      <c r="G77" t="s">
        <v>107</v>
      </c>
      <c r="H77" t="s">
        <v>756</v>
      </c>
    </row>
    <row r="78" spans="1:8" x14ac:dyDescent="0.2">
      <c r="A78" t="s">
        <v>281</v>
      </c>
      <c r="B78" t="s">
        <v>111</v>
      </c>
      <c r="C78" t="s">
        <v>63</v>
      </c>
      <c r="D78">
        <v>75</v>
      </c>
      <c r="E78">
        <v>4</v>
      </c>
      <c r="F78">
        <v>0</v>
      </c>
      <c r="G78" t="s">
        <v>106</v>
      </c>
      <c r="H78" t="s">
        <v>756</v>
      </c>
    </row>
    <row r="79" spans="1:8" x14ac:dyDescent="0.2">
      <c r="A79" t="s">
        <v>282</v>
      </c>
      <c r="B79" t="s">
        <v>111</v>
      </c>
      <c r="C79" t="s">
        <v>63</v>
      </c>
      <c r="D79">
        <v>111</v>
      </c>
      <c r="E79">
        <v>18</v>
      </c>
      <c r="F79">
        <v>0</v>
      </c>
      <c r="G79" t="s">
        <v>107</v>
      </c>
      <c r="H79" t="s">
        <v>756</v>
      </c>
    </row>
    <row r="80" spans="1:8" x14ac:dyDescent="0.2">
      <c r="A80" t="s">
        <v>283</v>
      </c>
      <c r="B80" t="s">
        <v>111</v>
      </c>
      <c r="C80" t="s">
        <v>63</v>
      </c>
      <c r="D80">
        <v>153</v>
      </c>
      <c r="E80">
        <v>12</v>
      </c>
      <c r="F80">
        <v>0</v>
      </c>
      <c r="G80" t="s">
        <v>107</v>
      </c>
      <c r="H80" t="s">
        <v>756</v>
      </c>
    </row>
    <row r="81" spans="1:8" x14ac:dyDescent="0.2">
      <c r="A81" t="s">
        <v>284</v>
      </c>
      <c r="B81" t="s">
        <v>111</v>
      </c>
      <c r="C81" t="s">
        <v>63</v>
      </c>
      <c r="D81">
        <v>140</v>
      </c>
      <c r="E81">
        <v>18</v>
      </c>
      <c r="F81">
        <v>0</v>
      </c>
      <c r="G81" t="s">
        <v>107</v>
      </c>
      <c r="H81" t="s">
        <v>756</v>
      </c>
    </row>
    <row r="82" spans="1:8" x14ac:dyDescent="0.2">
      <c r="A82" t="s">
        <v>285</v>
      </c>
      <c r="B82" t="s">
        <v>111</v>
      </c>
      <c r="C82" t="s">
        <v>63</v>
      </c>
      <c r="D82">
        <v>171</v>
      </c>
      <c r="E82">
        <v>13</v>
      </c>
      <c r="F82">
        <v>0</v>
      </c>
      <c r="G82" t="s">
        <v>107</v>
      </c>
      <c r="H82" t="s">
        <v>756</v>
      </c>
    </row>
    <row r="83" spans="1:8" x14ac:dyDescent="0.2">
      <c r="A83" t="s">
        <v>286</v>
      </c>
      <c r="B83" t="s">
        <v>111</v>
      </c>
      <c r="C83" t="s">
        <v>63</v>
      </c>
      <c r="D83">
        <v>1135</v>
      </c>
      <c r="E83">
        <v>19</v>
      </c>
      <c r="F83">
        <v>0</v>
      </c>
      <c r="G83" t="s">
        <v>106</v>
      </c>
      <c r="H83" t="s">
        <v>756</v>
      </c>
    </row>
    <row r="84" spans="1:8" x14ac:dyDescent="0.2">
      <c r="A84" t="s">
        <v>288</v>
      </c>
      <c r="B84" t="s">
        <v>111</v>
      </c>
      <c r="C84" t="s">
        <v>63</v>
      </c>
      <c r="D84">
        <v>249</v>
      </c>
      <c r="E84">
        <v>10</v>
      </c>
      <c r="F84">
        <v>0</v>
      </c>
      <c r="G84" t="s">
        <v>107</v>
      </c>
      <c r="H84" t="s">
        <v>756</v>
      </c>
    </row>
    <row r="85" spans="1:8" x14ac:dyDescent="0.2">
      <c r="A85" t="s">
        <v>289</v>
      </c>
      <c r="B85" t="s">
        <v>111</v>
      </c>
      <c r="C85" t="s">
        <v>63</v>
      </c>
      <c r="D85">
        <v>62</v>
      </c>
      <c r="E85">
        <v>17</v>
      </c>
      <c r="F85">
        <v>0</v>
      </c>
      <c r="G85" t="s">
        <v>106</v>
      </c>
      <c r="H85" t="s">
        <v>756</v>
      </c>
    </row>
    <row r="86" spans="1:8" x14ac:dyDescent="0.2">
      <c r="A86" t="s">
        <v>291</v>
      </c>
      <c r="B86" t="s">
        <v>111</v>
      </c>
      <c r="C86" t="s">
        <v>63</v>
      </c>
      <c r="D86">
        <v>235</v>
      </c>
      <c r="E86">
        <v>157</v>
      </c>
      <c r="F86">
        <v>73</v>
      </c>
      <c r="G86" t="s">
        <v>106</v>
      </c>
      <c r="H86" t="s">
        <v>756</v>
      </c>
    </row>
    <row r="87" spans="1:8" x14ac:dyDescent="0.2">
      <c r="A87" t="s">
        <v>292</v>
      </c>
      <c r="B87" t="s">
        <v>111</v>
      </c>
      <c r="C87" t="s">
        <v>63</v>
      </c>
      <c r="D87">
        <v>105</v>
      </c>
      <c r="E87">
        <v>21</v>
      </c>
      <c r="F87">
        <v>0</v>
      </c>
      <c r="G87" t="s">
        <v>106</v>
      </c>
      <c r="H87" t="s">
        <v>756</v>
      </c>
    </row>
    <row r="88" spans="1:8" x14ac:dyDescent="0.2">
      <c r="A88" t="s">
        <v>293</v>
      </c>
      <c r="B88" t="s">
        <v>111</v>
      </c>
      <c r="C88" t="s">
        <v>63</v>
      </c>
      <c r="D88">
        <v>109</v>
      </c>
      <c r="E88">
        <v>3</v>
      </c>
      <c r="F88">
        <v>0</v>
      </c>
      <c r="G88" t="s">
        <v>106</v>
      </c>
      <c r="H88" t="s">
        <v>756</v>
      </c>
    </row>
    <row r="89" spans="1:8" x14ac:dyDescent="0.2">
      <c r="A89" t="s">
        <v>294</v>
      </c>
      <c r="B89" t="s">
        <v>111</v>
      </c>
      <c r="C89" t="s">
        <v>63</v>
      </c>
      <c r="D89">
        <v>144</v>
      </c>
      <c r="E89">
        <v>10</v>
      </c>
      <c r="F89">
        <v>1</v>
      </c>
      <c r="G89" t="s">
        <v>106</v>
      </c>
      <c r="H89" t="s">
        <v>756</v>
      </c>
    </row>
    <row r="90" spans="1:8" x14ac:dyDescent="0.2">
      <c r="A90" t="s">
        <v>295</v>
      </c>
      <c r="B90" t="s">
        <v>111</v>
      </c>
      <c r="C90" t="s">
        <v>63</v>
      </c>
      <c r="D90">
        <v>119</v>
      </c>
      <c r="E90">
        <v>143</v>
      </c>
      <c r="F90">
        <v>1</v>
      </c>
      <c r="G90" t="s">
        <v>107</v>
      </c>
      <c r="H90" t="s">
        <v>756</v>
      </c>
    </row>
    <row r="91" spans="1:8" x14ac:dyDescent="0.2">
      <c r="A91" t="s">
        <v>296</v>
      </c>
      <c r="B91" t="s">
        <v>111</v>
      </c>
      <c r="C91" t="s">
        <v>63</v>
      </c>
      <c r="D91">
        <v>170</v>
      </c>
      <c r="E91">
        <v>8</v>
      </c>
      <c r="F91">
        <v>0</v>
      </c>
      <c r="G91" t="s">
        <v>107</v>
      </c>
      <c r="H91" t="s">
        <v>756</v>
      </c>
    </row>
    <row r="92" spans="1:8" x14ac:dyDescent="0.2">
      <c r="A92" t="s">
        <v>297</v>
      </c>
      <c r="B92" t="s">
        <v>111</v>
      </c>
      <c r="C92" t="s">
        <v>63</v>
      </c>
      <c r="D92">
        <v>120</v>
      </c>
      <c r="E92">
        <v>4</v>
      </c>
      <c r="F92">
        <v>0</v>
      </c>
      <c r="G92" t="s">
        <v>108</v>
      </c>
      <c r="H92" t="s">
        <v>756</v>
      </c>
    </row>
    <row r="93" spans="1:8" x14ac:dyDescent="0.2">
      <c r="A93" t="s">
        <v>300</v>
      </c>
      <c r="B93" t="s">
        <v>111</v>
      </c>
      <c r="C93" t="s">
        <v>63</v>
      </c>
      <c r="D93">
        <v>220</v>
      </c>
      <c r="E93">
        <v>12</v>
      </c>
      <c r="F93">
        <v>0</v>
      </c>
      <c r="G93" t="s">
        <v>109</v>
      </c>
      <c r="H93" t="s">
        <v>756</v>
      </c>
    </row>
    <row r="94" spans="1:8" x14ac:dyDescent="0.2">
      <c r="A94" t="s">
        <v>301</v>
      </c>
      <c r="B94" t="s">
        <v>111</v>
      </c>
      <c r="C94" t="s">
        <v>63</v>
      </c>
      <c r="D94">
        <v>220</v>
      </c>
      <c r="E94">
        <v>5</v>
      </c>
      <c r="F94">
        <v>0</v>
      </c>
      <c r="G94" t="s">
        <v>108</v>
      </c>
      <c r="H94" t="s">
        <v>756</v>
      </c>
    </row>
    <row r="95" spans="1:8" x14ac:dyDescent="0.2">
      <c r="A95" t="s">
        <v>302</v>
      </c>
      <c r="B95" t="s">
        <v>111</v>
      </c>
      <c r="C95" t="s">
        <v>63</v>
      </c>
      <c r="D95">
        <v>109</v>
      </c>
      <c r="E95">
        <v>23</v>
      </c>
      <c r="F95">
        <v>3</v>
      </c>
      <c r="G95" t="s">
        <v>106</v>
      </c>
      <c r="H95" t="s">
        <v>756</v>
      </c>
    </row>
    <row r="96" spans="1:8" x14ac:dyDescent="0.2">
      <c r="A96" t="s">
        <v>303</v>
      </c>
      <c r="B96" t="s">
        <v>111</v>
      </c>
      <c r="C96" t="s">
        <v>63</v>
      </c>
      <c r="D96">
        <v>240</v>
      </c>
      <c r="E96">
        <v>2</v>
      </c>
      <c r="F96">
        <v>0</v>
      </c>
      <c r="G96" t="s">
        <v>107</v>
      </c>
      <c r="H96" t="s">
        <v>756</v>
      </c>
    </row>
    <row r="97" spans="1:8" x14ac:dyDescent="0.2">
      <c r="A97" t="s">
        <v>305</v>
      </c>
      <c r="B97" t="s">
        <v>111</v>
      </c>
      <c r="C97" t="s">
        <v>63</v>
      </c>
      <c r="D97">
        <v>127</v>
      </c>
      <c r="E97">
        <v>6</v>
      </c>
      <c r="F97">
        <v>0</v>
      </c>
      <c r="G97" t="s">
        <v>106</v>
      </c>
      <c r="H97" t="s">
        <v>756</v>
      </c>
    </row>
    <row r="98" spans="1:8" x14ac:dyDescent="0.2">
      <c r="A98" t="s">
        <v>306</v>
      </c>
      <c r="B98" t="s">
        <v>111</v>
      </c>
      <c r="C98" t="s">
        <v>63</v>
      </c>
      <c r="D98">
        <v>769</v>
      </c>
      <c r="E98">
        <v>22</v>
      </c>
      <c r="F98">
        <v>0</v>
      </c>
      <c r="G98" t="s">
        <v>108</v>
      </c>
      <c r="H98" t="s">
        <v>756</v>
      </c>
    </row>
    <row r="99" spans="1:8" x14ac:dyDescent="0.2">
      <c r="A99" t="s">
        <v>308</v>
      </c>
      <c r="B99" t="s">
        <v>111</v>
      </c>
      <c r="C99" t="s">
        <v>63</v>
      </c>
      <c r="D99">
        <v>145</v>
      </c>
      <c r="E99">
        <v>45</v>
      </c>
      <c r="F99">
        <v>0</v>
      </c>
      <c r="G99" t="s">
        <v>107</v>
      </c>
      <c r="H99" t="s">
        <v>756</v>
      </c>
    </row>
    <row r="100" spans="1:8" x14ac:dyDescent="0.2">
      <c r="A100" t="s">
        <v>309</v>
      </c>
      <c r="B100" t="s">
        <v>111</v>
      </c>
      <c r="C100" t="s">
        <v>63</v>
      </c>
      <c r="D100">
        <v>1053</v>
      </c>
      <c r="E100">
        <v>10</v>
      </c>
      <c r="F100">
        <v>0</v>
      </c>
      <c r="G100" t="s">
        <v>106</v>
      </c>
      <c r="H100" t="s">
        <v>756</v>
      </c>
    </row>
    <row r="101" spans="1:8" x14ac:dyDescent="0.2">
      <c r="A101" t="s">
        <v>310</v>
      </c>
      <c r="B101" t="s">
        <v>111</v>
      </c>
      <c r="C101" t="s">
        <v>63</v>
      </c>
      <c r="D101">
        <v>57</v>
      </c>
      <c r="E101">
        <v>5</v>
      </c>
      <c r="F101">
        <v>0</v>
      </c>
      <c r="G101" t="s">
        <v>106</v>
      </c>
      <c r="H101" t="s">
        <v>756</v>
      </c>
    </row>
  </sheetData>
  <sortState xmlns:xlrd2="http://schemas.microsoft.com/office/spreadsheetml/2017/richdata2" ref="A2:H101">
    <sortCondition ref="B2:B10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F1CDB-1CA9-0D4A-80ED-B4FE304550F5}">
  <dimension ref="A1:P43"/>
  <sheetViews>
    <sheetView workbookViewId="0">
      <selection activeCell="A2" sqref="A2:H43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103</v>
      </c>
      <c r="E1" t="s">
        <v>104</v>
      </c>
      <c r="F1" t="s">
        <v>105</v>
      </c>
      <c r="G1" t="s">
        <v>64</v>
      </c>
      <c r="H1" t="s">
        <v>752</v>
      </c>
    </row>
    <row r="2" spans="1:16" x14ac:dyDescent="0.2">
      <c r="A2" t="s">
        <v>181</v>
      </c>
      <c r="B2" t="s">
        <v>110</v>
      </c>
      <c r="C2" t="s">
        <v>63</v>
      </c>
      <c r="D2">
        <v>182</v>
      </c>
      <c r="E2">
        <v>2</v>
      </c>
      <c r="F2">
        <v>1</v>
      </c>
      <c r="G2" t="s">
        <v>106</v>
      </c>
      <c r="H2" t="s">
        <v>757</v>
      </c>
    </row>
    <row r="3" spans="1:16" x14ac:dyDescent="0.2">
      <c r="A3" t="s">
        <v>38</v>
      </c>
      <c r="B3" t="s">
        <v>110</v>
      </c>
      <c r="C3" t="s">
        <v>63</v>
      </c>
      <c r="D3">
        <v>269</v>
      </c>
      <c r="E3">
        <v>10</v>
      </c>
      <c r="F3">
        <v>50</v>
      </c>
      <c r="G3" t="s">
        <v>106</v>
      </c>
      <c r="H3" t="s">
        <v>757</v>
      </c>
      <c r="K3" s="5"/>
      <c r="L3" s="5" t="s">
        <v>740</v>
      </c>
      <c r="M3" s="5" t="s">
        <v>741</v>
      </c>
      <c r="N3" s="5" t="s">
        <v>742</v>
      </c>
      <c r="O3" s="5"/>
      <c r="P3" s="5"/>
    </row>
    <row r="4" spans="1:16" x14ac:dyDescent="0.2">
      <c r="A4" t="s">
        <v>192</v>
      </c>
      <c r="B4" t="s">
        <v>110</v>
      </c>
      <c r="C4" t="s">
        <v>63</v>
      </c>
      <c r="D4">
        <v>59</v>
      </c>
      <c r="E4">
        <v>0</v>
      </c>
      <c r="F4">
        <v>4</v>
      </c>
      <c r="G4" t="s">
        <v>106</v>
      </c>
      <c r="H4" t="s">
        <v>757</v>
      </c>
      <c r="K4" s="5"/>
      <c r="L4" s="5">
        <f>SUM(D2:D43)</f>
        <v>6487</v>
      </c>
      <c r="M4" s="5">
        <f t="shared" ref="M4:N4" si="0">SUM(E2:E43)</f>
        <v>251</v>
      </c>
      <c r="N4" s="5">
        <f t="shared" si="0"/>
        <v>936</v>
      </c>
      <c r="O4" s="5"/>
      <c r="P4" s="5" t="s">
        <v>743</v>
      </c>
    </row>
    <row r="5" spans="1:16" x14ac:dyDescent="0.2">
      <c r="A5" t="s">
        <v>198</v>
      </c>
      <c r="B5" t="s">
        <v>110</v>
      </c>
      <c r="C5" t="s">
        <v>63</v>
      </c>
      <c r="D5">
        <v>131</v>
      </c>
      <c r="E5">
        <v>9</v>
      </c>
      <c r="F5">
        <v>44</v>
      </c>
      <c r="G5" t="s">
        <v>108</v>
      </c>
      <c r="H5" t="s">
        <v>757</v>
      </c>
      <c r="K5" s="5" t="s">
        <v>116</v>
      </c>
      <c r="L5" s="5">
        <f>SUM(D2:D7)/L4</f>
        <v>0.14629258517034069</v>
      </c>
      <c r="M5" s="5">
        <f t="shared" ref="M5:N5" si="1">SUM(E2:E7)/M4</f>
        <v>0.41035856573705182</v>
      </c>
      <c r="N5" s="5">
        <f t="shared" si="1"/>
        <v>0.19658119658119658</v>
      </c>
      <c r="O5" s="5"/>
      <c r="P5" s="5">
        <f>6/42</f>
        <v>0.14285714285714285</v>
      </c>
    </row>
    <row r="6" spans="1:16" x14ac:dyDescent="0.2">
      <c r="A6" t="s">
        <v>203</v>
      </c>
      <c r="B6" t="s">
        <v>110</v>
      </c>
      <c r="C6" t="s">
        <v>63</v>
      </c>
      <c r="D6">
        <v>114</v>
      </c>
      <c r="E6">
        <v>0</v>
      </c>
      <c r="F6">
        <v>71</v>
      </c>
      <c r="G6" t="s">
        <v>106</v>
      </c>
      <c r="H6" t="s">
        <v>757</v>
      </c>
      <c r="K6" s="5" t="s">
        <v>117</v>
      </c>
      <c r="L6" s="5">
        <f>SUM(D8:D9)/L4</f>
        <v>9.8658856173886242E-3</v>
      </c>
      <c r="M6" s="5">
        <f t="shared" ref="M6:N6" si="2">SUM(E8:E9)/M4</f>
        <v>3.9840637450199202E-3</v>
      </c>
      <c r="N6" s="5">
        <f t="shared" si="2"/>
        <v>3.205128205128205E-3</v>
      </c>
      <c r="O6" s="5"/>
      <c r="P6" s="5">
        <f>2/42</f>
        <v>4.7619047619047616E-2</v>
      </c>
    </row>
    <row r="7" spans="1:16" x14ac:dyDescent="0.2">
      <c r="A7" t="s">
        <v>204</v>
      </c>
      <c r="B7" t="s">
        <v>110</v>
      </c>
      <c r="C7" t="s">
        <v>63</v>
      </c>
      <c r="D7">
        <v>194</v>
      </c>
      <c r="E7">
        <v>82</v>
      </c>
      <c r="F7">
        <v>14</v>
      </c>
      <c r="G7" t="s">
        <v>106</v>
      </c>
      <c r="H7" t="s">
        <v>757</v>
      </c>
      <c r="K7" s="5" t="s">
        <v>118</v>
      </c>
      <c r="L7" s="5">
        <v>0</v>
      </c>
      <c r="M7" s="5">
        <v>0</v>
      </c>
      <c r="N7" s="5">
        <v>0</v>
      </c>
      <c r="O7" s="5"/>
      <c r="P7" s="5">
        <f>0</f>
        <v>0</v>
      </c>
    </row>
    <row r="8" spans="1:16" x14ac:dyDescent="0.2">
      <c r="A8" t="s">
        <v>179</v>
      </c>
      <c r="B8" t="s">
        <v>113</v>
      </c>
      <c r="C8" t="s">
        <v>63</v>
      </c>
      <c r="D8">
        <v>25</v>
      </c>
      <c r="E8">
        <v>0</v>
      </c>
      <c r="F8">
        <v>0</v>
      </c>
      <c r="G8" t="s">
        <v>109</v>
      </c>
      <c r="H8" t="s">
        <v>757</v>
      </c>
      <c r="K8" s="5" t="s">
        <v>119</v>
      </c>
      <c r="L8" s="5">
        <f>SUM(D10:D43)/L4</f>
        <v>0.84384152921227074</v>
      </c>
      <c r="M8" s="5">
        <f t="shared" ref="M8:N8" si="3">SUM(E10:E43)/M4</f>
        <v>0.58565737051792832</v>
      </c>
      <c r="N8" s="5">
        <f t="shared" si="3"/>
        <v>0.80021367521367526</v>
      </c>
      <c r="O8" s="5"/>
      <c r="P8" s="5">
        <f>34/42</f>
        <v>0.80952380952380953</v>
      </c>
    </row>
    <row r="9" spans="1:16" x14ac:dyDescent="0.2">
      <c r="A9" t="s">
        <v>200</v>
      </c>
      <c r="B9" t="s">
        <v>113</v>
      </c>
      <c r="C9" t="s">
        <v>63</v>
      </c>
      <c r="D9">
        <v>39</v>
      </c>
      <c r="E9">
        <v>1</v>
      </c>
      <c r="F9">
        <v>3</v>
      </c>
      <c r="G9" t="s">
        <v>106</v>
      </c>
      <c r="H9" t="s">
        <v>757</v>
      </c>
      <c r="K9" s="5" t="s">
        <v>107</v>
      </c>
      <c r="L9" s="5"/>
      <c r="M9" s="5"/>
      <c r="N9" s="5"/>
      <c r="O9" s="5"/>
      <c r="P9" s="5"/>
    </row>
    <row r="10" spans="1:16" x14ac:dyDescent="0.2">
      <c r="A10" t="s">
        <v>175</v>
      </c>
      <c r="B10" t="s">
        <v>111</v>
      </c>
      <c r="C10" t="s">
        <v>112</v>
      </c>
      <c r="D10">
        <v>120</v>
      </c>
      <c r="E10">
        <v>3</v>
      </c>
      <c r="F10">
        <v>29</v>
      </c>
      <c r="G10" t="s">
        <v>106</v>
      </c>
      <c r="H10" t="s">
        <v>757</v>
      </c>
      <c r="K10" s="5" t="s">
        <v>744</v>
      </c>
      <c r="L10" s="5">
        <v>0.14444273161708032</v>
      </c>
      <c r="M10" s="5">
        <v>9.9601593625498003E-2</v>
      </c>
      <c r="N10" s="5">
        <v>0.11752136752136752</v>
      </c>
      <c r="O10" s="5"/>
      <c r="P10" s="5">
        <f>10/42</f>
        <v>0.23809523809523808</v>
      </c>
    </row>
    <row r="11" spans="1:16" x14ac:dyDescent="0.2">
      <c r="A11" t="s">
        <v>178</v>
      </c>
      <c r="B11" t="s">
        <v>111</v>
      </c>
      <c r="C11" t="s">
        <v>112</v>
      </c>
      <c r="D11">
        <v>43</v>
      </c>
      <c r="E11">
        <v>0</v>
      </c>
      <c r="F11">
        <v>0</v>
      </c>
      <c r="G11" t="s">
        <v>108</v>
      </c>
      <c r="H11" t="s">
        <v>757</v>
      </c>
      <c r="K11" s="5" t="s">
        <v>120</v>
      </c>
      <c r="L11" s="5">
        <v>0.85555726838291968</v>
      </c>
      <c r="M11" s="5">
        <v>0.90039840637450197</v>
      </c>
      <c r="N11" s="5">
        <v>0.88247863247863245</v>
      </c>
      <c r="O11" s="5"/>
      <c r="P11" s="5">
        <f>32/42</f>
        <v>0.76190476190476186</v>
      </c>
    </row>
    <row r="12" spans="1:16" x14ac:dyDescent="0.2">
      <c r="A12" t="s">
        <v>184</v>
      </c>
      <c r="B12" t="s">
        <v>111</v>
      </c>
      <c r="C12" t="s">
        <v>112</v>
      </c>
      <c r="D12">
        <v>76</v>
      </c>
      <c r="E12">
        <v>4</v>
      </c>
      <c r="F12">
        <v>7</v>
      </c>
      <c r="G12" t="s">
        <v>106</v>
      </c>
      <c r="H12" t="s">
        <v>757</v>
      </c>
      <c r="K12" s="6"/>
      <c r="L12" s="6"/>
      <c r="M12" s="6"/>
      <c r="N12" s="6"/>
      <c r="O12" s="6"/>
      <c r="P12" s="6"/>
    </row>
    <row r="13" spans="1:16" x14ac:dyDescent="0.2">
      <c r="A13" t="s">
        <v>185</v>
      </c>
      <c r="B13" t="s">
        <v>111</v>
      </c>
      <c r="C13" t="s">
        <v>112</v>
      </c>
      <c r="D13">
        <v>63</v>
      </c>
      <c r="E13">
        <v>0</v>
      </c>
      <c r="F13">
        <v>1</v>
      </c>
      <c r="G13" t="s">
        <v>107</v>
      </c>
      <c r="H13" t="s">
        <v>757</v>
      </c>
      <c r="K13" s="6"/>
      <c r="L13" s="6"/>
      <c r="M13" s="6"/>
      <c r="N13" s="6"/>
      <c r="O13" s="6"/>
      <c r="P13" s="6"/>
    </row>
    <row r="14" spans="1:16" x14ac:dyDescent="0.2">
      <c r="A14" t="s">
        <v>189</v>
      </c>
      <c r="B14" t="s">
        <v>111</v>
      </c>
      <c r="C14" t="s">
        <v>112</v>
      </c>
      <c r="D14">
        <v>170</v>
      </c>
      <c r="E14">
        <v>11</v>
      </c>
      <c r="F14">
        <v>37</v>
      </c>
      <c r="G14" t="s">
        <v>106</v>
      </c>
      <c r="H14" t="s">
        <v>757</v>
      </c>
    </row>
    <row r="15" spans="1:16" x14ac:dyDescent="0.2">
      <c r="A15" t="s">
        <v>193</v>
      </c>
      <c r="B15" t="s">
        <v>111</v>
      </c>
      <c r="C15" t="s">
        <v>112</v>
      </c>
      <c r="D15">
        <v>72</v>
      </c>
      <c r="E15">
        <v>0</v>
      </c>
      <c r="F15">
        <v>4</v>
      </c>
      <c r="G15" t="s">
        <v>106</v>
      </c>
      <c r="H15" t="s">
        <v>757</v>
      </c>
    </row>
    <row r="16" spans="1:16" x14ac:dyDescent="0.2">
      <c r="A16" t="s">
        <v>194</v>
      </c>
      <c r="B16" t="s">
        <v>111</v>
      </c>
      <c r="C16" t="s">
        <v>112</v>
      </c>
      <c r="D16">
        <v>50</v>
      </c>
      <c r="E16">
        <v>0</v>
      </c>
      <c r="F16">
        <v>15</v>
      </c>
      <c r="G16" t="s">
        <v>108</v>
      </c>
      <c r="H16" t="s">
        <v>757</v>
      </c>
    </row>
    <row r="17" spans="1:8" x14ac:dyDescent="0.2">
      <c r="A17" t="s">
        <v>201</v>
      </c>
      <c r="B17" t="s">
        <v>111</v>
      </c>
      <c r="C17" t="s">
        <v>112</v>
      </c>
      <c r="D17">
        <v>57</v>
      </c>
      <c r="E17">
        <v>1</v>
      </c>
      <c r="F17">
        <v>8</v>
      </c>
      <c r="G17" t="s">
        <v>108</v>
      </c>
      <c r="H17" t="s">
        <v>757</v>
      </c>
    </row>
    <row r="18" spans="1:8" x14ac:dyDescent="0.2">
      <c r="A18" t="s">
        <v>202</v>
      </c>
      <c r="B18" t="s">
        <v>111</v>
      </c>
      <c r="C18" t="s">
        <v>112</v>
      </c>
      <c r="D18">
        <v>110</v>
      </c>
      <c r="E18">
        <v>0</v>
      </c>
      <c r="F18">
        <v>1</v>
      </c>
      <c r="G18" t="s">
        <v>107</v>
      </c>
      <c r="H18" t="s">
        <v>757</v>
      </c>
    </row>
    <row r="19" spans="1:8" x14ac:dyDescent="0.2">
      <c r="A19" t="s">
        <v>207</v>
      </c>
      <c r="B19" t="s">
        <v>111</v>
      </c>
      <c r="C19" t="s">
        <v>112</v>
      </c>
      <c r="D19">
        <v>176</v>
      </c>
      <c r="E19">
        <v>6</v>
      </c>
      <c r="F19">
        <v>8</v>
      </c>
      <c r="G19" t="s">
        <v>106</v>
      </c>
      <c r="H19" t="s">
        <v>757</v>
      </c>
    </row>
    <row r="20" spans="1:8" x14ac:dyDescent="0.2">
      <c r="A20" t="s">
        <v>173</v>
      </c>
      <c r="B20" t="s">
        <v>111</v>
      </c>
      <c r="C20" t="s">
        <v>63</v>
      </c>
      <c r="D20">
        <v>166</v>
      </c>
      <c r="E20">
        <v>1</v>
      </c>
      <c r="F20">
        <v>0</v>
      </c>
      <c r="G20" t="s">
        <v>106</v>
      </c>
      <c r="H20" t="s">
        <v>757</v>
      </c>
    </row>
    <row r="21" spans="1:8" x14ac:dyDescent="0.2">
      <c r="A21" t="s">
        <v>174</v>
      </c>
      <c r="B21" t="s">
        <v>111</v>
      </c>
      <c r="C21" t="s">
        <v>63</v>
      </c>
      <c r="D21">
        <v>102</v>
      </c>
      <c r="E21">
        <v>4</v>
      </c>
      <c r="F21">
        <v>10</v>
      </c>
      <c r="G21" t="s">
        <v>108</v>
      </c>
      <c r="H21" t="s">
        <v>757</v>
      </c>
    </row>
    <row r="22" spans="1:8" x14ac:dyDescent="0.2">
      <c r="A22" t="s">
        <v>176</v>
      </c>
      <c r="B22" t="s">
        <v>111</v>
      </c>
      <c r="C22" t="s">
        <v>63</v>
      </c>
      <c r="D22">
        <v>30</v>
      </c>
      <c r="E22">
        <v>0</v>
      </c>
      <c r="F22">
        <v>5</v>
      </c>
      <c r="G22" t="s">
        <v>109</v>
      </c>
      <c r="H22" t="s">
        <v>757</v>
      </c>
    </row>
    <row r="23" spans="1:8" x14ac:dyDescent="0.2">
      <c r="A23" t="s">
        <v>177</v>
      </c>
      <c r="B23" t="s">
        <v>111</v>
      </c>
      <c r="C23" t="s">
        <v>63</v>
      </c>
      <c r="D23">
        <v>68</v>
      </c>
      <c r="E23">
        <v>0</v>
      </c>
      <c r="F23">
        <v>52</v>
      </c>
      <c r="G23" t="s">
        <v>108</v>
      </c>
      <c r="H23" t="s">
        <v>757</v>
      </c>
    </row>
    <row r="24" spans="1:8" x14ac:dyDescent="0.2">
      <c r="A24" t="s">
        <v>180</v>
      </c>
      <c r="B24" t="s">
        <v>111</v>
      </c>
      <c r="C24" t="s">
        <v>63</v>
      </c>
      <c r="D24">
        <v>106</v>
      </c>
      <c r="E24">
        <v>0</v>
      </c>
      <c r="F24">
        <v>2</v>
      </c>
      <c r="G24" t="s">
        <v>106</v>
      </c>
      <c r="H24" t="s">
        <v>757</v>
      </c>
    </row>
    <row r="25" spans="1:8" x14ac:dyDescent="0.2">
      <c r="A25" t="s">
        <v>182</v>
      </c>
      <c r="B25" t="s">
        <v>111</v>
      </c>
      <c r="C25" t="s">
        <v>63</v>
      </c>
      <c r="D25">
        <v>274</v>
      </c>
      <c r="E25">
        <v>3</v>
      </c>
      <c r="F25">
        <v>27</v>
      </c>
      <c r="G25" t="s">
        <v>106</v>
      </c>
      <c r="H25" t="s">
        <v>757</v>
      </c>
    </row>
    <row r="26" spans="1:8" x14ac:dyDescent="0.2">
      <c r="A26" t="s">
        <v>183</v>
      </c>
      <c r="B26" t="s">
        <v>111</v>
      </c>
      <c r="C26" t="s">
        <v>63</v>
      </c>
      <c r="D26">
        <v>159</v>
      </c>
      <c r="E26">
        <v>0</v>
      </c>
      <c r="F26">
        <v>1</v>
      </c>
      <c r="G26" t="s">
        <v>106</v>
      </c>
      <c r="H26" t="s">
        <v>757</v>
      </c>
    </row>
    <row r="27" spans="1:8" x14ac:dyDescent="0.2">
      <c r="A27" t="s">
        <v>186</v>
      </c>
      <c r="B27" t="s">
        <v>111</v>
      </c>
      <c r="C27" t="s">
        <v>63</v>
      </c>
      <c r="D27">
        <v>73</v>
      </c>
      <c r="E27">
        <v>1</v>
      </c>
      <c r="F27">
        <v>8</v>
      </c>
      <c r="G27" t="s">
        <v>106</v>
      </c>
      <c r="H27" t="s">
        <v>757</v>
      </c>
    </row>
    <row r="28" spans="1:8" x14ac:dyDescent="0.2">
      <c r="A28" t="s">
        <v>187</v>
      </c>
      <c r="B28" t="s">
        <v>111</v>
      </c>
      <c r="C28" t="s">
        <v>63</v>
      </c>
      <c r="D28">
        <v>428</v>
      </c>
      <c r="E28">
        <v>0</v>
      </c>
      <c r="F28">
        <v>3</v>
      </c>
      <c r="G28" t="s">
        <v>106</v>
      </c>
      <c r="H28" t="s">
        <v>757</v>
      </c>
    </row>
    <row r="29" spans="1:8" x14ac:dyDescent="0.2">
      <c r="A29" t="s">
        <v>188</v>
      </c>
      <c r="B29" t="s">
        <v>111</v>
      </c>
      <c r="C29" t="s">
        <v>63</v>
      </c>
      <c r="D29">
        <v>91</v>
      </c>
      <c r="E29">
        <v>8</v>
      </c>
      <c r="F29">
        <v>4</v>
      </c>
      <c r="G29" t="s">
        <v>106</v>
      </c>
      <c r="H29" t="s">
        <v>757</v>
      </c>
    </row>
    <row r="30" spans="1:8" x14ac:dyDescent="0.2">
      <c r="A30" t="s">
        <v>36</v>
      </c>
      <c r="B30" t="s">
        <v>111</v>
      </c>
      <c r="C30" t="s">
        <v>63</v>
      </c>
      <c r="D30">
        <v>203</v>
      </c>
      <c r="E30">
        <v>3</v>
      </c>
      <c r="F30">
        <v>5</v>
      </c>
      <c r="G30" t="s">
        <v>106</v>
      </c>
      <c r="H30" t="s">
        <v>757</v>
      </c>
    </row>
    <row r="31" spans="1:8" x14ac:dyDescent="0.2">
      <c r="A31" t="s">
        <v>190</v>
      </c>
      <c r="B31" t="s">
        <v>111</v>
      </c>
      <c r="C31" t="s">
        <v>63</v>
      </c>
      <c r="D31">
        <v>30</v>
      </c>
      <c r="E31">
        <v>0</v>
      </c>
      <c r="F31">
        <v>0</v>
      </c>
      <c r="G31" t="s">
        <v>109</v>
      </c>
      <c r="H31" t="s">
        <v>757</v>
      </c>
    </row>
    <row r="32" spans="1:8" x14ac:dyDescent="0.2">
      <c r="A32" t="s">
        <v>191</v>
      </c>
      <c r="B32" t="s">
        <v>111</v>
      </c>
      <c r="C32" t="s">
        <v>63</v>
      </c>
      <c r="D32">
        <v>221</v>
      </c>
      <c r="E32">
        <v>7</v>
      </c>
      <c r="F32">
        <v>48</v>
      </c>
      <c r="G32" t="s">
        <v>106</v>
      </c>
      <c r="H32" t="s">
        <v>757</v>
      </c>
    </row>
    <row r="33" spans="1:8" x14ac:dyDescent="0.2">
      <c r="A33" t="s">
        <v>195</v>
      </c>
      <c r="B33" t="s">
        <v>111</v>
      </c>
      <c r="C33" t="s">
        <v>63</v>
      </c>
      <c r="D33">
        <v>975</v>
      </c>
      <c r="E33">
        <v>26</v>
      </c>
      <c r="F33">
        <v>332</v>
      </c>
      <c r="G33" t="s">
        <v>106</v>
      </c>
      <c r="H33" t="s">
        <v>757</v>
      </c>
    </row>
    <row r="34" spans="1:8" x14ac:dyDescent="0.2">
      <c r="A34" t="s">
        <v>196</v>
      </c>
      <c r="B34" t="s">
        <v>111</v>
      </c>
      <c r="C34" t="s">
        <v>63</v>
      </c>
      <c r="D34">
        <v>349</v>
      </c>
      <c r="E34">
        <v>19</v>
      </c>
      <c r="F34">
        <v>11</v>
      </c>
      <c r="G34" t="s">
        <v>106</v>
      </c>
      <c r="H34" t="s">
        <v>757</v>
      </c>
    </row>
    <row r="35" spans="1:8" x14ac:dyDescent="0.2">
      <c r="A35" t="s">
        <v>197</v>
      </c>
      <c r="B35" t="s">
        <v>111</v>
      </c>
      <c r="C35" t="s">
        <v>63</v>
      </c>
      <c r="D35">
        <v>186</v>
      </c>
      <c r="E35">
        <v>1</v>
      </c>
      <c r="F35">
        <v>6</v>
      </c>
      <c r="G35" t="s">
        <v>106</v>
      </c>
      <c r="H35" t="s">
        <v>757</v>
      </c>
    </row>
    <row r="36" spans="1:8" x14ac:dyDescent="0.2">
      <c r="A36" t="s">
        <v>199</v>
      </c>
      <c r="B36" t="s">
        <v>111</v>
      </c>
      <c r="C36" t="s">
        <v>172</v>
      </c>
      <c r="D36">
        <v>81</v>
      </c>
      <c r="E36">
        <v>12</v>
      </c>
      <c r="F36">
        <v>19</v>
      </c>
      <c r="G36" t="s">
        <v>106</v>
      </c>
      <c r="H36" t="s">
        <v>757</v>
      </c>
    </row>
    <row r="37" spans="1:8" x14ac:dyDescent="0.2">
      <c r="A37" t="s">
        <v>205</v>
      </c>
      <c r="B37" t="s">
        <v>111</v>
      </c>
      <c r="C37" t="s">
        <v>63</v>
      </c>
      <c r="D37">
        <v>34</v>
      </c>
      <c r="E37">
        <v>0</v>
      </c>
      <c r="F37">
        <v>10</v>
      </c>
      <c r="G37" t="s">
        <v>106</v>
      </c>
      <c r="H37" t="s">
        <v>757</v>
      </c>
    </row>
    <row r="38" spans="1:8" x14ac:dyDescent="0.2">
      <c r="A38" t="s">
        <v>206</v>
      </c>
      <c r="B38" t="s">
        <v>111</v>
      </c>
      <c r="C38" t="s">
        <v>63</v>
      </c>
      <c r="D38">
        <v>79</v>
      </c>
      <c r="E38">
        <v>4</v>
      </c>
      <c r="F38">
        <v>3</v>
      </c>
      <c r="G38" t="s">
        <v>106</v>
      </c>
      <c r="H38" t="s">
        <v>757</v>
      </c>
    </row>
    <row r="39" spans="1:8" x14ac:dyDescent="0.2">
      <c r="A39" t="s">
        <v>208</v>
      </c>
      <c r="B39" t="s">
        <v>111</v>
      </c>
      <c r="C39" t="s">
        <v>63</v>
      </c>
      <c r="D39">
        <v>232</v>
      </c>
      <c r="E39">
        <v>1</v>
      </c>
      <c r="F39">
        <v>25</v>
      </c>
      <c r="G39" t="s">
        <v>106</v>
      </c>
      <c r="H39" t="s">
        <v>757</v>
      </c>
    </row>
    <row r="40" spans="1:8" x14ac:dyDescent="0.2">
      <c r="A40" t="s">
        <v>209</v>
      </c>
      <c r="B40" t="s">
        <v>111</v>
      </c>
      <c r="C40" t="s">
        <v>63</v>
      </c>
      <c r="D40">
        <v>130</v>
      </c>
      <c r="E40">
        <v>23</v>
      </c>
      <c r="F40">
        <v>35</v>
      </c>
      <c r="G40" t="s">
        <v>106</v>
      </c>
      <c r="H40" t="s">
        <v>757</v>
      </c>
    </row>
    <row r="41" spans="1:8" x14ac:dyDescent="0.2">
      <c r="A41" t="s">
        <v>210</v>
      </c>
      <c r="B41" t="s">
        <v>111</v>
      </c>
      <c r="C41" t="s">
        <v>63</v>
      </c>
      <c r="D41">
        <v>117</v>
      </c>
      <c r="E41">
        <v>2</v>
      </c>
      <c r="F41">
        <v>7</v>
      </c>
      <c r="G41" t="s">
        <v>106</v>
      </c>
      <c r="H41" t="s">
        <v>757</v>
      </c>
    </row>
    <row r="42" spans="1:8" x14ac:dyDescent="0.2">
      <c r="A42" t="s">
        <v>211</v>
      </c>
      <c r="B42" t="s">
        <v>111</v>
      </c>
      <c r="C42" t="s">
        <v>63</v>
      </c>
      <c r="D42">
        <v>154</v>
      </c>
      <c r="E42">
        <v>2</v>
      </c>
      <c r="F42">
        <v>19</v>
      </c>
      <c r="G42" t="s">
        <v>106</v>
      </c>
      <c r="H42" t="s">
        <v>757</v>
      </c>
    </row>
    <row r="43" spans="1:8" x14ac:dyDescent="0.2">
      <c r="A43" t="s">
        <v>212</v>
      </c>
      <c r="B43" t="s">
        <v>111</v>
      </c>
      <c r="C43" t="s">
        <v>63</v>
      </c>
      <c r="D43">
        <v>249</v>
      </c>
      <c r="E43">
        <v>5</v>
      </c>
      <c r="F43">
        <v>7</v>
      </c>
      <c r="G43" t="s">
        <v>106</v>
      </c>
      <c r="H43" t="s">
        <v>757</v>
      </c>
    </row>
  </sheetData>
  <sortState xmlns:xlrd2="http://schemas.microsoft.com/office/spreadsheetml/2017/richdata2" ref="A2:H44">
    <sortCondition ref="B2:B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Running combo</vt:lpstr>
      <vt:lpstr>professors</vt:lpstr>
      <vt:lpstr>assistant associate profs</vt:lpstr>
      <vt:lpstr>other</vt:lpstr>
      <vt:lpstr>Mechanical Engineering</vt:lpstr>
      <vt:lpstr>Media arts</vt:lpstr>
      <vt:lpstr>Nuclear engineering</vt:lpstr>
      <vt:lpstr>physics</vt:lpstr>
      <vt:lpstr>Biological engineering</vt:lpstr>
      <vt:lpstr>Biology</vt:lpstr>
      <vt:lpstr>Brain and Cognitive Sciences</vt:lpstr>
      <vt:lpstr>Civil and Environmental Enginee</vt:lpstr>
      <vt:lpstr>Chemical Engineering</vt:lpstr>
      <vt:lpstr>aeronautics</vt:lpstr>
      <vt:lpstr>Electrical engineering</vt:lpstr>
      <vt:lpstr>Materials science</vt:lpstr>
      <vt:lpstr>Chemistry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2021-08-11T14:05:34Z</dcterms:created>
  <dcterms:modified xsi:type="dcterms:W3CDTF">2021-10-13T19:15:31Z</dcterms:modified>
</cp:coreProperties>
</file>