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fileSharing readOnlyRecommended="1"/>
  <workbookPr filterPrivacy="1"/>
  <xr:revisionPtr revIDLastSave="11" documentId="8_{18402C3C-CCCE-4EA2-9950-18C389D7CCAD}" xr6:coauthVersionLast="47" xr6:coauthVersionMax="47" xr10:uidLastSave="{8EF28B30-0850-4384-9619-7988FE54D0C1}"/>
  <bookViews>
    <workbookView xWindow="-21720" yWindow="2490" windowWidth="21840" windowHeight="37920" tabRatio="688" activeTab="3" xr2:uid="{00000000-000D-0000-FFFF-FFFF00000000}"/>
  </bookViews>
  <sheets>
    <sheet name="mpc.bus" sheetId="1" r:id="rId1"/>
    <sheet name="mpc.branch" sheetId="2" r:id="rId2"/>
    <sheet name="mpc.device " sheetId="7" r:id="rId3"/>
    <sheet name="mpc.cost" sheetId="8" r:id="rId4"/>
    <sheet name="heatingnet.pipe" sheetId="3" r:id="rId5"/>
    <sheet name="heatingnet.node" sheetId="4" r:id="rId6"/>
    <sheet name="buildings" sheetId="5" r:id="rId7"/>
    <sheet name="profiles" sheetId="6" r:id="rId8"/>
    <sheet name="buildings.tau_occ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5" l="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4" i="5"/>
  <c r="R53" i="3"/>
  <c r="L4" i="5" l="1"/>
  <c r="AK5" i="6" l="1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4" i="6"/>
  <c r="L39" i="3" l="1"/>
  <c r="L37" i="3" s="1"/>
  <c r="L43" i="3"/>
  <c r="L46" i="3"/>
  <c r="L42" i="3" s="1"/>
  <c r="L51" i="3"/>
  <c r="L49" i="3" s="1"/>
  <c r="L36" i="3" l="1"/>
  <c r="L34" i="3" s="1"/>
  <c r="L32" i="3" s="1"/>
  <c r="L31" i="3" s="1"/>
  <c r="L29" i="3" s="1"/>
  <c r="L27" i="3" s="1"/>
  <c r="L25" i="3" s="1"/>
  <c r="L23" i="3" s="1"/>
  <c r="R5" i="3" l="1"/>
  <c r="R7" i="3"/>
  <c r="R9" i="3"/>
  <c r="R11" i="3"/>
  <c r="R13" i="3"/>
  <c r="R15" i="3"/>
  <c r="R17" i="3"/>
  <c r="R20" i="3"/>
  <c r="R21" i="3"/>
  <c r="R22" i="3"/>
  <c r="R24" i="3"/>
  <c r="R26" i="3"/>
  <c r="R28" i="3"/>
  <c r="R30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1" i="5"/>
  <c r="L22" i="5"/>
  <c r="L23" i="5"/>
  <c r="L24" i="5"/>
  <c r="L25" i="5"/>
  <c r="L26" i="5"/>
  <c r="L28" i="5"/>
  <c r="L29" i="5"/>
  <c r="L19" i="3"/>
  <c r="L18" i="3" s="1"/>
  <c r="R18" i="3" s="1"/>
  <c r="P9" i="3"/>
  <c r="Q9" i="3" s="1"/>
  <c r="P11" i="3"/>
  <c r="Q11" i="3" s="1"/>
  <c r="P13" i="3"/>
  <c r="Q13" i="3" s="1"/>
  <c r="P15" i="3"/>
  <c r="Q15" i="3" s="1"/>
  <c r="P17" i="3"/>
  <c r="Q17" i="3" s="1"/>
  <c r="P20" i="3"/>
  <c r="Q20" i="3" s="1"/>
  <c r="P21" i="3"/>
  <c r="Q21" i="3" s="1"/>
  <c r="P22" i="3"/>
  <c r="Q22" i="3" s="1"/>
  <c r="P24" i="3"/>
  <c r="Q24" i="3" s="1"/>
  <c r="P26" i="3"/>
  <c r="Q26" i="3" s="1"/>
  <c r="P28" i="3"/>
  <c r="Q28" i="3" s="1"/>
  <c r="P30" i="3"/>
  <c r="Q30" i="3" s="1"/>
  <c r="P33" i="3"/>
  <c r="Q33" i="3" s="1"/>
  <c r="P35" i="3"/>
  <c r="Q35" i="3" s="1"/>
  <c r="P38" i="3"/>
  <c r="Q38" i="3" s="1"/>
  <c r="P39" i="3"/>
  <c r="Q39" i="3" s="1"/>
  <c r="P40" i="3"/>
  <c r="Q40" i="3" s="1"/>
  <c r="P41" i="3"/>
  <c r="Q41" i="3" s="1"/>
  <c r="P42" i="3"/>
  <c r="Q42" i="3" s="1"/>
  <c r="P44" i="3"/>
  <c r="Q44" i="3" s="1"/>
  <c r="P45" i="3"/>
  <c r="Q45" i="3" s="1"/>
  <c r="P46" i="3"/>
  <c r="Q46" i="3" s="1"/>
  <c r="P47" i="3"/>
  <c r="Q47" i="3" s="1"/>
  <c r="P48" i="3"/>
  <c r="Q48" i="3" s="1"/>
  <c r="P50" i="3"/>
  <c r="Q50" i="3" s="1"/>
  <c r="P52" i="3"/>
  <c r="Q52" i="3" s="1"/>
  <c r="P53" i="3"/>
  <c r="Q53" i="3" s="1"/>
  <c r="P5" i="3"/>
  <c r="Q5" i="3" s="1"/>
  <c r="P7" i="3"/>
  <c r="Q7" i="3" s="1"/>
  <c r="L27" i="5" l="1"/>
  <c r="J29" i="5"/>
  <c r="L20" i="5"/>
  <c r="P19" i="3"/>
  <c r="Q19" i="3" s="1"/>
  <c r="R19" i="3"/>
  <c r="L16" i="3"/>
  <c r="R16" i="3" s="1"/>
  <c r="P18" i="3"/>
  <c r="Q18" i="3" s="1"/>
  <c r="P37" i="3"/>
  <c r="Q37" i="3" s="1"/>
  <c r="P51" i="3"/>
  <c r="Q51" i="3" s="1"/>
  <c r="P16" i="3" l="1"/>
  <c r="Q16" i="3" s="1"/>
  <c r="L14" i="3"/>
  <c r="R14" i="3" s="1"/>
  <c r="P36" i="3"/>
  <c r="Q36" i="3" s="1"/>
  <c r="P43" i="3"/>
  <c r="Q43" i="3" s="1"/>
  <c r="P49" i="3"/>
  <c r="Q49" i="3" s="1"/>
  <c r="L12" i="3" l="1"/>
  <c r="P14" i="3"/>
  <c r="Q14" i="3" s="1"/>
  <c r="P34" i="3"/>
  <c r="Q34" i="3" s="1"/>
  <c r="R32" i="3"/>
  <c r="L10" i="3" l="1"/>
  <c r="R12" i="3"/>
  <c r="P12" i="3"/>
  <c r="Q12" i="3" s="1"/>
  <c r="P32" i="3"/>
  <c r="Q32" i="3" s="1"/>
  <c r="R31" i="3"/>
  <c r="L8" i="3" l="1"/>
  <c r="L6" i="3" s="1"/>
  <c r="L4" i="3" s="1"/>
  <c r="R4" i="3" s="1"/>
  <c r="R10" i="3"/>
  <c r="P10" i="3"/>
  <c r="Q10" i="3" s="1"/>
  <c r="R29" i="3"/>
  <c r="P31" i="3"/>
  <c r="Q31" i="3" s="1"/>
  <c r="P29" i="3" l="1"/>
  <c r="Q29" i="3" s="1"/>
  <c r="R27" i="3"/>
  <c r="R25" i="3" l="1"/>
  <c r="P27" i="3"/>
  <c r="Q27" i="3" s="1"/>
  <c r="P25" i="3" l="1"/>
  <c r="Q25" i="3" s="1"/>
  <c r="R23" i="3"/>
  <c r="P23" i="3" l="1"/>
  <c r="Q23" i="3" s="1"/>
  <c r="R8" i="3"/>
  <c r="R6" i="3" l="1"/>
  <c r="P8" i="3"/>
  <c r="Q8" i="3" s="1"/>
  <c r="P6" i="3" l="1"/>
  <c r="Q6" i="3" s="1"/>
  <c r="P4" i="3" l="1"/>
  <c r="Q4" i="3" s="1"/>
</calcChain>
</file>

<file path=xl/sharedStrings.xml><?xml version="1.0" encoding="utf-8"?>
<sst xmlns="http://schemas.openxmlformats.org/spreadsheetml/2006/main" count="378" uniqueCount="197">
  <si>
    <t>];</t>
  </si>
  <si>
    <t>%</t>
  </si>
  <si>
    <t>status</t>
  </si>
  <si>
    <t>fbus</t>
  </si>
  <si>
    <t>tbus</t>
  </si>
  <si>
    <t>b</t>
  </si>
  <si>
    <t>rateA</t>
  </si>
  <si>
    <t>rateB</t>
  </si>
  <si>
    <t>rateC</t>
  </si>
  <si>
    <t>ratio</t>
  </si>
  <si>
    <t>angle</t>
  </si>
  <si>
    <t>angmin</t>
  </si>
  <si>
    <t>angmax</t>
  </si>
  <si>
    <t>mpc.branch = [  %% (r and x specified in ohms here, converted to p.u. below)</t>
  </si>
  <si>
    <t>bus_i</t>
  </si>
  <si>
    <t>type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</si>
  <si>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</si>
  <si>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</si>
  <si>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</si>
  <si>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</si>
  <si>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</si>
  <si>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</si>
  <si>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</si>
  <si>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</si>
  <si>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</si>
  <si>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mpc.bus = [  %% (Pd and Qd are specified in kW &amp; kVAr here, converted to MW &amp; MVAr below)</t>
    <phoneticPr fontId="1" type="noConversion"/>
  </si>
  <si>
    <t>% Pipeline NO.</t>
  </si>
  <si>
    <t>from_node</t>
    <phoneticPr fontId="1" type="noConversion"/>
  </si>
  <si>
    <t>to_node</t>
  </si>
  <si>
    <t>length(m)</t>
  </si>
  <si>
    <t>diameter(m)</t>
  </si>
  <si>
    <t>roughness</t>
  </si>
  <si>
    <t>conductivity</t>
  </si>
  <si>
    <t>Mmin</t>
  </si>
  <si>
    <t>Mmax</t>
  </si>
  <si>
    <t>flowrate(t/h)</t>
    <phoneticPr fontId="1" type="noConversion"/>
  </si>
  <si>
    <t>tbsin</t>
  </si>
  <si>
    <t>tbrin</t>
  </si>
  <si>
    <t>P1</t>
  </si>
  <si>
    <t>Inf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</si>
  <si>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</si>
  <si>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</si>
  <si>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</si>
  <si>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</si>
  <si>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</si>
  <si>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</si>
  <si>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</si>
  <si>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</si>
  <si>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</si>
  <si>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</si>
  <si>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</si>
  <si>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</si>
  <si>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</si>
  <si>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</si>
  <si>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</si>
  <si>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</si>
  <si>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</si>
  <si>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</si>
  <si>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</si>
  <si>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</si>
  <si>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</si>
  <si>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</si>
  <si>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</si>
  <si>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</si>
  <si>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</si>
  <si>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</si>
  <si>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</si>
  <si>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</si>
  <si>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</si>
  <si>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</si>
  <si>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</si>
  <si>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</si>
  <si>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</si>
  <si>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</si>
  <si>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</si>
  <si>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</si>
  <si>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</si>
  <si>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</si>
  <si>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</si>
  <si>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</si>
  <si>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</si>
  <si>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</si>
  <si>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</si>
  <si>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</si>
  <si>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</si>
  <si>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</si>
  <si>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</si>
  <si>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</si>
  <si>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</si>
  <si>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flowrate(m/s)</t>
    <phoneticPr fontId="1" type="noConversion"/>
  </si>
  <si>
    <t>delay(min)</t>
    <phoneticPr fontId="1" type="noConversion"/>
  </si>
  <si>
    <t>Q(MW)</t>
    <phoneticPr fontId="1" type="noConversion"/>
  </si>
  <si>
    <t>% Node NO.</t>
  </si>
  <si>
    <t>Type (0-S,1-I,2-L)</t>
  </si>
  <si>
    <t>Tsmin</t>
  </si>
  <si>
    <t>Tsmax</t>
  </si>
  <si>
    <t>Trmin</t>
  </si>
  <si>
    <t>Trmax</t>
  </si>
  <si>
    <t>Prmin</t>
  </si>
  <si>
    <t>Prmax</t>
  </si>
  <si>
    <t>Plmin</t>
  </si>
  <si>
    <t>-Inf</t>
    <phoneticPr fontId="1" type="noConversion"/>
  </si>
  <si>
    <t>Inf</t>
    <phoneticPr fontId="1" type="noConversion"/>
  </si>
  <si>
    <t>NO.</t>
  </si>
  <si>
    <t>node</t>
  </si>
  <si>
    <t>C_air</t>
  </si>
  <si>
    <t>Rs</t>
  </si>
  <si>
    <t>Num</t>
  </si>
  <si>
    <t xml:space="preserve"> 1-Pd; 2-RES; 3-Temperature</t>
    <phoneticPr fontId="1" type="noConversion"/>
  </si>
  <si>
    <t>Bus</t>
    <phoneticPr fontId="1" type="noConversion"/>
  </si>
  <si>
    <t>Type</t>
    <phoneticPr fontId="1" type="noConversion"/>
  </si>
  <si>
    <t>00:00</t>
    <phoneticPr fontId="1" type="noConversion"/>
  </si>
  <si>
    <t>01:00</t>
    <phoneticPr fontId="1" type="noConversion"/>
  </si>
  <si>
    <t>02:00</t>
    <phoneticPr fontId="1" type="noConversion"/>
  </si>
  <si>
    <t>03:00</t>
    <phoneticPr fontId="1" type="noConversion"/>
  </si>
  <si>
    <t>04:00</t>
    <phoneticPr fontId="1" type="noConversion"/>
  </si>
  <si>
    <t>05:00</t>
    <phoneticPr fontId="1" type="noConversion"/>
  </si>
  <si>
    <t>06:00</t>
    <phoneticPr fontId="1" type="noConversion"/>
  </si>
  <si>
    <t>07:00</t>
    <phoneticPr fontId="1" type="noConversion"/>
  </si>
  <si>
    <t>08:00</t>
    <phoneticPr fontId="1" type="noConversion"/>
  </si>
  <si>
    <t>09:00</t>
    <phoneticPr fontId="1" type="noConversion"/>
  </si>
  <si>
    <t>10:00</t>
    <phoneticPr fontId="1" type="noConversion"/>
  </si>
  <si>
    <t>11:00</t>
    <phoneticPr fontId="1" type="noConversion"/>
  </si>
  <si>
    <t>12:00</t>
    <phoneticPr fontId="1" type="noConversion"/>
  </si>
  <si>
    <t>13:00</t>
    <phoneticPr fontId="1" type="noConversion"/>
  </si>
  <si>
    <t>14:00</t>
    <phoneticPr fontId="1" type="noConversion"/>
  </si>
  <si>
    <t>15:00</t>
    <phoneticPr fontId="1" type="noConversion"/>
  </si>
  <si>
    <t>16:00</t>
    <phoneticPr fontId="1" type="noConversion"/>
  </si>
  <si>
    <t>17:00</t>
    <phoneticPr fontId="1" type="noConversion"/>
  </si>
  <si>
    <t>18:00</t>
    <phoneticPr fontId="1" type="noConversion"/>
  </si>
  <si>
    <t>19:00</t>
    <phoneticPr fontId="1" type="noConversion"/>
  </si>
  <si>
    <t>20:00</t>
    <phoneticPr fontId="1" type="noConversion"/>
  </si>
  <si>
    <t>21:00</t>
    <phoneticPr fontId="1" type="noConversion"/>
  </si>
  <si>
    <t>22:00</t>
    <phoneticPr fontId="1" type="noConversion"/>
  </si>
  <si>
    <t>23:00</t>
    <phoneticPr fontId="1" type="noConversion"/>
  </si>
  <si>
    <r>
      <t xml:space="preserve">Base (kW or </t>
    </r>
    <r>
      <rPr>
        <b/>
        <sz val="11"/>
        <color theme="1"/>
        <rFont val="Segoe UI Symbol"/>
        <family val="1"/>
      </rPr>
      <t>℃</t>
    </r>
    <r>
      <rPr>
        <b/>
        <sz val="11"/>
        <color theme="1"/>
        <rFont val="Times New Roman"/>
        <family val="1"/>
      </rPr>
      <t>)</t>
    </r>
    <phoneticPr fontId="1" type="noConversion"/>
  </si>
  <si>
    <t>bus</t>
  </si>
  <si>
    <t>Devices</t>
    <phoneticPr fontId="1" type="noConversion"/>
  </si>
  <si>
    <t>Pmax</t>
    <phoneticPr fontId="1" type="noConversion"/>
  </si>
  <si>
    <t>Pmin</t>
    <phoneticPr fontId="1" type="noConversion"/>
  </si>
  <si>
    <t>Pmax_chr</t>
    <phoneticPr fontId="1" type="noConversion"/>
  </si>
  <si>
    <t>Pmax_dis</t>
    <phoneticPr fontId="1" type="noConversion"/>
  </si>
  <si>
    <t>eta</t>
    <phoneticPr fontId="1" type="noConversion"/>
  </si>
  <si>
    <t>eta_chr</t>
    <phoneticPr fontId="1" type="noConversion"/>
  </si>
  <si>
    <t>eta_dis</t>
    <phoneticPr fontId="1" type="noConversion"/>
  </si>
  <si>
    <t>ES</t>
    <phoneticPr fontId="1" type="noConversion"/>
  </si>
  <si>
    <t>eta_loss</t>
    <phoneticPr fontId="1" type="noConversion"/>
  </si>
  <si>
    <t>eta_hr</t>
    <phoneticPr fontId="1" type="noConversion"/>
  </si>
  <si>
    <t>GT/EB</t>
    <phoneticPr fontId="1" type="noConversion"/>
  </si>
  <si>
    <t>Cap (kWh)</t>
    <phoneticPr fontId="1" type="noConversion"/>
  </si>
  <si>
    <t>theta_loss</t>
    <phoneticPr fontId="1" type="noConversion"/>
  </si>
  <si>
    <t>startup</t>
  </si>
  <si>
    <t>shutdown</t>
  </si>
  <si>
    <t>n</t>
  </si>
  <si>
    <t>c(n-1)</t>
    <phoneticPr fontId="1" type="noConversion"/>
  </si>
  <si>
    <t>c(n-2)</t>
    <phoneticPr fontId="1" type="noConversion"/>
  </si>
  <si>
    <t>c0</t>
    <phoneticPr fontId="1" type="noConversion"/>
  </si>
  <si>
    <t>c_penalty</t>
    <phoneticPr fontId="1" type="noConversion"/>
  </si>
  <si>
    <t>c_om</t>
    <phoneticPr fontId="1" type="noConversion"/>
  </si>
  <si>
    <t>cost model</t>
    <phoneticPr fontId="1" type="noConversion"/>
  </si>
  <si>
    <t>type</t>
    <phoneticPr fontId="1" type="noConversion"/>
  </si>
  <si>
    <t>WT</t>
    <phoneticPr fontId="1" type="noConversion"/>
  </si>
  <si>
    <t>c_buy</t>
    <phoneticPr fontId="1" type="noConversion"/>
  </si>
  <si>
    <t>c_sell</t>
    <phoneticPr fontId="1" type="noConversion"/>
  </si>
  <si>
    <t>r (ohms)</t>
    <phoneticPr fontId="1" type="noConversion"/>
  </si>
  <si>
    <t>x (ohms)</t>
    <phoneticPr fontId="1" type="noConversion"/>
  </si>
  <si>
    <t>Pd (kW)</t>
    <phoneticPr fontId="1" type="noConversion"/>
  </si>
  <si>
    <t>Qd (kVar)</t>
    <phoneticPr fontId="1" type="noConversion"/>
  </si>
  <si>
    <t xml:space="preserve">Cap_max </t>
    <phoneticPr fontId="1" type="noConversion"/>
  </si>
  <si>
    <t>Cap_min</t>
    <phoneticPr fontId="1" type="noConversion"/>
  </si>
  <si>
    <t>Cap_initial</t>
    <phoneticPr fontId="1" type="noConversion"/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</si>
  <si>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</si>
  <si>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</si>
  <si>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</si>
  <si>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</si>
  <si>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</si>
  <si>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</si>
  <si>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</si>
  <si>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</si>
  <si>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</si>
  <si>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</si>
  <si>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</si>
  <si>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</si>
  <si>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</si>
  <si>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</si>
  <si>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</si>
  <si>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</si>
  <si>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</si>
  <si>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</si>
  <si>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</si>
  <si>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</si>
  <si>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</si>
  <si>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</si>
  <si>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</si>
  <si>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</si>
  <si>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 xml:space="preserve"> type(1-res; 2-EH)</t>
    <phoneticPr fontId="1" type="noConversion"/>
  </si>
  <si>
    <t>Cost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</si>
</sst>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_);[Red]\(0.00\)"/>
    <numFmt numFmtId="178" formatCode="0.00_ "/>
  </numFmts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等线"/>
      <family val="2"/>
      <scheme val="minor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Segoe UI Symbol"/>
      <family val="1"/>
    </font>
    <font>
      <sz val="11"/>
      <name val="Times New Roman"/>
      <family val="1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178" fontId="4" fillId="0" borderId="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0" xfId="0" applyFill="1"/>
    <xf numFmtId="0" fontId="2" fillId="3" borderId="0" xfId="0" applyFont="1" applyFill="1" applyAlignment="1">
      <alignment horizontal="center"/>
    </xf>
    <xf numFmtId="0" fontId="0" fillId="3" borderId="0" xfId="0" applyFill="1"/>
    <xf numFmtId="0" fontId="2" fillId="4" borderId="0" xfId="0" applyFont="1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5" borderId="0" xfId="0" applyFont="1" applyFill="1" applyAlignment="1">
      <alignment horizontal="center" vertical="center" wrapText="1"/>
    </xf>
    <xf numFmtId="49" fontId="6" fillId="5" borderId="0" xfId="0" applyNumberFormat="1" applyFont="1" applyFill="1" applyAlignment="1">
      <alignment horizontal="center" vertical="center" wrapText="1"/>
    </xf>
    <xf numFmtId="0" fontId="5" fillId="5" borderId="0" xfId="0" applyFont="1" applyFill="1"/>
    <xf numFmtId="0" fontId="6" fillId="5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2" fillId="3" borderId="0" xfId="0" applyFont="1" applyFill="1" applyAlignment="1">
      <alignment horizontal="center"/>
    </xf>
    <xf numFmtId="0" fontId="8" fillId="0" borderId="0" xfId="0" applyFont="1" applyAlignment="1">
      <alignment vertical="center" wrapText="1"/>
    </xf>
    <xf numFmtId="0" fontId="0" fillId="0" borderId="2" xfId="0" applyBorder="1"/>
    <xf numFmtId="0" fontId="2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8" fillId="0" borderId="0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mpc.cost!$C$18:$Z$18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mpc.cost!$C$19:$Z$19</c:f>
              <c:numCache>
                <c:formatCode>General</c:formatCode>
                <c:ptCount val="24"/>
                <c:pt idx="0">
                  <c:v>0.42699999999999999</c:v>
                </c:pt>
                <c:pt idx="1">
                  <c:v>0.42699999999999999</c:v>
                </c:pt>
                <c:pt idx="2">
                  <c:v>0.42699999999999999</c:v>
                </c:pt>
                <c:pt idx="3">
                  <c:v>0.42699999999999999</c:v>
                </c:pt>
                <c:pt idx="4">
                  <c:v>0.42699999999999999</c:v>
                </c:pt>
                <c:pt idx="5">
                  <c:v>0.42699999999999999</c:v>
                </c:pt>
                <c:pt idx="6">
                  <c:v>0.627</c:v>
                </c:pt>
                <c:pt idx="7">
                  <c:v>0.627</c:v>
                </c:pt>
                <c:pt idx="8">
                  <c:v>1.427</c:v>
                </c:pt>
                <c:pt idx="9">
                  <c:v>1.427</c:v>
                </c:pt>
                <c:pt idx="10">
                  <c:v>1.427</c:v>
                </c:pt>
                <c:pt idx="11">
                  <c:v>0.82699999999999996</c:v>
                </c:pt>
                <c:pt idx="12">
                  <c:v>0.52700000000000002</c:v>
                </c:pt>
                <c:pt idx="13">
                  <c:v>0.52700000000000002</c:v>
                </c:pt>
                <c:pt idx="14">
                  <c:v>0.52700000000000002</c:v>
                </c:pt>
                <c:pt idx="15">
                  <c:v>0.52700000000000002</c:v>
                </c:pt>
                <c:pt idx="16">
                  <c:v>0.52700000000000002</c:v>
                </c:pt>
                <c:pt idx="17">
                  <c:v>1.2270000000000001</c:v>
                </c:pt>
                <c:pt idx="18">
                  <c:v>1.2270000000000001</c:v>
                </c:pt>
                <c:pt idx="19">
                  <c:v>0.627</c:v>
                </c:pt>
                <c:pt idx="20">
                  <c:v>0.627</c:v>
                </c:pt>
                <c:pt idx="21">
                  <c:v>0.627</c:v>
                </c:pt>
                <c:pt idx="22">
                  <c:v>0.42699999999999999</c:v>
                </c:pt>
                <c:pt idx="23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0-45F3-BD70-A05E17B5AEC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mpc.cost!$C$18:$Z$18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mpc.cost!$C$20:$Z$20</c:f>
              <c:numCache>
                <c:formatCode>General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0-45F3-BD70-A05E17B5A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396000"/>
        <c:axId val="2018618736"/>
      </c:lineChart>
      <c:catAx>
        <c:axId val="46439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018618736"/>
        <c:crosses val="autoZero"/>
        <c:auto val="1"/>
        <c:lblAlgn val="ctr"/>
        <c:lblOffset val="100"/>
        <c:noMultiLvlLbl val="0"/>
      </c:catAx>
      <c:valAx>
        <c:axId val="20186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>
            <a:solidFill>
              <a:srgbClr val="7F7F7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64396000"/>
        <c:crosses val="autoZero"/>
        <c:crossBetween val="between"/>
      </c:valAx>
      <c:spPr>
        <a:solidFill>
          <a:srgbClr val="FFFFFF"/>
        </a:solidFill>
        <a:ln w="3175">
          <a:solidFill>
            <a:srgbClr val="7F7F7F"/>
          </a:solidFill>
        </a:ln>
        <a:effectLst/>
      </c:spPr>
    </c:plotArea>
    <c:legend>
      <c:legendPos val="r"/>
      <c:layout>
        <c:manualLayout>
          <c:xMode val="edge"/>
          <c:yMode val="edge"/>
          <c:x val="0.54776964704230469"/>
          <c:y val="0.22477822292059887"/>
          <c:w val="0.16805545998595889"/>
          <c:h val="0.1588135259632416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6.5300237932007899E-2"/>
          <c:y val="3.2361747349035463E-2"/>
          <c:w val="0.93469969166475553"/>
          <c:h val="0.9676380872662857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profiles!$F$4:$AC$4</c:f>
              <c:numCache>
                <c:formatCode>General</c:formatCode>
                <c:ptCount val="24"/>
                <c:pt idx="0">
                  <c:v>0.56038329370446605</c:v>
                </c:pt>
                <c:pt idx="1">
                  <c:v>0.54682089368221898</c:v>
                </c:pt>
                <c:pt idx="2">
                  <c:v>0.53181618894746696</c:v>
                </c:pt>
                <c:pt idx="3">
                  <c:v>0.51061687570286596</c:v>
                </c:pt>
                <c:pt idx="4">
                  <c:v>0.50133176972146398</c:v>
                </c:pt>
                <c:pt idx="5">
                  <c:v>0.539512049049926</c:v>
                </c:pt>
                <c:pt idx="6">
                  <c:v>0.624774680013362</c:v>
                </c:pt>
                <c:pt idx="7">
                  <c:v>0.72790991438075903</c:v>
                </c:pt>
                <c:pt idx="8">
                  <c:v>0.81244104550049401</c:v>
                </c:pt>
                <c:pt idx="9">
                  <c:v>0.869785629967603</c:v>
                </c:pt>
                <c:pt idx="10">
                  <c:v>0.89627717133186002</c:v>
                </c:pt>
                <c:pt idx="11">
                  <c:v>0.90450566597495097</c:v>
                </c:pt>
                <c:pt idx="12">
                  <c:v>0.90188240643591</c:v>
                </c:pt>
                <c:pt idx="13">
                  <c:v>0.89756522374553305</c:v>
                </c:pt>
                <c:pt idx="14">
                  <c:v>0.89882286593736405</c:v>
                </c:pt>
                <c:pt idx="15">
                  <c:v>0.91365056978594805</c:v>
                </c:pt>
                <c:pt idx="16">
                  <c:v>0.94768149155316195</c:v>
                </c:pt>
                <c:pt idx="17">
                  <c:v>0.98895581554209799</c:v>
                </c:pt>
                <c:pt idx="18">
                  <c:v>1</c:v>
                </c:pt>
                <c:pt idx="19">
                  <c:v>0.959024533823849</c:v>
                </c:pt>
                <c:pt idx="20">
                  <c:v>0.86589626399548203</c:v>
                </c:pt>
                <c:pt idx="21">
                  <c:v>0.75521946370243698</c:v>
                </c:pt>
                <c:pt idx="22">
                  <c:v>0.66895120589082202</c:v>
                </c:pt>
                <c:pt idx="23">
                  <c:v>0.61338422051776598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E-450F-81E6-6EE59B5C76D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profiles!$F$5:$AC$5</c:f>
              <c:numCache>
                <c:formatCode>General</c:formatCode>
                <c:ptCount val="24"/>
                <c:pt idx="0">
                  <c:v>0.53229617213967095</c:v>
                </c:pt>
                <c:pt idx="1">
                  <c:v>0.49406784401875498</c:v>
                </c:pt>
                <c:pt idx="2">
                  <c:v>0.46250375033847602</c:v>
                </c:pt>
                <c:pt idx="3">
                  <c:v>0.45507683855838799</c:v>
                </c:pt>
                <c:pt idx="4">
                  <c:v>0.47518997429436899</c:v>
                </c:pt>
                <c:pt idx="5">
                  <c:v>0.52890565451678795</c:v>
                </c:pt>
                <c:pt idx="6">
                  <c:v>0.61625023103736398</c:v>
                </c:pt>
                <c:pt idx="7">
                  <c:v>0.72275550377008702</c:v>
                </c:pt>
                <c:pt idx="8">
                  <c:v>0.81181580529387998</c:v>
                </c:pt>
                <c:pt idx="9">
                  <c:v>0.85626618646633101</c:v>
                </c:pt>
                <c:pt idx="10">
                  <c:v>0.86070979692806604</c:v>
                </c:pt>
                <c:pt idx="11">
                  <c:v>0.84744297675997804</c:v>
                </c:pt>
                <c:pt idx="12">
                  <c:v>0.832582299140458</c:v>
                </c:pt>
                <c:pt idx="13">
                  <c:v>0.82538764186656199</c:v>
                </c:pt>
                <c:pt idx="14">
                  <c:v>0.82597432426211503</c:v>
                </c:pt>
                <c:pt idx="15">
                  <c:v>0.85707735318073897</c:v>
                </c:pt>
                <c:pt idx="16">
                  <c:v>0.91162488363780303</c:v>
                </c:pt>
                <c:pt idx="17">
                  <c:v>0.97246299469031305</c:v>
                </c:pt>
                <c:pt idx="18">
                  <c:v>1</c:v>
                </c:pt>
                <c:pt idx="19">
                  <c:v>0.96515042085465097</c:v>
                </c:pt>
                <c:pt idx="20">
                  <c:v>0.87760228873221302</c:v>
                </c:pt>
                <c:pt idx="21">
                  <c:v>0.76770543942570801</c:v>
                </c:pt>
                <c:pt idx="22">
                  <c:v>0.68316033234608697</c:v>
                </c:pt>
                <c:pt idx="23">
                  <c:v>0.62578715532502105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1E-450F-81E6-6EE59B5C76D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profiles!$F$6:$AC$6</c:f>
              <c:numCache>
                <c:formatCode>General</c:formatCode>
                <c:ptCount val="24"/>
                <c:pt idx="0">
                  <c:v>0.52907942659081197</c:v>
                </c:pt>
                <c:pt idx="1">
                  <c:v>0.52704348199605999</c:v>
                </c:pt>
                <c:pt idx="2">
                  <c:v>0.51668291186374105</c:v>
                </c:pt>
                <c:pt idx="3">
                  <c:v>0.50883876966290598</c:v>
                </c:pt>
                <c:pt idx="4">
                  <c:v>0.51611622787455302</c:v>
                </c:pt>
                <c:pt idx="5">
                  <c:v>0.56559969417653599</c:v>
                </c:pt>
                <c:pt idx="6">
                  <c:v>0.65255853238212802</c:v>
                </c:pt>
                <c:pt idx="7">
                  <c:v>0.75262254413946095</c:v>
                </c:pt>
                <c:pt idx="8">
                  <c:v>0.82290992376321503</c:v>
                </c:pt>
                <c:pt idx="9">
                  <c:v>0.84907743938288704</c:v>
                </c:pt>
                <c:pt idx="10">
                  <c:v>0.84133207365415097</c:v>
                </c:pt>
                <c:pt idx="11">
                  <c:v>0.83529057735977796</c:v>
                </c:pt>
                <c:pt idx="12">
                  <c:v>0.83801755007657697</c:v>
                </c:pt>
                <c:pt idx="13">
                  <c:v>0.84231998279200804</c:v>
                </c:pt>
                <c:pt idx="14">
                  <c:v>0.85195381964141603</c:v>
                </c:pt>
                <c:pt idx="15">
                  <c:v>0.87946660444531199</c:v>
                </c:pt>
                <c:pt idx="16">
                  <c:v>0.91481564257115799</c:v>
                </c:pt>
                <c:pt idx="17">
                  <c:v>0.951375944538146</c:v>
                </c:pt>
                <c:pt idx="18">
                  <c:v>0.99032117784654305</c:v>
                </c:pt>
                <c:pt idx="19">
                  <c:v>1</c:v>
                </c:pt>
                <c:pt idx="20">
                  <c:v>0.93423013440234803</c:v>
                </c:pt>
                <c:pt idx="21">
                  <c:v>0.80151046711978502</c:v>
                </c:pt>
                <c:pt idx="22">
                  <c:v>0.67675403311195403</c:v>
                </c:pt>
                <c:pt idx="23">
                  <c:v>0.58981212019696305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1E-450F-81E6-6EE59B5C76D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profiles!$F$7:$AC$7</c:f>
              <c:numCache>
                <c:formatCode>General</c:formatCode>
                <c:ptCount val="24"/>
                <c:pt idx="0">
                  <c:v>0.56338541771023498</c:v>
                </c:pt>
                <c:pt idx="1">
                  <c:v>0.53643894750158105</c:v>
                </c:pt>
                <c:pt idx="2">
                  <c:v>0.507503072920515</c:v>
                </c:pt>
                <c:pt idx="3">
                  <c:v>0.49474385778226798</c:v>
                </c:pt>
                <c:pt idx="4">
                  <c:v>0.50789069570582102</c:v>
                </c:pt>
                <c:pt idx="5">
                  <c:v>0.555328007866008</c:v>
                </c:pt>
                <c:pt idx="6">
                  <c:v>0.64120985683879905</c:v>
                </c:pt>
                <c:pt idx="7">
                  <c:v>0.74697261368395995</c:v>
                </c:pt>
                <c:pt idx="8">
                  <c:v>0.84172105192934399</c:v>
                </c:pt>
                <c:pt idx="9">
                  <c:v>0.89917129388111705</c:v>
                </c:pt>
                <c:pt idx="10">
                  <c:v>0.920720443676046</c:v>
                </c:pt>
                <c:pt idx="11">
                  <c:v>0.91015042242831501</c:v>
                </c:pt>
                <c:pt idx="12">
                  <c:v>0.88794185202370601</c:v>
                </c:pt>
                <c:pt idx="13">
                  <c:v>0.87926938941432498</c:v>
                </c:pt>
                <c:pt idx="14">
                  <c:v>0.87319970005765801</c:v>
                </c:pt>
                <c:pt idx="15">
                  <c:v>0.87892746777479103</c:v>
                </c:pt>
                <c:pt idx="16">
                  <c:v>0.91217267947913205</c:v>
                </c:pt>
                <c:pt idx="17">
                  <c:v>0.96544336470756298</c:v>
                </c:pt>
                <c:pt idx="18">
                  <c:v>1</c:v>
                </c:pt>
                <c:pt idx="19">
                  <c:v>0.99199070281305801</c:v>
                </c:pt>
                <c:pt idx="20">
                  <c:v>0.920804176006774</c:v>
                </c:pt>
                <c:pt idx="21">
                  <c:v>0.79359385446777997</c:v>
                </c:pt>
                <c:pt idx="22">
                  <c:v>0.67755038821344904</c:v>
                </c:pt>
                <c:pt idx="23">
                  <c:v>0.60131678370156205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1E-450F-81E6-6EE59B5C76D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profiles!$F$8:$AC$8</c:f>
              <c:numCache>
                <c:formatCode>General</c:formatCode>
                <c:ptCount val="24"/>
                <c:pt idx="0">
                  <c:v>0.56738337480808798</c:v>
                </c:pt>
                <c:pt idx="1">
                  <c:v>0.56410439386832301</c:v>
                </c:pt>
                <c:pt idx="2">
                  <c:v>0.56110666126814002</c:v>
                </c:pt>
                <c:pt idx="3">
                  <c:v>0.54900441159727098</c:v>
                </c:pt>
                <c:pt idx="4">
                  <c:v>0.54401100667152102</c:v>
                </c:pt>
                <c:pt idx="5">
                  <c:v>0.57052246601433698</c:v>
                </c:pt>
                <c:pt idx="6">
                  <c:v>0.635407554642622</c:v>
                </c:pt>
                <c:pt idx="7">
                  <c:v>0.72206192380714396</c:v>
                </c:pt>
                <c:pt idx="8">
                  <c:v>0.81249970043255504</c:v>
                </c:pt>
                <c:pt idx="9">
                  <c:v>0.89759668088940403</c:v>
                </c:pt>
                <c:pt idx="10">
                  <c:v>0.94697840543008804</c:v>
                </c:pt>
                <c:pt idx="11">
                  <c:v>0.95839315047833296</c:v>
                </c:pt>
                <c:pt idx="12">
                  <c:v>0.93634707298486397</c:v>
                </c:pt>
                <c:pt idx="13">
                  <c:v>0.91605278942516499</c:v>
                </c:pt>
                <c:pt idx="14">
                  <c:v>0.91549091973141405</c:v>
                </c:pt>
                <c:pt idx="15">
                  <c:v>0.939020299705429</c:v>
                </c:pt>
                <c:pt idx="16">
                  <c:v>0.97506298905712896</c:v>
                </c:pt>
                <c:pt idx="17">
                  <c:v>1</c:v>
                </c:pt>
                <c:pt idx="18">
                  <c:v>0.99810682779792004</c:v>
                </c:pt>
                <c:pt idx="19">
                  <c:v>0.96372536944292897</c:v>
                </c:pt>
                <c:pt idx="20">
                  <c:v>0.89707954362162501</c:v>
                </c:pt>
                <c:pt idx="21">
                  <c:v>0.80753096599321095</c:v>
                </c:pt>
                <c:pt idx="22">
                  <c:v>0.72478017864008704</c:v>
                </c:pt>
                <c:pt idx="23">
                  <c:v>0.66257272908767395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1E-450F-81E6-6EE59B5C76D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profiles!$F$9:$AC$9</c:f>
              <c:numCache>
                <c:formatCode>General</c:formatCode>
                <c:ptCount val="24"/>
                <c:pt idx="0">
                  <c:v>0.53508610765958597</c:v>
                </c:pt>
                <c:pt idx="1">
                  <c:v>0.53714127875752005</c:v>
                </c:pt>
                <c:pt idx="2">
                  <c:v>0.523651869385099</c:v>
                </c:pt>
                <c:pt idx="3">
                  <c:v>0.50651923701375801</c:v>
                </c:pt>
                <c:pt idx="4">
                  <c:v>0.50617059688835198</c:v>
                </c:pt>
                <c:pt idx="5">
                  <c:v>0.53709302445667195</c:v>
                </c:pt>
                <c:pt idx="6">
                  <c:v>0.61650391221219902</c:v>
                </c:pt>
                <c:pt idx="7">
                  <c:v>0.72488549911453704</c:v>
                </c:pt>
                <c:pt idx="8">
                  <c:v>0.80972825347572597</c:v>
                </c:pt>
                <c:pt idx="9">
                  <c:v>0.84204334322145202</c:v>
                </c:pt>
                <c:pt idx="10">
                  <c:v>0.83720724624092102</c:v>
                </c:pt>
                <c:pt idx="11">
                  <c:v>0.82591448825873603</c:v>
                </c:pt>
                <c:pt idx="12">
                  <c:v>0.83061952612781098</c:v>
                </c:pt>
                <c:pt idx="13">
                  <c:v>0.85828142318818001</c:v>
                </c:pt>
                <c:pt idx="14">
                  <c:v>0.89775368859699201</c:v>
                </c:pt>
                <c:pt idx="15">
                  <c:v>0.939782253371926</c:v>
                </c:pt>
                <c:pt idx="16">
                  <c:v>0.97852940494448903</c:v>
                </c:pt>
                <c:pt idx="17">
                  <c:v>1</c:v>
                </c:pt>
                <c:pt idx="18">
                  <c:v>0.98294471481174095</c:v>
                </c:pt>
                <c:pt idx="19">
                  <c:v>0.93994680987026102</c:v>
                </c:pt>
                <c:pt idx="20">
                  <c:v>0.85479215772325301</c:v>
                </c:pt>
                <c:pt idx="21">
                  <c:v>0.74155304921426102</c:v>
                </c:pt>
                <c:pt idx="22">
                  <c:v>0.64884899812276398</c:v>
                </c:pt>
                <c:pt idx="23">
                  <c:v>0.594441591903063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1E-450F-81E6-6EE59B5C76D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profiles!$F$10:$AC$10</c:f>
              <c:numCache>
                <c:formatCode>General</c:formatCode>
                <c:ptCount val="24"/>
                <c:pt idx="0">
                  <c:v>0.51791433713880097</c:v>
                </c:pt>
                <c:pt idx="1">
                  <c:v>0.517943513384306</c:v>
                </c:pt>
                <c:pt idx="2">
                  <c:v>0.52124447274144103</c:v>
                </c:pt>
                <c:pt idx="3">
                  <c:v>0.514340888737436</c:v>
                </c:pt>
                <c:pt idx="4">
                  <c:v>0.50106553506408702</c:v>
                </c:pt>
                <c:pt idx="5">
                  <c:v>0.51238160575390801</c:v>
                </c:pt>
                <c:pt idx="6">
                  <c:v>0.57397078358245002</c:v>
                </c:pt>
                <c:pt idx="7">
                  <c:v>0.67275631125344304</c:v>
                </c:pt>
                <c:pt idx="8">
                  <c:v>0.76318066139338003</c:v>
                </c:pt>
                <c:pt idx="9">
                  <c:v>0.82555889007557903</c:v>
                </c:pt>
                <c:pt idx="10">
                  <c:v>0.86887757054606596</c:v>
                </c:pt>
                <c:pt idx="11">
                  <c:v>0.897254401789643</c:v>
                </c:pt>
                <c:pt idx="12">
                  <c:v>0.89529230995455</c:v>
                </c:pt>
                <c:pt idx="13">
                  <c:v>0.86946542082135503</c:v>
                </c:pt>
                <c:pt idx="14">
                  <c:v>0.85467704879842099</c:v>
                </c:pt>
                <c:pt idx="15">
                  <c:v>0.87613191775098198</c:v>
                </c:pt>
                <c:pt idx="16">
                  <c:v>0.93218616848456903</c:v>
                </c:pt>
                <c:pt idx="17">
                  <c:v>0.98318466571329699</c:v>
                </c:pt>
                <c:pt idx="18">
                  <c:v>1</c:v>
                </c:pt>
                <c:pt idx="19">
                  <c:v>0.97501050917729604</c:v>
                </c:pt>
                <c:pt idx="20">
                  <c:v>0.90877198095966505</c:v>
                </c:pt>
                <c:pt idx="21">
                  <c:v>0.80731500372561504</c:v>
                </c:pt>
                <c:pt idx="22">
                  <c:v>0.70110305904343395</c:v>
                </c:pt>
                <c:pt idx="23">
                  <c:v>0.618991814342019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1E-450F-81E6-6EE59B5C76D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profiles!$F$11:$AC$11</c:f>
              <c:numCache>
                <c:formatCode>General</c:formatCode>
                <c:ptCount val="24"/>
                <c:pt idx="0">
                  <c:v>0.56504478330873997</c:v>
                </c:pt>
                <c:pt idx="1">
                  <c:v>0.54545509349071397</c:v>
                </c:pt>
                <c:pt idx="2">
                  <c:v>0.51949909201953903</c:v>
                </c:pt>
                <c:pt idx="3">
                  <c:v>0.50243184515921602</c:v>
                </c:pt>
                <c:pt idx="4">
                  <c:v>0.50985863028871603</c:v>
                </c:pt>
                <c:pt idx="5">
                  <c:v>0.55584903799451102</c:v>
                </c:pt>
                <c:pt idx="6">
                  <c:v>0.64596997283725799</c:v>
                </c:pt>
                <c:pt idx="7">
                  <c:v>0.76585426345567698</c:v>
                </c:pt>
                <c:pt idx="8">
                  <c:v>0.866527693533376</c:v>
                </c:pt>
                <c:pt idx="9">
                  <c:v>0.90570895237051896</c:v>
                </c:pt>
                <c:pt idx="10">
                  <c:v>0.89765033106632897</c:v>
                </c:pt>
                <c:pt idx="11">
                  <c:v>0.88921048629618604</c:v>
                </c:pt>
                <c:pt idx="12">
                  <c:v>0.89100333409204402</c:v>
                </c:pt>
                <c:pt idx="13">
                  <c:v>0.89876723297804695</c:v>
                </c:pt>
                <c:pt idx="14">
                  <c:v>0.91861265670121695</c:v>
                </c:pt>
                <c:pt idx="15">
                  <c:v>0.95001044615800001</c:v>
                </c:pt>
                <c:pt idx="16">
                  <c:v>0.98293529124270296</c:v>
                </c:pt>
                <c:pt idx="17">
                  <c:v>1</c:v>
                </c:pt>
                <c:pt idx="18">
                  <c:v>0.98980603625623798</c:v>
                </c:pt>
                <c:pt idx="19">
                  <c:v>0.94736768260315796</c:v>
                </c:pt>
                <c:pt idx="20">
                  <c:v>0.88361835413740497</c:v>
                </c:pt>
                <c:pt idx="21">
                  <c:v>0.78726596723048303</c:v>
                </c:pt>
                <c:pt idx="22">
                  <c:v>0.68846798870082304</c:v>
                </c:pt>
                <c:pt idx="23">
                  <c:v>0.60993736760307604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1E-450F-81E6-6EE59B5C76D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profiles!$F$12:$AC$12</c:f>
              <c:numCache>
                <c:formatCode>General</c:formatCode>
                <c:ptCount val="24"/>
                <c:pt idx="0">
                  <c:v>0.59771767600814096</c:v>
                </c:pt>
                <c:pt idx="1">
                  <c:v>0.58373727186975699</c:v>
                </c:pt>
                <c:pt idx="2">
                  <c:v>0.57156737141344505</c:v>
                </c:pt>
                <c:pt idx="3">
                  <c:v>0.55733776594161499</c:v>
                </c:pt>
                <c:pt idx="4">
                  <c:v>0.55247229362739603</c:v>
                </c:pt>
                <c:pt idx="5">
                  <c:v>0.58537034650978803</c:v>
                </c:pt>
                <c:pt idx="6">
                  <c:v>0.67797219086414295</c:v>
                </c:pt>
                <c:pt idx="7">
                  <c:v>0.79430733915031104</c:v>
                </c:pt>
                <c:pt idx="8">
                  <c:v>0.88283727275636503</c:v>
                </c:pt>
                <c:pt idx="9">
                  <c:v>0.91639792178653101</c:v>
                </c:pt>
                <c:pt idx="10">
                  <c:v>0.91773661296391795</c:v>
                </c:pt>
                <c:pt idx="11">
                  <c:v>0.92233391681882704</c:v>
                </c:pt>
                <c:pt idx="12">
                  <c:v>0.931968296926177</c:v>
                </c:pt>
                <c:pt idx="13">
                  <c:v>0.92298583244021104</c:v>
                </c:pt>
                <c:pt idx="14">
                  <c:v>0.90210890867636195</c:v>
                </c:pt>
                <c:pt idx="15">
                  <c:v>0.89878754266777905</c:v>
                </c:pt>
                <c:pt idx="16">
                  <c:v>0.93518105310199295</c:v>
                </c:pt>
                <c:pt idx="17">
                  <c:v>0.97827587899651203</c:v>
                </c:pt>
                <c:pt idx="18">
                  <c:v>1</c:v>
                </c:pt>
                <c:pt idx="19">
                  <c:v>0.979279707208353</c:v>
                </c:pt>
                <c:pt idx="20">
                  <c:v>0.92430974100271301</c:v>
                </c:pt>
                <c:pt idx="21">
                  <c:v>0.83690509293720605</c:v>
                </c:pt>
                <c:pt idx="22">
                  <c:v>0.74436932988628501</c:v>
                </c:pt>
                <c:pt idx="23">
                  <c:v>0.68244314632343905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1E-450F-81E6-6EE59B5C76D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profiles!$F$13:$AC$13</c:f>
              <c:numCache>
                <c:formatCode>General</c:formatCode>
                <c:ptCount val="24"/>
                <c:pt idx="0">
                  <c:v>0.54497109648537201</c:v>
                </c:pt>
                <c:pt idx="1">
                  <c:v>0.52683118919236605</c:v>
                </c:pt>
                <c:pt idx="2">
                  <c:v>0.51165272958796704</c:v>
                </c:pt>
                <c:pt idx="3">
                  <c:v>0.49909232435949902</c:v>
                </c:pt>
                <c:pt idx="4">
                  <c:v>0.49287059677672801</c:v>
                </c:pt>
                <c:pt idx="5">
                  <c:v>0.51055814191652604</c:v>
                </c:pt>
                <c:pt idx="6">
                  <c:v>0.58149623647178605</c:v>
                </c:pt>
                <c:pt idx="7">
                  <c:v>0.69861421079606101</c:v>
                </c:pt>
                <c:pt idx="8">
                  <c:v>0.817708966069285</c:v>
                </c:pt>
                <c:pt idx="9">
                  <c:v>0.88122625526547704</c:v>
                </c:pt>
                <c:pt idx="10">
                  <c:v>0.87722141256361097</c:v>
                </c:pt>
                <c:pt idx="11">
                  <c:v>0.85648693919671803</c:v>
                </c:pt>
                <c:pt idx="12">
                  <c:v>0.85706382338939802</c:v>
                </c:pt>
                <c:pt idx="13">
                  <c:v>0.864179602706179</c:v>
                </c:pt>
                <c:pt idx="14">
                  <c:v>0.87000124028119696</c:v>
                </c:pt>
                <c:pt idx="15">
                  <c:v>0.88836962030725397</c:v>
                </c:pt>
                <c:pt idx="16">
                  <c:v>0.93225814857018297</c:v>
                </c:pt>
                <c:pt idx="17">
                  <c:v>0.98148286412363495</c:v>
                </c:pt>
                <c:pt idx="18">
                  <c:v>1</c:v>
                </c:pt>
                <c:pt idx="19">
                  <c:v>0.96235207314218496</c:v>
                </c:pt>
                <c:pt idx="20">
                  <c:v>0.86527468421862097</c:v>
                </c:pt>
                <c:pt idx="21">
                  <c:v>0.74069189204181296</c:v>
                </c:pt>
                <c:pt idx="22">
                  <c:v>0.63537552167253097</c:v>
                </c:pt>
                <c:pt idx="23">
                  <c:v>0.56450562542000704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1E-450F-81E6-6EE59B5C76DA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profiles!$F$14:$AC$14</c:f>
              <c:numCache>
                <c:formatCode>General</c:formatCode>
                <c:ptCount val="24"/>
                <c:pt idx="0">
                  <c:v>0.52548913976591505</c:v>
                </c:pt>
                <c:pt idx="1">
                  <c:v>0.51878773127801103</c:v>
                </c:pt>
                <c:pt idx="2">
                  <c:v>0.51119728366542605</c:v>
                </c:pt>
                <c:pt idx="3">
                  <c:v>0.50886729441573497</c:v>
                </c:pt>
                <c:pt idx="4">
                  <c:v>0.51161432741711999</c:v>
                </c:pt>
                <c:pt idx="5">
                  <c:v>0.53850488791866902</c:v>
                </c:pt>
                <c:pt idx="6">
                  <c:v>0.61260588401549598</c:v>
                </c:pt>
                <c:pt idx="7">
                  <c:v>0.72809372181124699</c:v>
                </c:pt>
                <c:pt idx="8">
                  <c:v>0.84607519078191296</c:v>
                </c:pt>
                <c:pt idx="9">
                  <c:v>0.91667707393077003</c:v>
                </c:pt>
                <c:pt idx="10">
                  <c:v>0.91767790757369105</c:v>
                </c:pt>
                <c:pt idx="11">
                  <c:v>0.87392453177054497</c:v>
                </c:pt>
                <c:pt idx="12">
                  <c:v>0.83074959259094705</c:v>
                </c:pt>
                <c:pt idx="13">
                  <c:v>0.80152433781860299</c:v>
                </c:pt>
                <c:pt idx="14">
                  <c:v>0.80222087447549395</c:v>
                </c:pt>
                <c:pt idx="15">
                  <c:v>0.85089358043945296</c:v>
                </c:pt>
                <c:pt idx="16">
                  <c:v>0.93265829381721499</c:v>
                </c:pt>
                <c:pt idx="17">
                  <c:v>0.99319299535279004</c:v>
                </c:pt>
                <c:pt idx="18">
                  <c:v>1</c:v>
                </c:pt>
                <c:pt idx="19">
                  <c:v>0.96764720248476999</c:v>
                </c:pt>
                <c:pt idx="20">
                  <c:v>0.89949656899331598</c:v>
                </c:pt>
                <c:pt idx="21">
                  <c:v>0.78644358225444</c:v>
                </c:pt>
                <c:pt idx="22">
                  <c:v>0.67638298624215598</c:v>
                </c:pt>
                <c:pt idx="23">
                  <c:v>0.59750845398997499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31E-450F-81E6-6EE59B5C76DA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profiles!$F$15:$AC$15</c:f>
              <c:numCache>
                <c:formatCode>General</c:formatCode>
                <c:ptCount val="24"/>
                <c:pt idx="0">
                  <c:v>0.55910095271092997</c:v>
                </c:pt>
                <c:pt idx="1">
                  <c:v>0.52705953600697297</c:v>
                </c:pt>
                <c:pt idx="2">
                  <c:v>0.50408178916958701</c:v>
                </c:pt>
                <c:pt idx="3">
                  <c:v>0.50179803736305995</c:v>
                </c:pt>
                <c:pt idx="4">
                  <c:v>0.51635519631337601</c:v>
                </c:pt>
                <c:pt idx="5">
                  <c:v>0.56009292340329897</c:v>
                </c:pt>
                <c:pt idx="6">
                  <c:v>0.64926494500518395</c:v>
                </c:pt>
                <c:pt idx="7">
                  <c:v>0.77195952845399995</c:v>
                </c:pt>
                <c:pt idx="8">
                  <c:v>0.880943498378853</c:v>
                </c:pt>
                <c:pt idx="9">
                  <c:v>0.93618921481165296</c:v>
                </c:pt>
                <c:pt idx="10">
                  <c:v>0.93812807609714799</c:v>
                </c:pt>
                <c:pt idx="11">
                  <c:v>0.90121370353597396</c:v>
                </c:pt>
                <c:pt idx="12">
                  <c:v>0.85347887620207996</c:v>
                </c:pt>
                <c:pt idx="13">
                  <c:v>0.83730638902430898</c:v>
                </c:pt>
                <c:pt idx="14">
                  <c:v>0.85957693198995999</c:v>
                </c:pt>
                <c:pt idx="15">
                  <c:v>0.90109750918226394</c:v>
                </c:pt>
                <c:pt idx="16">
                  <c:v>0.94699561159148604</c:v>
                </c:pt>
                <c:pt idx="17">
                  <c:v>0.98916816987302703</c:v>
                </c:pt>
                <c:pt idx="18">
                  <c:v>1</c:v>
                </c:pt>
                <c:pt idx="19">
                  <c:v>0.94119350535090196</c:v>
                </c:pt>
                <c:pt idx="20">
                  <c:v>0.83243398484438902</c:v>
                </c:pt>
                <c:pt idx="21">
                  <c:v>0.72273888955884003</c:v>
                </c:pt>
                <c:pt idx="22">
                  <c:v>0.64493998735139202</c:v>
                </c:pt>
                <c:pt idx="23">
                  <c:v>0.59471820747307302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1E-450F-81E6-6EE59B5C76DA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profiles!$F$16:$AC$16</c:f>
              <c:numCache>
                <c:formatCode>General</c:formatCode>
                <c:ptCount val="24"/>
                <c:pt idx="0">
                  <c:v>0.59466685555030496</c:v>
                </c:pt>
                <c:pt idx="1">
                  <c:v>0.56099314739134298</c:v>
                </c:pt>
                <c:pt idx="2">
                  <c:v>0.52674164957962999</c:v>
                </c:pt>
                <c:pt idx="3">
                  <c:v>0.50987641644980497</c:v>
                </c:pt>
                <c:pt idx="4">
                  <c:v>0.51744771859416205</c:v>
                </c:pt>
                <c:pt idx="5">
                  <c:v>0.54532060302945995</c:v>
                </c:pt>
                <c:pt idx="6">
                  <c:v>0.60791034357165097</c:v>
                </c:pt>
                <c:pt idx="7">
                  <c:v>0.71111997599473697</c:v>
                </c:pt>
                <c:pt idx="8">
                  <c:v>0.81281835347319598</c:v>
                </c:pt>
                <c:pt idx="9">
                  <c:v>0.85654998457821196</c:v>
                </c:pt>
                <c:pt idx="10">
                  <c:v>0.85638186329726196</c:v>
                </c:pt>
                <c:pt idx="11">
                  <c:v>0.84799866566304005</c:v>
                </c:pt>
                <c:pt idx="12">
                  <c:v>0.840339621807764</c:v>
                </c:pt>
                <c:pt idx="13">
                  <c:v>0.83721769672141999</c:v>
                </c:pt>
                <c:pt idx="14">
                  <c:v>0.84247239869947699</c:v>
                </c:pt>
                <c:pt idx="15">
                  <c:v>0.87505184272992298</c:v>
                </c:pt>
                <c:pt idx="16">
                  <c:v>0.93329658505073299</c:v>
                </c:pt>
                <c:pt idx="17">
                  <c:v>0.98760479783313304</c:v>
                </c:pt>
                <c:pt idx="18">
                  <c:v>1</c:v>
                </c:pt>
                <c:pt idx="19">
                  <c:v>0.94455494707021503</c:v>
                </c:pt>
                <c:pt idx="20">
                  <c:v>0.85254708035982996</c:v>
                </c:pt>
                <c:pt idx="21">
                  <c:v>0.74123246686859801</c:v>
                </c:pt>
                <c:pt idx="22">
                  <c:v>0.64174622219830701</c:v>
                </c:pt>
                <c:pt idx="23">
                  <c:v>0.56866138487951301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31E-450F-81E6-6EE59B5C76DA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profiles!$F$17:$AC$17</c:f>
              <c:numCache>
                <c:formatCode>General</c:formatCode>
                <c:ptCount val="24"/>
                <c:pt idx="0">
                  <c:v>0.53997125289258896</c:v>
                </c:pt>
                <c:pt idx="1">
                  <c:v>0.53028670975233905</c:v>
                </c:pt>
                <c:pt idx="2">
                  <c:v>0.51577523929406499</c:v>
                </c:pt>
                <c:pt idx="3">
                  <c:v>0.50161592542292699</c:v>
                </c:pt>
                <c:pt idx="4">
                  <c:v>0.50653202824995203</c:v>
                </c:pt>
                <c:pt idx="5">
                  <c:v>0.55753310424247404</c:v>
                </c:pt>
                <c:pt idx="6">
                  <c:v>0.64989477100761905</c:v>
                </c:pt>
                <c:pt idx="7">
                  <c:v>0.76071529046699904</c:v>
                </c:pt>
                <c:pt idx="8">
                  <c:v>0.84819513140050995</c:v>
                </c:pt>
                <c:pt idx="9">
                  <c:v>0.89922243243040201</c:v>
                </c:pt>
                <c:pt idx="10">
                  <c:v>0.91013384053442103</c:v>
                </c:pt>
                <c:pt idx="11">
                  <c:v>0.88995817557587698</c:v>
                </c:pt>
                <c:pt idx="12">
                  <c:v>0.86289144040716204</c:v>
                </c:pt>
                <c:pt idx="13">
                  <c:v>0.855384578116543</c:v>
                </c:pt>
                <c:pt idx="14">
                  <c:v>0.86596259834755496</c:v>
                </c:pt>
                <c:pt idx="15">
                  <c:v>0.88237866170527901</c:v>
                </c:pt>
                <c:pt idx="16">
                  <c:v>0.917633994592012</c:v>
                </c:pt>
                <c:pt idx="17">
                  <c:v>0.96875556544543795</c:v>
                </c:pt>
                <c:pt idx="18">
                  <c:v>1</c:v>
                </c:pt>
                <c:pt idx="19">
                  <c:v>0.96911398445030095</c:v>
                </c:pt>
                <c:pt idx="20">
                  <c:v>0.88680244860950497</c:v>
                </c:pt>
                <c:pt idx="21">
                  <c:v>0.77452499152317</c:v>
                </c:pt>
                <c:pt idx="22">
                  <c:v>0.66335446280893395</c:v>
                </c:pt>
                <c:pt idx="23">
                  <c:v>0.57804203777486296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31E-450F-81E6-6EE59B5C76DA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profiles!$F$18:$AC$18</c:f>
              <c:numCache>
                <c:formatCode>General</c:formatCode>
                <c:ptCount val="24"/>
                <c:pt idx="0">
                  <c:v>0.56882682584403699</c:v>
                </c:pt>
                <c:pt idx="1">
                  <c:v>0.56190450250117696</c:v>
                </c:pt>
                <c:pt idx="2">
                  <c:v>0.54881276612302599</c:v>
                </c:pt>
                <c:pt idx="3">
                  <c:v>0.53327086377959598</c:v>
                </c:pt>
                <c:pt idx="4">
                  <c:v>0.52165649837438599</c:v>
                </c:pt>
                <c:pt idx="5">
                  <c:v>0.54784160062777898</c:v>
                </c:pt>
                <c:pt idx="6">
                  <c:v>0.63785044781309896</c:v>
                </c:pt>
                <c:pt idx="7">
                  <c:v>0.76637033829849099</c:v>
                </c:pt>
                <c:pt idx="8">
                  <c:v>0.86657848054652797</c:v>
                </c:pt>
                <c:pt idx="9">
                  <c:v>0.90409688647617503</c:v>
                </c:pt>
                <c:pt idx="10">
                  <c:v>0.90152888368558803</c:v>
                </c:pt>
                <c:pt idx="11">
                  <c:v>0.89077386945748604</c:v>
                </c:pt>
                <c:pt idx="12">
                  <c:v>0.88924023901402305</c:v>
                </c:pt>
                <c:pt idx="13">
                  <c:v>0.89710819784234697</c:v>
                </c:pt>
                <c:pt idx="14">
                  <c:v>0.91342417506753704</c:v>
                </c:pt>
                <c:pt idx="15">
                  <c:v>0.94817664046450501</c:v>
                </c:pt>
                <c:pt idx="16">
                  <c:v>0.98618293952438896</c:v>
                </c:pt>
                <c:pt idx="17">
                  <c:v>1</c:v>
                </c:pt>
                <c:pt idx="18">
                  <c:v>0.97335122012449804</c:v>
                </c:pt>
                <c:pt idx="19">
                  <c:v>0.92405574330596896</c:v>
                </c:pt>
                <c:pt idx="20">
                  <c:v>0.85836755202932002</c:v>
                </c:pt>
                <c:pt idx="21">
                  <c:v>0.77251213465267399</c:v>
                </c:pt>
                <c:pt idx="22">
                  <c:v>0.69540167965972299</c:v>
                </c:pt>
                <c:pt idx="23">
                  <c:v>0.63761104726920403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31E-450F-81E6-6EE59B5C76DA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profiles!$F$19:$AC$19</c:f>
              <c:numCache>
                <c:formatCode>General</c:formatCode>
                <c:ptCount val="24"/>
                <c:pt idx="0">
                  <c:v>0.547679308653231</c:v>
                </c:pt>
                <c:pt idx="1">
                  <c:v>0.547875449264422</c:v>
                </c:pt>
                <c:pt idx="2">
                  <c:v>0.53240408602870004</c:v>
                </c:pt>
                <c:pt idx="3">
                  <c:v>0.50423676407517404</c:v>
                </c:pt>
                <c:pt idx="4">
                  <c:v>0.49372060489694197</c:v>
                </c:pt>
                <c:pt idx="5">
                  <c:v>0.53465909352109098</c:v>
                </c:pt>
                <c:pt idx="6">
                  <c:v>0.62663403606614199</c:v>
                </c:pt>
                <c:pt idx="7">
                  <c:v>0.74962895119245798</c:v>
                </c:pt>
                <c:pt idx="8">
                  <c:v>0.85822591838002404</c:v>
                </c:pt>
                <c:pt idx="9">
                  <c:v>0.92411328185997499</c:v>
                </c:pt>
                <c:pt idx="10">
                  <c:v>0.93461440380523098</c:v>
                </c:pt>
                <c:pt idx="11">
                  <c:v>0.90514807552812304</c:v>
                </c:pt>
                <c:pt idx="12">
                  <c:v>0.86932254198277203</c:v>
                </c:pt>
                <c:pt idx="13">
                  <c:v>0.84891722402275305</c:v>
                </c:pt>
                <c:pt idx="14">
                  <c:v>0.85480593254925397</c:v>
                </c:pt>
                <c:pt idx="15">
                  <c:v>0.88333322694888305</c:v>
                </c:pt>
                <c:pt idx="16">
                  <c:v>0.93232107372588102</c:v>
                </c:pt>
                <c:pt idx="17">
                  <c:v>0.981618108072842</c:v>
                </c:pt>
                <c:pt idx="18">
                  <c:v>1</c:v>
                </c:pt>
                <c:pt idx="19">
                  <c:v>0.97422512466807198</c:v>
                </c:pt>
                <c:pt idx="20">
                  <c:v>0.90803678556058298</c:v>
                </c:pt>
                <c:pt idx="21">
                  <c:v>0.80275801672396896</c:v>
                </c:pt>
                <c:pt idx="22">
                  <c:v>0.69629423729917295</c:v>
                </c:pt>
                <c:pt idx="23">
                  <c:v>0.62659449825698199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31E-450F-81E6-6EE59B5C76DA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profiles!$F$20:$AC$20</c:f>
              <c:numCache>
                <c:formatCode>General</c:formatCode>
                <c:ptCount val="24"/>
                <c:pt idx="0">
                  <c:v>0.56487092486881796</c:v>
                </c:pt>
                <c:pt idx="1">
                  <c:v>0.57098712298319099</c:v>
                </c:pt>
                <c:pt idx="2">
                  <c:v>0.56660352133234804</c:v>
                </c:pt>
                <c:pt idx="3">
                  <c:v>0.55230860721270603</c:v>
                </c:pt>
                <c:pt idx="4">
                  <c:v>0.54667635012084104</c:v>
                </c:pt>
                <c:pt idx="5">
                  <c:v>0.58526093054296802</c:v>
                </c:pt>
                <c:pt idx="6">
                  <c:v>0.66890575360528803</c:v>
                </c:pt>
                <c:pt idx="7">
                  <c:v>0.76997869504947303</c:v>
                </c:pt>
                <c:pt idx="8">
                  <c:v>0.86117756960005098</c:v>
                </c:pt>
                <c:pt idx="9">
                  <c:v>0.93022504936484496</c:v>
                </c:pt>
                <c:pt idx="10">
                  <c:v>0.95740877210559105</c:v>
                </c:pt>
                <c:pt idx="11">
                  <c:v>0.95369732214027003</c:v>
                </c:pt>
                <c:pt idx="12">
                  <c:v>0.94074301774535096</c:v>
                </c:pt>
                <c:pt idx="13">
                  <c:v>0.92939276470886101</c:v>
                </c:pt>
                <c:pt idx="14">
                  <c:v>0.91897511943659205</c:v>
                </c:pt>
                <c:pt idx="15">
                  <c:v>0.91875494660735302</c:v>
                </c:pt>
                <c:pt idx="16">
                  <c:v>0.93197642687023297</c:v>
                </c:pt>
                <c:pt idx="17">
                  <c:v>0.96359835881863198</c:v>
                </c:pt>
                <c:pt idx="18">
                  <c:v>1</c:v>
                </c:pt>
                <c:pt idx="19">
                  <c:v>0.99551700506319096</c:v>
                </c:pt>
                <c:pt idx="20">
                  <c:v>0.92496995313584296</c:v>
                </c:pt>
                <c:pt idx="21">
                  <c:v>0.80633361810236504</c:v>
                </c:pt>
                <c:pt idx="22">
                  <c:v>0.70178986184752201</c:v>
                </c:pt>
                <c:pt idx="23">
                  <c:v>0.63856790529264196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31E-450F-81E6-6EE59B5C76DA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profiles!$F$21:$AC$21</c:f>
              <c:numCache>
                <c:formatCode>General</c:formatCode>
                <c:ptCount val="24"/>
                <c:pt idx="0">
                  <c:v>0.53282936912868795</c:v>
                </c:pt>
                <c:pt idx="1">
                  <c:v>0.51477693579815098</c:v>
                </c:pt>
                <c:pt idx="2">
                  <c:v>0.49610861750507601</c:v>
                </c:pt>
                <c:pt idx="3">
                  <c:v>0.48275640402322201</c:v>
                </c:pt>
                <c:pt idx="4">
                  <c:v>0.48238070453430998</c:v>
                </c:pt>
                <c:pt idx="5">
                  <c:v>0.51249583025226897</c:v>
                </c:pt>
                <c:pt idx="6">
                  <c:v>0.58885424784339102</c:v>
                </c:pt>
                <c:pt idx="7">
                  <c:v>0.70747404372164502</c:v>
                </c:pt>
                <c:pt idx="8">
                  <c:v>0.82966780112481497</c:v>
                </c:pt>
                <c:pt idx="9">
                  <c:v>0.89692803412861</c:v>
                </c:pt>
                <c:pt idx="10">
                  <c:v>0.90227110071842398</c:v>
                </c:pt>
                <c:pt idx="11">
                  <c:v>0.87799059612965502</c:v>
                </c:pt>
                <c:pt idx="12">
                  <c:v>0.86225785727559701</c:v>
                </c:pt>
                <c:pt idx="13">
                  <c:v>0.84558187706561505</c:v>
                </c:pt>
                <c:pt idx="14">
                  <c:v>0.83593412325368899</c:v>
                </c:pt>
                <c:pt idx="15">
                  <c:v>0.86578984505894696</c:v>
                </c:pt>
                <c:pt idx="16">
                  <c:v>0.939651277649169</c:v>
                </c:pt>
                <c:pt idx="17">
                  <c:v>1</c:v>
                </c:pt>
                <c:pt idx="18">
                  <c:v>0.99115078067739304</c:v>
                </c:pt>
                <c:pt idx="19">
                  <c:v>0.91908034555589502</c:v>
                </c:pt>
                <c:pt idx="20">
                  <c:v>0.82404846370556095</c:v>
                </c:pt>
                <c:pt idx="21">
                  <c:v>0.73172683332392296</c:v>
                </c:pt>
                <c:pt idx="22">
                  <c:v>0.64986178308324105</c:v>
                </c:pt>
                <c:pt idx="23">
                  <c:v>0.59197020769507402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31E-450F-81E6-6EE59B5C76DA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profiles!$F$22:$AC$22</c:f>
              <c:numCache>
                <c:formatCode>General</c:formatCode>
                <c:ptCount val="24"/>
                <c:pt idx="0">
                  <c:v>0.55097797370171397</c:v>
                </c:pt>
                <c:pt idx="1">
                  <c:v>0.54639563507153899</c:v>
                </c:pt>
                <c:pt idx="2">
                  <c:v>0.54239102579557896</c:v>
                </c:pt>
                <c:pt idx="3">
                  <c:v>0.53252912803865105</c:v>
                </c:pt>
                <c:pt idx="4">
                  <c:v>0.51990541761645903</c:v>
                </c:pt>
                <c:pt idx="5">
                  <c:v>0.53381492420680099</c:v>
                </c:pt>
                <c:pt idx="6">
                  <c:v>0.60168779699630504</c:v>
                </c:pt>
                <c:pt idx="7">
                  <c:v>0.70793503596596596</c:v>
                </c:pt>
                <c:pt idx="8">
                  <c:v>0.802477621537251</c:v>
                </c:pt>
                <c:pt idx="9">
                  <c:v>0.84811270071325395</c:v>
                </c:pt>
                <c:pt idx="10">
                  <c:v>0.85864288496464403</c:v>
                </c:pt>
                <c:pt idx="11">
                  <c:v>0.84989837963171899</c:v>
                </c:pt>
                <c:pt idx="12">
                  <c:v>0.83188828806399395</c:v>
                </c:pt>
                <c:pt idx="13">
                  <c:v>0.82331763321212703</c:v>
                </c:pt>
                <c:pt idx="14">
                  <c:v>0.84097645162286305</c:v>
                </c:pt>
                <c:pt idx="15">
                  <c:v>0.87887597743622003</c:v>
                </c:pt>
                <c:pt idx="16">
                  <c:v>0.93101122155642402</c:v>
                </c:pt>
                <c:pt idx="17">
                  <c:v>0.98220558691989401</c:v>
                </c:pt>
                <c:pt idx="18">
                  <c:v>1</c:v>
                </c:pt>
                <c:pt idx="19">
                  <c:v>0.97661973366767896</c:v>
                </c:pt>
                <c:pt idx="20">
                  <c:v>0.91768568615687696</c:v>
                </c:pt>
                <c:pt idx="21">
                  <c:v>0.81040636636397201</c:v>
                </c:pt>
                <c:pt idx="22">
                  <c:v>0.70053619652801702</c:v>
                </c:pt>
                <c:pt idx="23">
                  <c:v>0.630732591526175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31E-450F-81E6-6EE59B5C76DA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profiles!$F$23:$AC$23</c:f>
              <c:numCache>
                <c:formatCode>General</c:formatCode>
                <c:ptCount val="24"/>
                <c:pt idx="0">
                  <c:v>0.58838918321968603</c:v>
                </c:pt>
                <c:pt idx="1">
                  <c:v>0.56852096824874998</c:v>
                </c:pt>
                <c:pt idx="2">
                  <c:v>0.53813076314906105</c:v>
                </c:pt>
                <c:pt idx="3">
                  <c:v>0.51396563446526899</c:v>
                </c:pt>
                <c:pt idx="4">
                  <c:v>0.51496167245561497</c:v>
                </c:pt>
                <c:pt idx="5">
                  <c:v>0.56454096860313896</c:v>
                </c:pt>
                <c:pt idx="6">
                  <c:v>0.66413690685632099</c:v>
                </c:pt>
                <c:pt idx="7">
                  <c:v>0.78798996994167103</c:v>
                </c:pt>
                <c:pt idx="8">
                  <c:v>0.88868819804182597</c:v>
                </c:pt>
                <c:pt idx="9">
                  <c:v>0.94911547351292502</c:v>
                </c:pt>
                <c:pt idx="10">
                  <c:v>0.983799490734937</c:v>
                </c:pt>
                <c:pt idx="11">
                  <c:v>0.99255757289007995</c:v>
                </c:pt>
                <c:pt idx="12">
                  <c:v>0.98299853804301895</c:v>
                </c:pt>
                <c:pt idx="13">
                  <c:v>0.96137867493130003</c:v>
                </c:pt>
                <c:pt idx="14">
                  <c:v>0.947841294868082</c:v>
                </c:pt>
                <c:pt idx="15">
                  <c:v>0.95335800403293203</c:v>
                </c:pt>
                <c:pt idx="16">
                  <c:v>0.97739134078203704</c:v>
                </c:pt>
                <c:pt idx="17">
                  <c:v>0.998627351882859</c:v>
                </c:pt>
                <c:pt idx="18">
                  <c:v>1</c:v>
                </c:pt>
                <c:pt idx="19">
                  <c:v>0.98268327419681101</c:v>
                </c:pt>
                <c:pt idx="20">
                  <c:v>0.93085525097412403</c:v>
                </c:pt>
                <c:pt idx="21">
                  <c:v>0.82836452184419895</c:v>
                </c:pt>
                <c:pt idx="22">
                  <c:v>0.71875002096968699</c:v>
                </c:pt>
                <c:pt idx="23">
                  <c:v>0.64754758967256998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31E-450F-81E6-6EE59B5C76DA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profiles!$F$24:$AC$24</c:f>
              <c:numCache>
                <c:formatCode>General</c:formatCode>
                <c:ptCount val="24"/>
                <c:pt idx="0">
                  <c:v>0.51987747104706605</c:v>
                </c:pt>
                <c:pt idx="1">
                  <c:v>0.51249193582061203</c:v>
                </c:pt>
                <c:pt idx="2">
                  <c:v>0.509475364569835</c:v>
                </c:pt>
                <c:pt idx="3">
                  <c:v>0.50260704213801999</c:v>
                </c:pt>
                <c:pt idx="4">
                  <c:v>0.49506527765196201</c:v>
                </c:pt>
                <c:pt idx="5">
                  <c:v>0.51591729496988004</c:v>
                </c:pt>
                <c:pt idx="6">
                  <c:v>0.599405642270049</c:v>
                </c:pt>
                <c:pt idx="7">
                  <c:v>0.73440385614257497</c:v>
                </c:pt>
                <c:pt idx="8">
                  <c:v>0.85110270517892195</c:v>
                </c:pt>
                <c:pt idx="9">
                  <c:v>0.89594135154564603</c:v>
                </c:pt>
                <c:pt idx="10">
                  <c:v>0.88132981548605605</c:v>
                </c:pt>
                <c:pt idx="11">
                  <c:v>0.85618925862693396</c:v>
                </c:pt>
                <c:pt idx="12">
                  <c:v>0.84577852279474297</c:v>
                </c:pt>
                <c:pt idx="13">
                  <c:v>0.84250645212754804</c:v>
                </c:pt>
                <c:pt idx="14">
                  <c:v>0.84965807920127201</c:v>
                </c:pt>
                <c:pt idx="15">
                  <c:v>0.88532471076541497</c:v>
                </c:pt>
                <c:pt idx="16">
                  <c:v>0.94581648423785503</c:v>
                </c:pt>
                <c:pt idx="17">
                  <c:v>0.99666432494866097</c:v>
                </c:pt>
                <c:pt idx="18">
                  <c:v>1</c:v>
                </c:pt>
                <c:pt idx="19">
                  <c:v>0.95834266175015204</c:v>
                </c:pt>
                <c:pt idx="20">
                  <c:v>0.89407236352886699</c:v>
                </c:pt>
                <c:pt idx="21">
                  <c:v>0.80125379504750904</c:v>
                </c:pt>
                <c:pt idx="22">
                  <c:v>0.69953996988234202</c:v>
                </c:pt>
                <c:pt idx="23">
                  <c:v>0.61821810860028703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31E-450F-81E6-6EE59B5C76DA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profiles!$F$25:$AC$25</c:f>
              <c:numCache>
                <c:formatCode>General</c:formatCode>
                <c:ptCount val="24"/>
                <c:pt idx="0">
                  <c:v>0.53594279578654203</c:v>
                </c:pt>
                <c:pt idx="1">
                  <c:v>0.53350225274622398</c:v>
                </c:pt>
                <c:pt idx="2">
                  <c:v>0.53087794933420496</c:v>
                </c:pt>
                <c:pt idx="3">
                  <c:v>0.52662062257686604</c:v>
                </c:pt>
                <c:pt idx="4">
                  <c:v>0.53162356427177704</c:v>
                </c:pt>
                <c:pt idx="5">
                  <c:v>0.56393040670365102</c:v>
                </c:pt>
                <c:pt idx="6">
                  <c:v>0.64792970336762201</c:v>
                </c:pt>
                <c:pt idx="7">
                  <c:v>0.768659277135185</c:v>
                </c:pt>
                <c:pt idx="8">
                  <c:v>0.870798562858772</c:v>
                </c:pt>
                <c:pt idx="9">
                  <c:v>0.92420511942529004</c:v>
                </c:pt>
                <c:pt idx="10">
                  <c:v>0.94663161701797505</c:v>
                </c:pt>
                <c:pt idx="11">
                  <c:v>0.95704869931463799</c:v>
                </c:pt>
                <c:pt idx="12">
                  <c:v>0.96048673180674105</c:v>
                </c:pt>
                <c:pt idx="13">
                  <c:v>0.95953417986720302</c:v>
                </c:pt>
                <c:pt idx="14">
                  <c:v>0.94804216113669004</c:v>
                </c:pt>
                <c:pt idx="15">
                  <c:v>0.94741243942544295</c:v>
                </c:pt>
                <c:pt idx="16">
                  <c:v>0.97662351988793294</c:v>
                </c:pt>
                <c:pt idx="17">
                  <c:v>1</c:v>
                </c:pt>
                <c:pt idx="18">
                  <c:v>0.97277496127362195</c:v>
                </c:pt>
                <c:pt idx="19">
                  <c:v>0.91148649658327396</c:v>
                </c:pt>
                <c:pt idx="20">
                  <c:v>0.83636644628793699</c:v>
                </c:pt>
                <c:pt idx="21">
                  <c:v>0.751118079147996</c:v>
                </c:pt>
                <c:pt idx="22">
                  <c:v>0.67429204509302398</c:v>
                </c:pt>
                <c:pt idx="23">
                  <c:v>0.621582632981734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31E-450F-81E6-6EE59B5C76DA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profiles!$F$26:$AC$26</c:f>
              <c:numCache>
                <c:formatCode>General</c:formatCode>
                <c:ptCount val="24"/>
                <c:pt idx="0">
                  <c:v>0.59860084389897905</c:v>
                </c:pt>
                <c:pt idx="1">
                  <c:v>0.58201626468769896</c:v>
                </c:pt>
                <c:pt idx="2">
                  <c:v>0.57150393887327</c:v>
                </c:pt>
                <c:pt idx="3">
                  <c:v>0.56637021179682101</c:v>
                </c:pt>
                <c:pt idx="4">
                  <c:v>0.56171427111704997</c:v>
                </c:pt>
                <c:pt idx="5">
                  <c:v>0.58119925709082398</c:v>
                </c:pt>
                <c:pt idx="6">
                  <c:v>0.65207735818475299</c:v>
                </c:pt>
                <c:pt idx="7">
                  <c:v>0.76495906700119598</c:v>
                </c:pt>
                <c:pt idx="8">
                  <c:v>0.87613197039304602</c:v>
                </c:pt>
                <c:pt idx="9">
                  <c:v>0.95222756162435895</c:v>
                </c:pt>
                <c:pt idx="10">
                  <c:v>0.98600338898217899</c:v>
                </c:pt>
                <c:pt idx="11">
                  <c:v>0.97491814373805996</c:v>
                </c:pt>
                <c:pt idx="12">
                  <c:v>0.92440057957864996</c:v>
                </c:pt>
                <c:pt idx="13">
                  <c:v>0.88835557748627603</c:v>
                </c:pt>
                <c:pt idx="14">
                  <c:v>0.89719746246444898</c:v>
                </c:pt>
                <c:pt idx="15">
                  <c:v>0.93276946196680799</c:v>
                </c:pt>
                <c:pt idx="16">
                  <c:v>0.975854281459127</c:v>
                </c:pt>
                <c:pt idx="17">
                  <c:v>0.99733202525417797</c:v>
                </c:pt>
                <c:pt idx="18">
                  <c:v>1</c:v>
                </c:pt>
                <c:pt idx="19">
                  <c:v>0.98587768651238405</c:v>
                </c:pt>
                <c:pt idx="20">
                  <c:v>0.93645454091533897</c:v>
                </c:pt>
                <c:pt idx="21">
                  <c:v>0.83360116598487899</c:v>
                </c:pt>
                <c:pt idx="22">
                  <c:v>0.72658730053878096</c:v>
                </c:pt>
                <c:pt idx="23">
                  <c:v>0.66072691321477195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31E-450F-81E6-6EE59B5C76DA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profiles!$F$27:$AC$27</c:f>
              <c:numCache>
                <c:formatCode>General</c:formatCode>
                <c:ptCount val="24"/>
                <c:pt idx="0">
                  <c:v>0.58900874149820903</c:v>
                </c:pt>
                <c:pt idx="1">
                  <c:v>0.555364836559607</c:v>
                </c:pt>
                <c:pt idx="2">
                  <c:v>0.513859306320123</c:v>
                </c:pt>
                <c:pt idx="3">
                  <c:v>0.49048244419207698</c:v>
                </c:pt>
                <c:pt idx="4">
                  <c:v>0.50825222881187104</c:v>
                </c:pt>
                <c:pt idx="5">
                  <c:v>0.56480081323907605</c:v>
                </c:pt>
                <c:pt idx="6">
                  <c:v>0.65519162404459597</c:v>
                </c:pt>
                <c:pt idx="7">
                  <c:v>0.75945995453878901</c:v>
                </c:pt>
                <c:pt idx="8">
                  <c:v>0.85137700781516601</c:v>
                </c:pt>
                <c:pt idx="9">
                  <c:v>0.90151714771311497</c:v>
                </c:pt>
                <c:pt idx="10">
                  <c:v>0.925807761959204</c:v>
                </c:pt>
                <c:pt idx="11">
                  <c:v>0.929345956908043</c:v>
                </c:pt>
                <c:pt idx="12">
                  <c:v>0.90952305569369696</c:v>
                </c:pt>
                <c:pt idx="13">
                  <c:v>0.87588198690199304</c:v>
                </c:pt>
                <c:pt idx="14">
                  <c:v>0.84952560631864604</c:v>
                </c:pt>
                <c:pt idx="15">
                  <c:v>0.848323048180185</c:v>
                </c:pt>
                <c:pt idx="16">
                  <c:v>0.89503105567061203</c:v>
                </c:pt>
                <c:pt idx="17">
                  <c:v>0.96118729731789698</c:v>
                </c:pt>
                <c:pt idx="18">
                  <c:v>1</c:v>
                </c:pt>
                <c:pt idx="19">
                  <c:v>0.97783505859784103</c:v>
                </c:pt>
                <c:pt idx="20">
                  <c:v>0.90776329591616201</c:v>
                </c:pt>
                <c:pt idx="21">
                  <c:v>0.79482109283412306</c:v>
                </c:pt>
                <c:pt idx="22">
                  <c:v>0.68040996413984201</c:v>
                </c:pt>
                <c:pt idx="23">
                  <c:v>0.59633913955345697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31E-450F-81E6-6EE59B5C76DA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profiles!$F$28:$AC$28</c:f>
              <c:numCache>
                <c:formatCode>General</c:formatCode>
                <c:ptCount val="24"/>
                <c:pt idx="0">
                  <c:v>0.55221417997872402</c:v>
                </c:pt>
                <c:pt idx="1">
                  <c:v>0.53852675869280198</c:v>
                </c:pt>
                <c:pt idx="2">
                  <c:v>0.52996230702866798</c:v>
                </c:pt>
                <c:pt idx="3">
                  <c:v>0.52595223876691899</c:v>
                </c:pt>
                <c:pt idx="4">
                  <c:v>0.52311559792338402</c:v>
                </c:pt>
                <c:pt idx="5">
                  <c:v>0.55419208675737597</c:v>
                </c:pt>
                <c:pt idx="6">
                  <c:v>0.64674409490545004</c:v>
                </c:pt>
                <c:pt idx="7">
                  <c:v>0.77418962607763697</c:v>
                </c:pt>
                <c:pt idx="8">
                  <c:v>0.87988110455419899</c:v>
                </c:pt>
                <c:pt idx="9">
                  <c:v>0.930505618438214</c:v>
                </c:pt>
                <c:pt idx="10">
                  <c:v>0.93800289664301995</c:v>
                </c:pt>
                <c:pt idx="11">
                  <c:v>0.92069594797365895</c:v>
                </c:pt>
                <c:pt idx="12">
                  <c:v>0.89375503780793797</c:v>
                </c:pt>
                <c:pt idx="13">
                  <c:v>0.86047997163713896</c:v>
                </c:pt>
                <c:pt idx="14">
                  <c:v>0.84652874554204005</c:v>
                </c:pt>
                <c:pt idx="15">
                  <c:v>0.87469912664313998</c:v>
                </c:pt>
                <c:pt idx="16">
                  <c:v>0.93316430438664799</c:v>
                </c:pt>
                <c:pt idx="17">
                  <c:v>0.97953105100600202</c:v>
                </c:pt>
                <c:pt idx="18">
                  <c:v>1</c:v>
                </c:pt>
                <c:pt idx="19">
                  <c:v>0.98740748536058198</c:v>
                </c:pt>
                <c:pt idx="20">
                  <c:v>0.93828662381719896</c:v>
                </c:pt>
                <c:pt idx="21">
                  <c:v>0.83432825402736299</c:v>
                </c:pt>
                <c:pt idx="22">
                  <c:v>0.71086608923577099</c:v>
                </c:pt>
                <c:pt idx="23">
                  <c:v>0.61046238530086605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31E-450F-81E6-6EE59B5C76DA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profiles!$F$29:$AC$29</c:f>
              <c:numCache>
                <c:formatCode>General</c:formatCode>
                <c:ptCount val="24"/>
                <c:pt idx="0">
                  <c:v>0.55560176554763296</c:v>
                </c:pt>
                <c:pt idx="1">
                  <c:v>0.539052145835765</c:v>
                </c:pt>
                <c:pt idx="2">
                  <c:v>0.52885888435738804</c:v>
                </c:pt>
                <c:pt idx="3">
                  <c:v>0.53196117402785004</c:v>
                </c:pt>
                <c:pt idx="4">
                  <c:v>0.54088049587508802</c:v>
                </c:pt>
                <c:pt idx="5">
                  <c:v>0.56706046091146101</c:v>
                </c:pt>
                <c:pt idx="6">
                  <c:v>0.64109360187514997</c:v>
                </c:pt>
                <c:pt idx="7">
                  <c:v>0.76802672058944998</c:v>
                </c:pt>
                <c:pt idx="8">
                  <c:v>0.89367976843200003</c:v>
                </c:pt>
                <c:pt idx="9">
                  <c:v>0.96365370932594796</c:v>
                </c:pt>
                <c:pt idx="10">
                  <c:v>0.96878442334173098</c:v>
                </c:pt>
                <c:pt idx="11">
                  <c:v>0.93751303678155395</c:v>
                </c:pt>
                <c:pt idx="12">
                  <c:v>0.89493042191482697</c:v>
                </c:pt>
                <c:pt idx="13">
                  <c:v>0.85907285376944797</c:v>
                </c:pt>
                <c:pt idx="14">
                  <c:v>0.84946902970687899</c:v>
                </c:pt>
                <c:pt idx="15">
                  <c:v>0.88234929445822696</c:v>
                </c:pt>
                <c:pt idx="16">
                  <c:v>0.94895740889469604</c:v>
                </c:pt>
                <c:pt idx="17">
                  <c:v>0.99767881058191799</c:v>
                </c:pt>
                <c:pt idx="18">
                  <c:v>1</c:v>
                </c:pt>
                <c:pt idx="19">
                  <c:v>0.96396621024340901</c:v>
                </c:pt>
                <c:pt idx="20">
                  <c:v>0.90249176853441304</c:v>
                </c:pt>
                <c:pt idx="21">
                  <c:v>0.79668632893000102</c:v>
                </c:pt>
                <c:pt idx="22">
                  <c:v>0.68404737202362298</c:v>
                </c:pt>
                <c:pt idx="23">
                  <c:v>0.61518469118210195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31E-450F-81E6-6EE59B5C76DA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profiles!$F$30:$AC$30</c:f>
              <c:numCache>
                <c:formatCode>General</c:formatCode>
                <c:ptCount val="24"/>
                <c:pt idx="0">
                  <c:v>0.53163241286823204</c:v>
                </c:pt>
                <c:pt idx="1">
                  <c:v>0.53038771998010503</c:v>
                </c:pt>
                <c:pt idx="2">
                  <c:v>0.53108163167939004</c:v>
                </c:pt>
                <c:pt idx="3">
                  <c:v>0.53038173066921701</c:v>
                </c:pt>
                <c:pt idx="4">
                  <c:v>0.53449577340500398</c:v>
                </c:pt>
                <c:pt idx="5">
                  <c:v>0.56858572615391001</c:v>
                </c:pt>
                <c:pt idx="6">
                  <c:v>0.64389663019579801</c:v>
                </c:pt>
                <c:pt idx="7">
                  <c:v>0.74196149635748698</c:v>
                </c:pt>
                <c:pt idx="8">
                  <c:v>0.82740164524110804</c:v>
                </c:pt>
                <c:pt idx="9">
                  <c:v>0.86988313027116304</c:v>
                </c:pt>
                <c:pt idx="10">
                  <c:v>0.86089718925802905</c:v>
                </c:pt>
                <c:pt idx="11">
                  <c:v>0.84034566080823903</c:v>
                </c:pt>
                <c:pt idx="12">
                  <c:v>0.83801680187468797</c:v>
                </c:pt>
                <c:pt idx="13">
                  <c:v>0.84995651758690904</c:v>
                </c:pt>
                <c:pt idx="14">
                  <c:v>0.86186927773671596</c:v>
                </c:pt>
                <c:pt idx="15">
                  <c:v>0.88336192711127304</c:v>
                </c:pt>
                <c:pt idx="16">
                  <c:v>0.92952967016616395</c:v>
                </c:pt>
                <c:pt idx="17">
                  <c:v>0.97902618869062497</c:v>
                </c:pt>
                <c:pt idx="18">
                  <c:v>1</c:v>
                </c:pt>
                <c:pt idx="19">
                  <c:v>0.96994447148006602</c:v>
                </c:pt>
                <c:pt idx="20">
                  <c:v>0.89690458006376605</c:v>
                </c:pt>
                <c:pt idx="21">
                  <c:v>0.78965750599008699</c:v>
                </c:pt>
                <c:pt idx="22">
                  <c:v>0.68827346964761404</c:v>
                </c:pt>
                <c:pt idx="23">
                  <c:v>0.61003677445774396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31E-450F-81E6-6EE59B5C76DA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profiles!$F$31:$AC$31</c:f>
              <c:numCache>
                <c:formatCode>General</c:formatCode>
                <c:ptCount val="24"/>
                <c:pt idx="0">
                  <c:v>0.55030570523725297</c:v>
                </c:pt>
                <c:pt idx="1">
                  <c:v>0.54458578966119398</c:v>
                </c:pt>
                <c:pt idx="2">
                  <c:v>0.52120213331489795</c:v>
                </c:pt>
                <c:pt idx="3">
                  <c:v>0.49457906037911697</c:v>
                </c:pt>
                <c:pt idx="4">
                  <c:v>0.50328754437504297</c:v>
                </c:pt>
                <c:pt idx="5">
                  <c:v>0.55901782685324197</c:v>
                </c:pt>
                <c:pt idx="6">
                  <c:v>0.64847168742288697</c:v>
                </c:pt>
                <c:pt idx="7">
                  <c:v>0.73869009290742005</c:v>
                </c:pt>
                <c:pt idx="8">
                  <c:v>0.803502193386049</c:v>
                </c:pt>
                <c:pt idx="9">
                  <c:v>0.84249176293160399</c:v>
                </c:pt>
                <c:pt idx="10">
                  <c:v>0.86755922403299102</c:v>
                </c:pt>
                <c:pt idx="11">
                  <c:v>0.88254130661330799</c:v>
                </c:pt>
                <c:pt idx="12">
                  <c:v>0.87078282951348995</c:v>
                </c:pt>
                <c:pt idx="13">
                  <c:v>0.85319618125999397</c:v>
                </c:pt>
                <c:pt idx="14">
                  <c:v>0.85359814746671403</c:v>
                </c:pt>
                <c:pt idx="15">
                  <c:v>0.883776162540437</c:v>
                </c:pt>
                <c:pt idx="16">
                  <c:v>0.93640304814132402</c:v>
                </c:pt>
                <c:pt idx="17">
                  <c:v>0.98568677385437298</c:v>
                </c:pt>
                <c:pt idx="18">
                  <c:v>1</c:v>
                </c:pt>
                <c:pt idx="19">
                  <c:v>0.96362618960179702</c:v>
                </c:pt>
                <c:pt idx="20">
                  <c:v>0.87880385262822802</c:v>
                </c:pt>
                <c:pt idx="21">
                  <c:v>0.75981523786345495</c:v>
                </c:pt>
                <c:pt idx="22">
                  <c:v>0.66273785274915697</c:v>
                </c:pt>
                <c:pt idx="23">
                  <c:v>0.60743253694506705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31E-450F-81E6-6EE59B5C76DA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profiles!$F$32:$AC$32</c:f>
              <c:numCache>
                <c:formatCode>General</c:formatCode>
                <c:ptCount val="24"/>
                <c:pt idx="0">
                  <c:v>0.56130071306257601</c:v>
                </c:pt>
                <c:pt idx="1">
                  <c:v>0.54109785281399603</c:v>
                </c:pt>
                <c:pt idx="2">
                  <c:v>0.53071581623712905</c:v>
                </c:pt>
                <c:pt idx="3">
                  <c:v>0.52890837388134204</c:v>
                </c:pt>
                <c:pt idx="4">
                  <c:v>0.53560028972541796</c:v>
                </c:pt>
                <c:pt idx="5">
                  <c:v>0.57265065656665703</c:v>
                </c:pt>
                <c:pt idx="6">
                  <c:v>0.67148473896654504</c:v>
                </c:pt>
                <c:pt idx="7">
                  <c:v>0.80985519336191503</c:v>
                </c:pt>
                <c:pt idx="8">
                  <c:v>0.92076427892998602</c:v>
                </c:pt>
                <c:pt idx="9">
                  <c:v>0.98023600888777396</c:v>
                </c:pt>
                <c:pt idx="10">
                  <c:v>1</c:v>
                </c:pt>
                <c:pt idx="11">
                  <c:v>0.97501191360475703</c:v>
                </c:pt>
                <c:pt idx="12">
                  <c:v>0.92630503635843398</c:v>
                </c:pt>
                <c:pt idx="13">
                  <c:v>0.90283806789909704</c:v>
                </c:pt>
                <c:pt idx="14">
                  <c:v>0.90523002690967203</c:v>
                </c:pt>
                <c:pt idx="15">
                  <c:v>0.91868924167254695</c:v>
                </c:pt>
                <c:pt idx="16">
                  <c:v>0.94051762248218496</c:v>
                </c:pt>
                <c:pt idx="17">
                  <c:v>0.96835601015336803</c:v>
                </c:pt>
                <c:pt idx="18">
                  <c:v>0.97800213414106196</c:v>
                </c:pt>
                <c:pt idx="19">
                  <c:v>0.94561482701894195</c:v>
                </c:pt>
                <c:pt idx="20">
                  <c:v>0.87058194788870402</c:v>
                </c:pt>
                <c:pt idx="21">
                  <c:v>0.77088802476719698</c:v>
                </c:pt>
                <c:pt idx="22">
                  <c:v>0.68654637986336298</c:v>
                </c:pt>
                <c:pt idx="23">
                  <c:v>0.63158696193814501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31E-450F-81E6-6EE59B5C76DA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profiles!$F$33:$AC$33</c:f>
              <c:numCache>
                <c:formatCode>General</c:formatCode>
                <c:ptCount val="24"/>
                <c:pt idx="0">
                  <c:v>0.53554082098529598</c:v>
                </c:pt>
                <c:pt idx="1">
                  <c:v>0.52874187456867505</c:v>
                </c:pt>
                <c:pt idx="2">
                  <c:v>0.51379160838707905</c:v>
                </c:pt>
                <c:pt idx="3">
                  <c:v>0.49679570963712</c:v>
                </c:pt>
                <c:pt idx="4">
                  <c:v>0.492427795472966</c:v>
                </c:pt>
                <c:pt idx="5">
                  <c:v>0.51932090180533996</c:v>
                </c:pt>
                <c:pt idx="6">
                  <c:v>0.59074542366536897</c:v>
                </c:pt>
                <c:pt idx="7">
                  <c:v>0.69740152840636005</c:v>
                </c:pt>
                <c:pt idx="8">
                  <c:v>0.80245618820161002</c:v>
                </c:pt>
                <c:pt idx="9">
                  <c:v>0.87168556943423003</c:v>
                </c:pt>
                <c:pt idx="10">
                  <c:v>0.89688711317216696</c:v>
                </c:pt>
                <c:pt idx="11">
                  <c:v>0.89703931609091303</c:v>
                </c:pt>
                <c:pt idx="12">
                  <c:v>0.89190313623567996</c:v>
                </c:pt>
                <c:pt idx="13">
                  <c:v>0.89735659819374003</c:v>
                </c:pt>
                <c:pt idx="14">
                  <c:v>0.906110033428977</c:v>
                </c:pt>
                <c:pt idx="15">
                  <c:v>0.91384581207434201</c:v>
                </c:pt>
                <c:pt idx="16">
                  <c:v>0.93718340033899195</c:v>
                </c:pt>
                <c:pt idx="17">
                  <c:v>0.97784314707640096</c:v>
                </c:pt>
                <c:pt idx="18">
                  <c:v>1</c:v>
                </c:pt>
                <c:pt idx="19">
                  <c:v>0.96612268729710005</c:v>
                </c:pt>
                <c:pt idx="20">
                  <c:v>0.87410627161904497</c:v>
                </c:pt>
                <c:pt idx="21">
                  <c:v>0.75174682559545902</c:v>
                </c:pt>
                <c:pt idx="22">
                  <c:v>0.64515385397020297</c:v>
                </c:pt>
                <c:pt idx="23">
                  <c:v>0.57565292607696295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31E-450F-81E6-6EE59B5C76DA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profiles!$F$34:$AC$34</c:f>
              <c:numCache>
                <c:formatCode>General</c:formatCode>
                <c:ptCount val="24"/>
                <c:pt idx="0">
                  <c:v>0.60490547129728101</c:v>
                </c:pt>
                <c:pt idx="1">
                  <c:v>0.59269610269277595</c:v>
                </c:pt>
                <c:pt idx="2">
                  <c:v>0.57169561028961702</c:v>
                </c:pt>
                <c:pt idx="3">
                  <c:v>0.548858631829099</c:v>
                </c:pt>
                <c:pt idx="4">
                  <c:v>0.53428395872436196</c:v>
                </c:pt>
                <c:pt idx="5">
                  <c:v>0.560501055369928</c:v>
                </c:pt>
                <c:pt idx="6">
                  <c:v>0.64683247214296002</c:v>
                </c:pt>
                <c:pt idx="7">
                  <c:v>0.77144370673905105</c:v>
                </c:pt>
                <c:pt idx="8">
                  <c:v>0.86670728106139705</c:v>
                </c:pt>
                <c:pt idx="9">
                  <c:v>0.90309245223815704</c:v>
                </c:pt>
                <c:pt idx="10">
                  <c:v>0.90475112875120001</c:v>
                </c:pt>
                <c:pt idx="11">
                  <c:v>0.89991729731349102</c:v>
                </c:pt>
                <c:pt idx="12">
                  <c:v>0.90131062885576696</c:v>
                </c:pt>
                <c:pt idx="13">
                  <c:v>0.91068217380015504</c:v>
                </c:pt>
                <c:pt idx="14">
                  <c:v>0.935103080876177</c:v>
                </c:pt>
                <c:pt idx="15">
                  <c:v>0.96064447884661697</c:v>
                </c:pt>
                <c:pt idx="16">
                  <c:v>0.97631047866253395</c:v>
                </c:pt>
                <c:pt idx="17">
                  <c:v>0.990778196692502</c:v>
                </c:pt>
                <c:pt idx="18">
                  <c:v>1</c:v>
                </c:pt>
                <c:pt idx="19">
                  <c:v>0.98225754759169304</c:v>
                </c:pt>
                <c:pt idx="20">
                  <c:v>0.91334237253099104</c:v>
                </c:pt>
                <c:pt idx="21">
                  <c:v>0.80399262419263096</c:v>
                </c:pt>
                <c:pt idx="22">
                  <c:v>0.70112050274403603</c:v>
                </c:pt>
                <c:pt idx="23">
                  <c:v>0.62790850968674705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31E-450F-81E6-6EE59B5C76DA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profiles!$F$35:$AC$35</c:f>
              <c:numCache>
                <c:formatCode>General</c:formatCode>
                <c:ptCount val="24"/>
                <c:pt idx="0">
                  <c:v>0.55294910473201997</c:v>
                </c:pt>
                <c:pt idx="1">
                  <c:v>0.55041499869835997</c:v>
                </c:pt>
                <c:pt idx="2">
                  <c:v>0.54251731778395695</c:v>
                </c:pt>
                <c:pt idx="3">
                  <c:v>0.537200397236542</c:v>
                </c:pt>
                <c:pt idx="4">
                  <c:v>0.54332823668422603</c:v>
                </c:pt>
                <c:pt idx="5">
                  <c:v>0.582469222691265</c:v>
                </c:pt>
                <c:pt idx="6">
                  <c:v>0.66544506466934095</c:v>
                </c:pt>
                <c:pt idx="7">
                  <c:v>0.77866077137094203</c:v>
                </c:pt>
                <c:pt idx="8">
                  <c:v>0.88259402115907903</c:v>
                </c:pt>
                <c:pt idx="9">
                  <c:v>0.95432473248104599</c:v>
                </c:pt>
                <c:pt idx="10">
                  <c:v>0.98388891199925999</c:v>
                </c:pt>
                <c:pt idx="11">
                  <c:v>0.96769023448994296</c:v>
                </c:pt>
                <c:pt idx="12">
                  <c:v>0.92261277093372795</c:v>
                </c:pt>
                <c:pt idx="13">
                  <c:v>0.89009969778036702</c:v>
                </c:pt>
                <c:pt idx="14">
                  <c:v>0.89637486648124698</c:v>
                </c:pt>
                <c:pt idx="15">
                  <c:v>0.92262368897833702</c:v>
                </c:pt>
                <c:pt idx="16">
                  <c:v>0.94401576208038795</c:v>
                </c:pt>
                <c:pt idx="17">
                  <c:v>0.97296212472635402</c:v>
                </c:pt>
                <c:pt idx="18">
                  <c:v>1</c:v>
                </c:pt>
                <c:pt idx="19">
                  <c:v>0.98135030784850197</c:v>
                </c:pt>
                <c:pt idx="20">
                  <c:v>0.90339717333610903</c:v>
                </c:pt>
                <c:pt idx="21">
                  <c:v>0.79242286179405097</c:v>
                </c:pt>
                <c:pt idx="22">
                  <c:v>0.69025697794515295</c:v>
                </c:pt>
                <c:pt idx="23">
                  <c:v>0.62214339164443699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31E-450F-81E6-6EE59B5C76DA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profiles!$F$36:$AC$36</c:f>
              <c:numCache>
                <c:formatCode>General</c:formatCode>
                <c:ptCount val="24"/>
                <c:pt idx="0">
                  <c:v>0.55521172664983498</c:v>
                </c:pt>
                <c:pt idx="1">
                  <c:v>0.54753762994379396</c:v>
                </c:pt>
                <c:pt idx="2">
                  <c:v>0.53184889422732995</c:v>
                </c:pt>
                <c:pt idx="3">
                  <c:v>0.52049697909719395</c:v>
                </c:pt>
                <c:pt idx="4">
                  <c:v>0.52423800874478999</c:v>
                </c:pt>
                <c:pt idx="5">
                  <c:v>0.576193542925451</c:v>
                </c:pt>
                <c:pt idx="6">
                  <c:v>0.69170676306067003</c:v>
                </c:pt>
                <c:pt idx="7">
                  <c:v>0.83094988782208501</c:v>
                </c:pt>
                <c:pt idx="8">
                  <c:v>0.93464719050667799</c:v>
                </c:pt>
                <c:pt idx="9">
                  <c:v>0.96061015613962997</c:v>
                </c:pt>
                <c:pt idx="10">
                  <c:v>0.93693088749601905</c:v>
                </c:pt>
                <c:pt idx="11">
                  <c:v>0.90416563068921196</c:v>
                </c:pt>
                <c:pt idx="12">
                  <c:v>0.90181556422411702</c:v>
                </c:pt>
                <c:pt idx="13">
                  <c:v>0.92567334438330995</c:v>
                </c:pt>
                <c:pt idx="14">
                  <c:v>0.95297701437983195</c:v>
                </c:pt>
                <c:pt idx="15">
                  <c:v>0.97376586517833796</c:v>
                </c:pt>
                <c:pt idx="16">
                  <c:v>0.98952011110057603</c:v>
                </c:pt>
                <c:pt idx="17">
                  <c:v>0.99714563949428003</c:v>
                </c:pt>
                <c:pt idx="18">
                  <c:v>1</c:v>
                </c:pt>
                <c:pt idx="19">
                  <c:v>0.97854100039685099</c:v>
                </c:pt>
                <c:pt idx="20">
                  <c:v>0.91469966425192595</c:v>
                </c:pt>
                <c:pt idx="21">
                  <c:v>0.80550822609836803</c:v>
                </c:pt>
                <c:pt idx="22">
                  <c:v>0.70337813120294401</c:v>
                </c:pt>
                <c:pt idx="23">
                  <c:v>0.63795213852521904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31E-450F-81E6-6EE59B5C7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169872"/>
        <c:axId val="1448579840"/>
      </c:lineChart>
      <c:catAx>
        <c:axId val="59016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  <c:spPr>
            <a:solidFill>
              <a:srgbClr val="FFFFFF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448579840"/>
        <c:crosses val="autoZero"/>
        <c:auto val="1"/>
        <c:lblAlgn val="ctr"/>
        <c:lblOffset val="100"/>
        <c:noMultiLvlLbl val="0"/>
      </c:catAx>
      <c:valAx>
        <c:axId val="14485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>
            <a:solidFill>
              <a:srgbClr val="7F7F7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0169872"/>
        <c:crosses val="autoZero"/>
        <c:crossBetween val="between"/>
      </c:valAx>
      <c:spPr>
        <a:solidFill>
          <a:srgbClr val="FFFFFF"/>
        </a:solidFill>
        <a:ln w="3175">
          <a:solidFill>
            <a:srgbClr val="7F7F7F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6.3849758963956088E-2"/>
          <c:y val="4.8916055916269158E-2"/>
          <c:w val="0.93615014142649644"/>
          <c:h val="0.9344870210135970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profiles!$F$37:$AC$37</c:f>
              <c:numCache>
                <c:formatCode>General</c:formatCode>
                <c:ptCount val="24"/>
                <c:pt idx="0">
                  <c:v>0.95</c:v>
                </c:pt>
                <c:pt idx="1">
                  <c:v>0.93591580119999995</c:v>
                </c:pt>
                <c:pt idx="2">
                  <c:v>0.91091389560000002</c:v>
                </c:pt>
                <c:pt idx="3">
                  <c:v>0.88203800310000002</c:v>
                </c:pt>
                <c:pt idx="4">
                  <c:v>0.85703598690000005</c:v>
                </c:pt>
                <c:pt idx="5">
                  <c:v>0.83688057469999999</c:v>
                </c:pt>
                <c:pt idx="6">
                  <c:v>0.81895308469999994</c:v>
                </c:pt>
                <c:pt idx="7">
                  <c:v>0.80243019719999997</c:v>
                </c:pt>
                <c:pt idx="8">
                  <c:v>0.79139368710000002</c:v>
                </c:pt>
                <c:pt idx="9">
                  <c:v>0.78948914319999997</c:v>
                </c:pt>
                <c:pt idx="10">
                  <c:v>0.78879641479999996</c:v>
                </c:pt>
                <c:pt idx="11">
                  <c:v>0.77786587070000002</c:v>
                </c:pt>
                <c:pt idx="12">
                  <c:v>0.7525464073</c:v>
                </c:pt>
                <c:pt idx="13">
                  <c:v>0.70587051720000005</c:v>
                </c:pt>
                <c:pt idx="14">
                  <c:v>0.63072824790000004</c:v>
                </c:pt>
                <c:pt idx="15">
                  <c:v>0.54239169050000002</c:v>
                </c:pt>
                <c:pt idx="16">
                  <c:v>0.47735679609999998</c:v>
                </c:pt>
                <c:pt idx="17">
                  <c:v>0.45530307139999998</c:v>
                </c:pt>
                <c:pt idx="18">
                  <c:v>0.47487624810000001</c:v>
                </c:pt>
                <c:pt idx="19">
                  <c:v>0.53366063249999995</c:v>
                </c:pt>
                <c:pt idx="20">
                  <c:v>0.61600786880000002</c:v>
                </c:pt>
                <c:pt idx="21">
                  <c:v>0.6923016514</c:v>
                </c:pt>
                <c:pt idx="22">
                  <c:v>0.7350792786</c:v>
                </c:pt>
                <c:pt idx="23">
                  <c:v>0.75176074270000004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B-484C-A645-A385C770DB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profiles!$F$38:$AC$38</c:f>
              <c:numCache>
                <c:formatCode>General</c:formatCode>
                <c:ptCount val="24"/>
                <c:pt idx="0">
                  <c:v>0.8228992906</c:v>
                </c:pt>
                <c:pt idx="1">
                  <c:v>0.83368820789999998</c:v>
                </c:pt>
                <c:pt idx="2">
                  <c:v>0.84326796339999999</c:v>
                </c:pt>
                <c:pt idx="3">
                  <c:v>0.85867429770000003</c:v>
                </c:pt>
                <c:pt idx="4">
                  <c:v>0.88945130620000001</c:v>
                </c:pt>
                <c:pt idx="5">
                  <c:v>0.93181599709999996</c:v>
                </c:pt>
                <c:pt idx="6">
                  <c:v>0.95</c:v>
                </c:pt>
                <c:pt idx="7">
                  <c:v>0.90702251789999999</c:v>
                </c:pt>
                <c:pt idx="8">
                  <c:v>0.78899020490000005</c:v>
                </c:pt>
                <c:pt idx="9">
                  <c:v>0.63709948130000005</c:v>
                </c:pt>
                <c:pt idx="10">
                  <c:v>0.51617417750000005</c:v>
                </c:pt>
                <c:pt idx="11">
                  <c:v>0.45779582949999997</c:v>
                </c:pt>
                <c:pt idx="12">
                  <c:v>0.4384201781</c:v>
                </c:pt>
                <c:pt idx="13">
                  <c:v>0.44458555059999999</c:v>
                </c:pt>
                <c:pt idx="14">
                  <c:v>0.49662714790000001</c:v>
                </c:pt>
                <c:pt idx="15">
                  <c:v>0.59752319139999999</c:v>
                </c:pt>
                <c:pt idx="16">
                  <c:v>0.69162892269999998</c:v>
                </c:pt>
                <c:pt idx="17">
                  <c:v>0.7323363517</c:v>
                </c:pt>
                <c:pt idx="18">
                  <c:v>0.73542759930000001</c:v>
                </c:pt>
                <c:pt idx="19">
                  <c:v>0.75190252909999999</c:v>
                </c:pt>
                <c:pt idx="20">
                  <c:v>0.79690382530000003</c:v>
                </c:pt>
                <c:pt idx="21">
                  <c:v>0.85425549239999998</c:v>
                </c:pt>
                <c:pt idx="22">
                  <c:v>0.89559703390000001</c:v>
                </c:pt>
                <c:pt idx="23">
                  <c:v>0.91715285489999998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B-484C-A645-A385C770DBF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profiles!$F$39:$AC$39</c:f>
              <c:numCache>
                <c:formatCode>General</c:formatCode>
                <c:ptCount val="24"/>
                <c:pt idx="0">
                  <c:v>0.95</c:v>
                </c:pt>
                <c:pt idx="1">
                  <c:v>0.87796344380000002</c:v>
                </c:pt>
                <c:pt idx="2">
                  <c:v>0.79466364190000005</c:v>
                </c:pt>
                <c:pt idx="3">
                  <c:v>0.73042605660000004</c:v>
                </c:pt>
                <c:pt idx="4">
                  <c:v>0.7087513231</c:v>
                </c:pt>
                <c:pt idx="5">
                  <c:v>0.72776407700000001</c:v>
                </c:pt>
                <c:pt idx="6">
                  <c:v>0.76065589680000001</c:v>
                </c:pt>
                <c:pt idx="7">
                  <c:v>0.76263128560000004</c:v>
                </c:pt>
                <c:pt idx="8">
                  <c:v>0.71544475880000002</c:v>
                </c:pt>
                <c:pt idx="9">
                  <c:v>0.63868663680000004</c:v>
                </c:pt>
                <c:pt idx="10">
                  <c:v>0.57270301980000005</c:v>
                </c:pt>
                <c:pt idx="11">
                  <c:v>0.53957368510000003</c:v>
                </c:pt>
                <c:pt idx="12">
                  <c:v>0.53566718459999996</c:v>
                </c:pt>
                <c:pt idx="13">
                  <c:v>0.54820550130000001</c:v>
                </c:pt>
                <c:pt idx="14">
                  <c:v>0.55840014100000002</c:v>
                </c:pt>
                <c:pt idx="15">
                  <c:v>0.5555198174</c:v>
                </c:pt>
                <c:pt idx="16">
                  <c:v>0.5415323313</c:v>
                </c:pt>
                <c:pt idx="17">
                  <c:v>0.52753859420000004</c:v>
                </c:pt>
                <c:pt idx="18">
                  <c:v>0.52587935200000002</c:v>
                </c:pt>
                <c:pt idx="19">
                  <c:v>0.55437421980000001</c:v>
                </c:pt>
                <c:pt idx="20">
                  <c:v>0.62689999689999998</c:v>
                </c:pt>
                <c:pt idx="21">
                  <c:v>0.72873039969999998</c:v>
                </c:pt>
                <c:pt idx="22">
                  <c:v>0.81039156879999996</c:v>
                </c:pt>
                <c:pt idx="23">
                  <c:v>0.85575233179999999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2B-484C-A645-A385C770DBF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profiles!$F$40:$AC$40</c:f>
              <c:numCache>
                <c:formatCode>General</c:formatCode>
                <c:ptCount val="24"/>
                <c:pt idx="0">
                  <c:v>0.64330509260000002</c:v>
                </c:pt>
                <c:pt idx="1">
                  <c:v>0.69677957099999999</c:v>
                </c:pt>
                <c:pt idx="2">
                  <c:v>0.74102774559999995</c:v>
                </c:pt>
                <c:pt idx="3">
                  <c:v>0.74171904180000003</c:v>
                </c:pt>
                <c:pt idx="4">
                  <c:v>0.70145977800000003</c:v>
                </c:pt>
                <c:pt idx="5">
                  <c:v>0.65456104079999999</c:v>
                </c:pt>
                <c:pt idx="6">
                  <c:v>0.61874299909999997</c:v>
                </c:pt>
                <c:pt idx="7">
                  <c:v>0.58460525630000004</c:v>
                </c:pt>
                <c:pt idx="8">
                  <c:v>0.55549405949999997</c:v>
                </c:pt>
                <c:pt idx="9">
                  <c:v>0.55466621429999996</c:v>
                </c:pt>
                <c:pt idx="10">
                  <c:v>0.58524873690000001</c:v>
                </c:pt>
                <c:pt idx="11">
                  <c:v>0.60895431320000004</c:v>
                </c:pt>
                <c:pt idx="12">
                  <c:v>0.59855426410000001</c:v>
                </c:pt>
                <c:pt idx="13">
                  <c:v>0.56100987889999998</c:v>
                </c:pt>
                <c:pt idx="14">
                  <c:v>0.537024528</c:v>
                </c:pt>
                <c:pt idx="15">
                  <c:v>0.5526562532</c:v>
                </c:pt>
                <c:pt idx="16">
                  <c:v>0.59345937289999995</c:v>
                </c:pt>
                <c:pt idx="17">
                  <c:v>0.62527902999999996</c:v>
                </c:pt>
                <c:pt idx="18">
                  <c:v>0.65015715880000002</c:v>
                </c:pt>
                <c:pt idx="19">
                  <c:v>0.70165818950000003</c:v>
                </c:pt>
                <c:pt idx="20">
                  <c:v>0.78801001729999998</c:v>
                </c:pt>
                <c:pt idx="21">
                  <c:v>0.87408115070000003</c:v>
                </c:pt>
                <c:pt idx="22">
                  <c:v>0.9251323159</c:v>
                </c:pt>
                <c:pt idx="23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2B-484C-A645-A385C770D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953167"/>
        <c:axId val="1273946655"/>
      </c:lineChart>
      <c:catAx>
        <c:axId val="132695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273946655"/>
        <c:crosses val="autoZero"/>
        <c:auto val="1"/>
        <c:lblAlgn val="ctr"/>
        <c:lblOffset val="100"/>
        <c:noMultiLvlLbl val="0"/>
      </c:catAx>
      <c:valAx>
        <c:axId val="127394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>
            <a:solidFill>
              <a:srgbClr val="7F7F7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26953167"/>
        <c:crosses val="autoZero"/>
        <c:crossBetween val="between"/>
      </c:valAx>
      <c:spPr>
        <a:solidFill>
          <a:srgbClr val="FFFFFF"/>
        </a:solidFill>
        <a:ln w="3175">
          <a:solidFill>
            <a:srgbClr val="7F7F7F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6.619401868517033E-2"/>
          <c:y val="3.2610319520439225E-2"/>
          <c:w val="0.93380601836716037"/>
          <c:h val="0.9673895747911266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profiles!$F$41:$AC$41</c:f>
              <c:numCache>
                <c:formatCode>General</c:formatCode>
                <c:ptCount val="24"/>
                <c:pt idx="0">
                  <c:v>0.85701461827283698</c:v>
                </c:pt>
                <c:pt idx="1">
                  <c:v>0.88254956108568205</c:v>
                </c:pt>
                <c:pt idx="2">
                  <c:v>0.91230855777004505</c:v>
                </c:pt>
                <c:pt idx="3">
                  <c:v>0.94422855128317895</c:v>
                </c:pt>
                <c:pt idx="4">
                  <c:v>0.965699078508647</c:v>
                </c:pt>
                <c:pt idx="5">
                  <c:v>0.97163145107331095</c:v>
                </c:pt>
                <c:pt idx="6">
                  <c:v>0.97393745547724697</c:v>
                </c:pt>
                <c:pt idx="7">
                  <c:v>0.96104791142123003</c:v>
                </c:pt>
                <c:pt idx="8">
                  <c:v>0.90210733496002804</c:v>
                </c:pt>
                <c:pt idx="9">
                  <c:v>0.81047791357513099</c:v>
                </c:pt>
                <c:pt idx="10">
                  <c:v>0.73249074563155003</c:v>
                </c:pt>
                <c:pt idx="11">
                  <c:v>0.68499307093695505</c:v>
                </c:pt>
                <c:pt idx="12">
                  <c:v>0.652410510501374</c:v>
                </c:pt>
                <c:pt idx="13">
                  <c:v>0.630660560471065</c:v>
                </c:pt>
                <c:pt idx="14">
                  <c:v>0.63233912009230597</c:v>
                </c:pt>
                <c:pt idx="15">
                  <c:v>0.65066867415688801</c:v>
                </c:pt>
                <c:pt idx="16">
                  <c:v>0.68835918052788603</c:v>
                </c:pt>
                <c:pt idx="17">
                  <c:v>0.73230962836247004</c:v>
                </c:pt>
                <c:pt idx="18">
                  <c:v>0.76312980858131196</c:v>
                </c:pt>
                <c:pt idx="19">
                  <c:v>0.78301604811542302</c:v>
                </c:pt>
                <c:pt idx="20">
                  <c:v>0.80452582441375597</c:v>
                </c:pt>
                <c:pt idx="21">
                  <c:v>0.81633930537806998</c:v>
                </c:pt>
                <c:pt idx="22">
                  <c:v>0.812725112508485</c:v>
                </c:pt>
                <c:pt idx="23">
                  <c:v>0.804743727909076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8-4BDA-BD11-25FA3595E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84271"/>
        <c:axId val="1225748943"/>
      </c:lineChart>
      <c:catAx>
        <c:axId val="1273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225748943"/>
        <c:crosses val="autoZero"/>
        <c:auto val="1"/>
        <c:lblAlgn val="ctr"/>
        <c:lblOffset val="100"/>
        <c:tickMarkSkip val="3"/>
        <c:noMultiLvlLbl val="0"/>
      </c:catAx>
      <c:valAx>
        <c:axId val="12257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273884271"/>
        <c:crosses val="autoZero"/>
        <c:crossBetween val="between"/>
        <c:minorUnit val="0.1"/>
      </c:valAx>
      <c:spPr>
        <a:solidFill>
          <a:srgbClr val="FFFFFF"/>
        </a:solidFill>
        <a:ln w="3175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buildings.tau_occ!$E$4:$AB$4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C-48FB-B26F-D5E371BBD9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buildings.tau_occ!$E$5:$AB$5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D-4A5D-9524-9A2CF2147CC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buildings.tau_occ!$E$6:$AB$6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D-4A5D-9524-9A2CF2147CC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buildings.tau_occ!$E$7:$AB$7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5D-4A5D-9524-9A2CF2147CC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buildings.tau_occ!$E$8:$AB$8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5D-4A5D-9524-9A2CF2147CC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buildings.tau_occ!$E$9:$AB$9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5D-4A5D-9524-9A2CF2147CC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buildings.tau_occ!$E$10:$AB$10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5D-4A5D-9524-9A2CF2147CC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buildings.tau_occ!$E$11:$AB$11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5D-4A5D-9524-9A2CF2147CC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buildings.tau_occ!$E$12:$AB$12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5D-4A5D-9524-9A2CF2147CC2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buildings.tau_occ!$E$13:$AB$13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5D-4A5D-9524-9A2CF2147CC2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buildings.tau_occ!$E$14:$AB$14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5D-4A5D-9524-9A2CF2147CC2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buildings.tau_occ!$E$15:$AB$15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5D-4A5D-9524-9A2CF2147CC2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buildings.tau_occ!$E$16:$AB$16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5D-4A5D-9524-9A2CF2147CC2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buildings.tau_occ!$E$17:$AB$17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5D-4A5D-9524-9A2CF2147CC2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buildings.tau_occ!$E$18:$AB$18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5D-4A5D-9524-9A2CF2147CC2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buildings.tau_occ!$E$19:$AB$19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5D-4A5D-9524-9A2CF2147CC2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buildings.tau_occ!$E$20:$AB$20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F5D-4A5D-9524-9A2CF2147CC2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buildings.tau_occ!$E$21:$AB$21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F5D-4A5D-9524-9A2CF2147CC2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buildings.tau_occ!$E$22:$AB$22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F5D-4A5D-9524-9A2CF2147CC2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buildings.tau_occ!$E$23:$AB$23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F5D-4A5D-9524-9A2CF2147CC2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buildings.tau_occ!$E$24:$AB$24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F5D-4A5D-9524-9A2CF2147CC2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buildings.tau_occ!$E$25:$AB$25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F5D-4A5D-9524-9A2CF2147CC2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buildings.tau_occ!$E$26:$AB$26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F5D-4A5D-9524-9A2CF2147CC2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buildings.tau_occ!$E$27:$AB$27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F5D-4A5D-9524-9A2CF2147CC2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buildings.tau_occ!$E$28:$AB$28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F5D-4A5D-9524-9A2CF2147CC2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buildings.tau_occ!$E$29:$AB$29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F5D-4A5D-9524-9A2CF2147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336895"/>
        <c:axId val="1925375039"/>
      </c:lineChart>
      <c:catAx>
        <c:axId val="192033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5375039"/>
        <c:crosses val="autoZero"/>
        <c:auto val="1"/>
        <c:lblAlgn val="ctr"/>
        <c:lblOffset val="100"/>
        <c:noMultiLvlLbl val="0"/>
      </c:catAx>
      <c:valAx>
        <c:axId val="192537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033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253998</xdr:colOff>
      <xdr:row>0</xdr:row>
      <xdr:rowOff>0</xdr:rowOff>
    </xdr:from>
    <xdr:to>
      <xdr:col>19</xdr:col>
      <xdr:colOff>508000</xdr:colOff>
      <xdr:row>16</xdr:row>
      <xdr:rowOff>80818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A0B441-F796-4CDF-8667-BBA19A6F8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350692</xdr:colOff>
      <xdr:row>0</xdr:row>
      <xdr:rowOff>135658</xdr:rowOff>
    </xdr:from>
    <xdr:to>
      <xdr:col>35</xdr:col>
      <xdr:colOff>274492</xdr:colOff>
      <xdr:row>15</xdr:row>
      <xdr:rowOff>84858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C6FDA9A-0E52-4B16-B10B-6AE926339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354300</xdr:colOff>
      <xdr:row>15</xdr:row>
      <xdr:rowOff>170439</xdr:rowOff>
    </xdr:from>
    <xdr:to>
      <xdr:col>35</xdr:col>
      <xdr:colOff>278100</xdr:colOff>
      <xdr:row>30</xdr:row>
      <xdr:rowOff>119638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1CC76B1-A28B-485B-8A4F-CA3C378E2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303791</xdr:colOff>
      <xdr:row>31</xdr:row>
      <xdr:rowOff>26122</xdr:rowOff>
    </xdr:from>
    <xdr:to>
      <xdr:col>35</xdr:col>
      <xdr:colOff>227591</xdr:colOff>
      <xdr:row>45</xdr:row>
      <xdr:rowOff>153122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29EAA91-D6DB-4AA4-83D0-8B30D8587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658090</xdr:colOff>
      <xdr:row>3</xdr:row>
      <xdr:rowOff>161636</xdr:rowOff>
    </xdr:from>
    <xdr:to>
      <xdr:col>36</xdr:col>
      <xdr:colOff>404089</xdr:colOff>
      <xdr:row>18</xdr:row>
      <xdr:rowOff>84280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37F562-B86E-467C-86E6-747658B6C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The Wall Street Journal">
      <a:dk1>
        <a:srgbClr val="000000"/>
      </a:dk1>
      <a:lt1>
        <a:srgbClr val="FFFFFF"/>
      </a:lt1>
      <a:dk2>
        <a:srgbClr val="D8DFF1"/>
      </a:dk2>
      <a:lt2>
        <a:srgbClr val="ECF1F9"/>
      </a:lt2>
      <a:accent1>
        <a:srgbClr val="0666B1"/>
      </a:accent1>
      <a:accent2>
        <a:srgbClr val="ED1B3A"/>
      </a:accent2>
      <a:accent3>
        <a:srgbClr val="00AD4F"/>
      </a:accent3>
      <a:accent4>
        <a:srgbClr val="FEDC19"/>
      </a:accent4>
      <a:accent5>
        <a:srgbClr val="4EB848"/>
      </a:accent5>
      <a:accent6>
        <a:srgbClr val="ECF1F9"/>
      </a:accent6>
      <a:hlink>
        <a:srgbClr val="A65628"/>
      </a:hlink>
      <a:folHlink>
        <a:srgbClr val="F781B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8"/>
  <sheetViews>
    <sheetView zoomScale="115" zoomScaleNormal="115" workbookViewId="0">
      <selection activeCell="Q31" sqref="Q31"/>
    </sheetView>
  </sheetViews>
  <sheetFormatPr defaultColWidth="8.625" defaultRowHeight="12.75" x14ac:dyDescent="0.2"/>
  <cols>
    <col min="1" max="16384" width="8.625" style="5"/>
  </cols>
  <sheetData>
    <row r="2" spans="2:15" x14ac:dyDescent="0.2">
      <c r="B2" s="22" t="s">
        <v>1</v>
      </c>
      <c r="C2" s="24" t="s">
        <v>14</v>
      </c>
      <c r="D2" s="24" t="s">
        <v>15</v>
      </c>
      <c r="E2" s="24" t="s">
        <v>166</v>
      </c>
      <c r="F2" s="24" t="s">
        <v>167</v>
      </c>
      <c r="G2" s="24" t="s">
        <v>16</v>
      </c>
      <c r="H2" s="24" t="s">
        <v>17</v>
      </c>
      <c r="I2" s="24" t="s">
        <v>18</v>
      </c>
      <c r="J2" s="24" t="s">
        <v>19</v>
      </c>
      <c r="K2" s="24" t="s">
        <v>20</v>
      </c>
      <c r="L2" s="24" t="s">
        <v>21</v>
      </c>
      <c r="M2" s="24" t="s">
        <v>22</v>
      </c>
      <c r="N2" s="24" t="s">
        <v>23</v>
      </c>
      <c r="O2" s="24" t="s">
        <v>24</v>
      </c>
    </row>
    <row r="3" spans="2:15" x14ac:dyDescent="0.2">
      <c r="B3" s="23" t="s">
        <v>25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2:15" x14ac:dyDescent="0.2">
      <c r="B4" s="22"/>
      <c r="C4" s="25">
        <v>1</v>
      </c>
      <c r="D4" s="22">
        <v>3</v>
      </c>
      <c r="E4" s="22">
        <v>0</v>
      </c>
      <c r="F4" s="22">
        <v>0</v>
      </c>
      <c r="G4" s="22">
        <v>0</v>
      </c>
      <c r="H4" s="22">
        <v>0</v>
      </c>
      <c r="I4" s="22">
        <v>1</v>
      </c>
      <c r="J4" s="22">
        <v>1</v>
      </c>
      <c r="K4" s="22">
        <v>0</v>
      </c>
      <c r="L4" s="22">
        <v>12.66</v>
      </c>
      <c r="M4" s="22">
        <v>1</v>
      </c>
      <c r="N4" s="22">
        <v>1</v>
      </c>
      <c r="O4" s="22">
        <v>1</v>
      </c>
    </row>
    <row r="5" spans="2:15" x14ac:dyDescent="0.2">
      <c r="B5" s="22"/>
      <c r="C5" s="25">
        <v>2</v>
      </c>
      <c r="D5" s="22">
        <v>1</v>
      </c>
      <c r="E5" s="22">
        <v>100</v>
      </c>
      <c r="F5" s="22">
        <v>60</v>
      </c>
      <c r="G5" s="22">
        <v>0</v>
      </c>
      <c r="H5" s="22">
        <v>0</v>
      </c>
      <c r="I5" s="22">
        <v>1</v>
      </c>
      <c r="J5" s="22">
        <v>1</v>
      </c>
      <c r="K5" s="22">
        <v>0</v>
      </c>
      <c r="L5" s="22">
        <v>12.66</v>
      </c>
      <c r="M5" s="22">
        <v>1</v>
      </c>
      <c r="N5" s="22">
        <v>1.1000000000000001</v>
      </c>
      <c r="O5" s="22">
        <v>0.9</v>
      </c>
    </row>
    <row r="6" spans="2:15" x14ac:dyDescent="0.2">
      <c r="B6" s="22"/>
      <c r="C6" s="25">
        <v>3</v>
      </c>
      <c r="D6" s="22">
        <v>1</v>
      </c>
      <c r="E6" s="22">
        <v>90</v>
      </c>
      <c r="F6" s="22">
        <v>40</v>
      </c>
      <c r="G6" s="22">
        <v>0</v>
      </c>
      <c r="H6" s="22">
        <v>0</v>
      </c>
      <c r="I6" s="22">
        <v>1</v>
      </c>
      <c r="J6" s="22">
        <v>1</v>
      </c>
      <c r="K6" s="22">
        <v>0</v>
      </c>
      <c r="L6" s="22">
        <v>12.66</v>
      </c>
      <c r="M6" s="22">
        <v>1</v>
      </c>
      <c r="N6" s="22">
        <v>1.1000000000000001</v>
      </c>
      <c r="O6" s="22">
        <v>0.9</v>
      </c>
    </row>
    <row r="7" spans="2:15" x14ac:dyDescent="0.2">
      <c r="B7" s="22"/>
      <c r="C7" s="25">
        <v>4</v>
      </c>
      <c r="D7" s="22">
        <v>1</v>
      </c>
      <c r="E7" s="22">
        <v>120</v>
      </c>
      <c r="F7" s="22">
        <v>80</v>
      </c>
      <c r="G7" s="22">
        <v>0</v>
      </c>
      <c r="H7" s="22">
        <v>0</v>
      </c>
      <c r="I7" s="22">
        <v>1</v>
      </c>
      <c r="J7" s="22">
        <v>1</v>
      </c>
      <c r="K7" s="22">
        <v>0</v>
      </c>
      <c r="L7" s="22">
        <v>12.66</v>
      </c>
      <c r="M7" s="22">
        <v>1</v>
      </c>
      <c r="N7" s="22">
        <v>1.1000000000000001</v>
      </c>
      <c r="O7" s="22">
        <v>0.9</v>
      </c>
    </row>
    <row r="8" spans="2:15" x14ac:dyDescent="0.2">
      <c r="B8" s="22"/>
      <c r="C8" s="25">
        <v>5</v>
      </c>
      <c r="D8" s="22">
        <v>1</v>
      </c>
      <c r="E8" s="22">
        <v>60</v>
      </c>
      <c r="F8" s="22">
        <v>30</v>
      </c>
      <c r="G8" s="22">
        <v>0</v>
      </c>
      <c r="H8" s="22">
        <v>0</v>
      </c>
      <c r="I8" s="22">
        <v>1</v>
      </c>
      <c r="J8" s="22">
        <v>1</v>
      </c>
      <c r="K8" s="22">
        <v>0</v>
      </c>
      <c r="L8" s="22">
        <v>12.66</v>
      </c>
      <c r="M8" s="22">
        <v>1</v>
      </c>
      <c r="N8" s="22">
        <v>1.1000000000000001</v>
      </c>
      <c r="O8" s="22">
        <v>0.9</v>
      </c>
    </row>
    <row r="9" spans="2:15" x14ac:dyDescent="0.2">
      <c r="B9" s="22"/>
      <c r="C9" s="25">
        <v>6</v>
      </c>
      <c r="D9" s="22">
        <v>1</v>
      </c>
      <c r="E9" s="22">
        <v>60</v>
      </c>
      <c r="F9" s="22">
        <v>20</v>
      </c>
      <c r="G9" s="22">
        <v>0</v>
      </c>
      <c r="H9" s="22">
        <v>0</v>
      </c>
      <c r="I9" s="22">
        <v>1</v>
      </c>
      <c r="J9" s="22">
        <v>1</v>
      </c>
      <c r="K9" s="22">
        <v>0</v>
      </c>
      <c r="L9" s="22">
        <v>12.66</v>
      </c>
      <c r="M9" s="22">
        <v>1</v>
      </c>
      <c r="N9" s="22">
        <v>1.1000000000000001</v>
      </c>
      <c r="O9" s="22">
        <v>0.9</v>
      </c>
    </row>
    <row r="10" spans="2:15" x14ac:dyDescent="0.2">
      <c r="B10" s="22"/>
      <c r="C10" s="25">
        <v>7</v>
      </c>
      <c r="D10" s="22">
        <v>1</v>
      </c>
      <c r="E10" s="22">
        <v>200</v>
      </c>
      <c r="F10" s="22">
        <v>100</v>
      </c>
      <c r="G10" s="22">
        <v>0</v>
      </c>
      <c r="H10" s="22">
        <v>0</v>
      </c>
      <c r="I10" s="22">
        <v>1</v>
      </c>
      <c r="J10" s="22">
        <v>1</v>
      </c>
      <c r="K10" s="22">
        <v>0</v>
      </c>
      <c r="L10" s="22">
        <v>12.66</v>
      </c>
      <c r="M10" s="22">
        <v>1</v>
      </c>
      <c r="N10" s="22">
        <v>1.1000000000000001</v>
      </c>
      <c r="O10" s="22">
        <v>0.9</v>
      </c>
    </row>
    <row r="11" spans="2:15" x14ac:dyDescent="0.2">
      <c r="B11" s="22"/>
      <c r="C11" s="25">
        <v>8</v>
      </c>
      <c r="D11" s="22">
        <v>1</v>
      </c>
      <c r="E11" s="22">
        <v>200</v>
      </c>
      <c r="F11" s="22">
        <v>100</v>
      </c>
      <c r="G11" s="22">
        <v>0</v>
      </c>
      <c r="H11" s="22">
        <v>0</v>
      </c>
      <c r="I11" s="22">
        <v>1</v>
      </c>
      <c r="J11" s="22">
        <v>1</v>
      </c>
      <c r="K11" s="22">
        <v>0</v>
      </c>
      <c r="L11" s="22">
        <v>12.66</v>
      </c>
      <c r="M11" s="22">
        <v>1</v>
      </c>
      <c r="N11" s="22">
        <v>1.1000000000000001</v>
      </c>
      <c r="O11" s="22">
        <v>0.9</v>
      </c>
    </row>
    <row r="12" spans="2:15" x14ac:dyDescent="0.2">
      <c r="B12" s="22"/>
      <c r="C12" s="25">
        <v>9</v>
      </c>
      <c r="D12" s="22">
        <v>1</v>
      </c>
      <c r="E12" s="22">
        <v>60</v>
      </c>
      <c r="F12" s="22">
        <v>20</v>
      </c>
      <c r="G12" s="22">
        <v>0</v>
      </c>
      <c r="H12" s="22">
        <v>0</v>
      </c>
      <c r="I12" s="22">
        <v>1</v>
      </c>
      <c r="J12" s="22">
        <v>1</v>
      </c>
      <c r="K12" s="22">
        <v>0</v>
      </c>
      <c r="L12" s="22">
        <v>12.66</v>
      </c>
      <c r="M12" s="22">
        <v>1</v>
      </c>
      <c r="N12" s="22">
        <v>1.1000000000000001</v>
      </c>
      <c r="O12" s="22">
        <v>0.9</v>
      </c>
    </row>
    <row r="13" spans="2:15" x14ac:dyDescent="0.2">
      <c r="B13" s="22"/>
      <c r="C13" s="25">
        <v>10</v>
      </c>
      <c r="D13" s="22">
        <v>1</v>
      </c>
      <c r="E13" s="22">
        <v>60</v>
      </c>
      <c r="F13" s="22">
        <v>20</v>
      </c>
      <c r="G13" s="22">
        <v>0</v>
      </c>
      <c r="H13" s="22">
        <v>0</v>
      </c>
      <c r="I13" s="22">
        <v>1</v>
      </c>
      <c r="J13" s="22">
        <v>1</v>
      </c>
      <c r="K13" s="22">
        <v>0</v>
      </c>
      <c r="L13" s="22">
        <v>12.66</v>
      </c>
      <c r="M13" s="22">
        <v>1</v>
      </c>
      <c r="N13" s="22">
        <v>1.1000000000000001</v>
      </c>
      <c r="O13" s="22">
        <v>0.9</v>
      </c>
    </row>
    <row r="14" spans="2:15" x14ac:dyDescent="0.2">
      <c r="B14" s="22"/>
      <c r="C14" s="25">
        <v>11</v>
      </c>
      <c r="D14" s="22">
        <v>1</v>
      </c>
      <c r="E14" s="22">
        <v>45</v>
      </c>
      <c r="F14" s="22">
        <v>30</v>
      </c>
      <c r="G14" s="22">
        <v>0</v>
      </c>
      <c r="H14" s="22">
        <v>0</v>
      </c>
      <c r="I14" s="22">
        <v>1</v>
      </c>
      <c r="J14" s="22">
        <v>1</v>
      </c>
      <c r="K14" s="22">
        <v>0</v>
      </c>
      <c r="L14" s="22">
        <v>12.66</v>
      </c>
      <c r="M14" s="22">
        <v>1</v>
      </c>
      <c r="N14" s="22">
        <v>1.1000000000000001</v>
      </c>
      <c r="O14" s="22">
        <v>0.9</v>
      </c>
    </row>
    <row r="15" spans="2:15" x14ac:dyDescent="0.2">
      <c r="B15" s="22"/>
      <c r="C15" s="25">
        <v>12</v>
      </c>
      <c r="D15" s="22">
        <v>1</v>
      </c>
      <c r="E15" s="22">
        <v>60</v>
      </c>
      <c r="F15" s="22">
        <v>35</v>
      </c>
      <c r="G15" s="22">
        <v>0</v>
      </c>
      <c r="H15" s="22">
        <v>0</v>
      </c>
      <c r="I15" s="22">
        <v>1</v>
      </c>
      <c r="J15" s="22">
        <v>1</v>
      </c>
      <c r="K15" s="22">
        <v>0</v>
      </c>
      <c r="L15" s="22">
        <v>12.66</v>
      </c>
      <c r="M15" s="22">
        <v>1</v>
      </c>
      <c r="N15" s="22">
        <v>1.1000000000000001</v>
      </c>
      <c r="O15" s="22">
        <v>0.9</v>
      </c>
    </row>
    <row r="16" spans="2:15" x14ac:dyDescent="0.2">
      <c r="B16" s="22"/>
      <c r="C16" s="25">
        <v>13</v>
      </c>
      <c r="D16" s="22">
        <v>1</v>
      </c>
      <c r="E16" s="22">
        <v>60</v>
      </c>
      <c r="F16" s="22">
        <v>35</v>
      </c>
      <c r="G16" s="22">
        <v>0</v>
      </c>
      <c r="H16" s="22">
        <v>0</v>
      </c>
      <c r="I16" s="22">
        <v>1</v>
      </c>
      <c r="J16" s="22">
        <v>1</v>
      </c>
      <c r="K16" s="22">
        <v>0</v>
      </c>
      <c r="L16" s="22">
        <v>12.66</v>
      </c>
      <c r="M16" s="22">
        <v>1</v>
      </c>
      <c r="N16" s="22">
        <v>1.1000000000000001</v>
      </c>
      <c r="O16" s="22">
        <v>0.9</v>
      </c>
    </row>
    <row r="17" spans="2:15" x14ac:dyDescent="0.2">
      <c r="B17" s="22"/>
      <c r="C17" s="25">
        <v>14</v>
      </c>
      <c r="D17" s="22">
        <v>1</v>
      </c>
      <c r="E17" s="22">
        <v>120</v>
      </c>
      <c r="F17" s="22">
        <v>80</v>
      </c>
      <c r="G17" s="22">
        <v>0</v>
      </c>
      <c r="H17" s="22">
        <v>0</v>
      </c>
      <c r="I17" s="22">
        <v>1</v>
      </c>
      <c r="J17" s="22">
        <v>1</v>
      </c>
      <c r="K17" s="22">
        <v>0</v>
      </c>
      <c r="L17" s="22">
        <v>12.66</v>
      </c>
      <c r="M17" s="22">
        <v>1</v>
      </c>
      <c r="N17" s="22">
        <v>1.1000000000000001</v>
      </c>
      <c r="O17" s="22">
        <v>0.9</v>
      </c>
    </row>
    <row r="18" spans="2:15" x14ac:dyDescent="0.2">
      <c r="B18" s="22"/>
      <c r="C18" s="25">
        <v>15</v>
      </c>
      <c r="D18" s="22">
        <v>1</v>
      </c>
      <c r="E18" s="22">
        <v>60</v>
      </c>
      <c r="F18" s="22">
        <v>10</v>
      </c>
      <c r="G18" s="22">
        <v>0</v>
      </c>
      <c r="H18" s="22">
        <v>0</v>
      </c>
      <c r="I18" s="22">
        <v>1</v>
      </c>
      <c r="J18" s="22">
        <v>1</v>
      </c>
      <c r="K18" s="22">
        <v>0</v>
      </c>
      <c r="L18" s="22">
        <v>12.66</v>
      </c>
      <c r="M18" s="22">
        <v>1</v>
      </c>
      <c r="N18" s="22">
        <v>1.1000000000000001</v>
      </c>
      <c r="O18" s="22">
        <v>0.9</v>
      </c>
    </row>
    <row r="19" spans="2:15" x14ac:dyDescent="0.2">
      <c r="B19" s="22"/>
      <c r="C19" s="25">
        <v>16</v>
      </c>
      <c r="D19" s="22">
        <v>1</v>
      </c>
      <c r="E19" s="22">
        <v>60</v>
      </c>
      <c r="F19" s="22">
        <v>20</v>
      </c>
      <c r="G19" s="22">
        <v>0</v>
      </c>
      <c r="H19" s="22">
        <v>0</v>
      </c>
      <c r="I19" s="22">
        <v>1</v>
      </c>
      <c r="J19" s="22">
        <v>1</v>
      </c>
      <c r="K19" s="22">
        <v>0</v>
      </c>
      <c r="L19" s="22">
        <v>12.66</v>
      </c>
      <c r="M19" s="22">
        <v>1</v>
      </c>
      <c r="N19" s="22">
        <v>1.1000000000000001</v>
      </c>
      <c r="O19" s="22">
        <v>0.9</v>
      </c>
    </row>
    <row r="20" spans="2:15" x14ac:dyDescent="0.2">
      <c r="B20" s="22"/>
      <c r="C20" s="25">
        <v>17</v>
      </c>
      <c r="D20" s="22">
        <v>1</v>
      </c>
      <c r="E20" s="22">
        <v>60</v>
      </c>
      <c r="F20" s="22">
        <v>20</v>
      </c>
      <c r="G20" s="22">
        <v>0</v>
      </c>
      <c r="H20" s="22">
        <v>0</v>
      </c>
      <c r="I20" s="22">
        <v>1</v>
      </c>
      <c r="J20" s="22">
        <v>1</v>
      </c>
      <c r="K20" s="22">
        <v>0</v>
      </c>
      <c r="L20" s="22">
        <v>12.66</v>
      </c>
      <c r="M20" s="22">
        <v>1</v>
      </c>
      <c r="N20" s="22">
        <v>1.1000000000000001</v>
      </c>
      <c r="O20" s="22">
        <v>0.9</v>
      </c>
    </row>
    <row r="21" spans="2:15" x14ac:dyDescent="0.2">
      <c r="B21" s="22"/>
      <c r="C21" s="25">
        <v>18</v>
      </c>
      <c r="D21" s="22">
        <v>1</v>
      </c>
      <c r="E21" s="22">
        <v>90</v>
      </c>
      <c r="F21" s="22">
        <v>40</v>
      </c>
      <c r="G21" s="22">
        <v>0</v>
      </c>
      <c r="H21" s="22">
        <v>0</v>
      </c>
      <c r="I21" s="22">
        <v>1</v>
      </c>
      <c r="J21" s="22">
        <v>1</v>
      </c>
      <c r="K21" s="22">
        <v>0</v>
      </c>
      <c r="L21" s="22">
        <v>12.66</v>
      </c>
      <c r="M21" s="22">
        <v>1</v>
      </c>
      <c r="N21" s="22">
        <v>1.1000000000000001</v>
      </c>
      <c r="O21" s="22">
        <v>0.9</v>
      </c>
    </row>
    <row r="22" spans="2:15" x14ac:dyDescent="0.2">
      <c r="B22" s="22"/>
      <c r="C22" s="25">
        <v>19</v>
      </c>
      <c r="D22" s="22">
        <v>1</v>
      </c>
      <c r="E22" s="22">
        <v>90</v>
      </c>
      <c r="F22" s="22">
        <v>40</v>
      </c>
      <c r="G22" s="22">
        <v>0</v>
      </c>
      <c r="H22" s="22">
        <v>0</v>
      </c>
      <c r="I22" s="22">
        <v>1</v>
      </c>
      <c r="J22" s="22">
        <v>1</v>
      </c>
      <c r="K22" s="22">
        <v>0</v>
      </c>
      <c r="L22" s="22">
        <v>12.66</v>
      </c>
      <c r="M22" s="22">
        <v>1</v>
      </c>
      <c r="N22" s="22">
        <v>1.1000000000000001</v>
      </c>
      <c r="O22" s="22">
        <v>0.9</v>
      </c>
    </row>
    <row r="23" spans="2:15" x14ac:dyDescent="0.2">
      <c r="B23" s="22"/>
      <c r="C23" s="25">
        <v>20</v>
      </c>
      <c r="D23" s="22">
        <v>1</v>
      </c>
      <c r="E23" s="22">
        <v>90</v>
      </c>
      <c r="F23" s="22">
        <v>40</v>
      </c>
      <c r="G23" s="22">
        <v>0</v>
      </c>
      <c r="H23" s="22">
        <v>0</v>
      </c>
      <c r="I23" s="22">
        <v>1</v>
      </c>
      <c r="J23" s="22">
        <v>1</v>
      </c>
      <c r="K23" s="22">
        <v>0</v>
      </c>
      <c r="L23" s="22">
        <v>12.66</v>
      </c>
      <c r="M23" s="22">
        <v>1</v>
      </c>
      <c r="N23" s="22">
        <v>1.1000000000000001</v>
      </c>
      <c r="O23" s="22">
        <v>0.9</v>
      </c>
    </row>
    <row r="24" spans="2:15" x14ac:dyDescent="0.2">
      <c r="B24" s="22"/>
      <c r="C24" s="25">
        <v>21</v>
      </c>
      <c r="D24" s="22">
        <v>1</v>
      </c>
      <c r="E24" s="22">
        <v>90</v>
      </c>
      <c r="F24" s="22">
        <v>40</v>
      </c>
      <c r="G24" s="22">
        <v>0</v>
      </c>
      <c r="H24" s="22">
        <v>0</v>
      </c>
      <c r="I24" s="22">
        <v>1</v>
      </c>
      <c r="J24" s="22">
        <v>1</v>
      </c>
      <c r="K24" s="22">
        <v>0</v>
      </c>
      <c r="L24" s="22">
        <v>12.66</v>
      </c>
      <c r="M24" s="22">
        <v>1</v>
      </c>
      <c r="N24" s="22">
        <v>1.1000000000000001</v>
      </c>
      <c r="O24" s="22">
        <v>0.9</v>
      </c>
    </row>
    <row r="25" spans="2:15" x14ac:dyDescent="0.2">
      <c r="B25" s="22"/>
      <c r="C25" s="25">
        <v>22</v>
      </c>
      <c r="D25" s="22">
        <v>1</v>
      </c>
      <c r="E25" s="22">
        <v>90</v>
      </c>
      <c r="F25" s="22">
        <v>40</v>
      </c>
      <c r="G25" s="22">
        <v>0</v>
      </c>
      <c r="H25" s="22">
        <v>0</v>
      </c>
      <c r="I25" s="22">
        <v>1</v>
      </c>
      <c r="J25" s="22">
        <v>1</v>
      </c>
      <c r="K25" s="22">
        <v>0</v>
      </c>
      <c r="L25" s="22">
        <v>12.66</v>
      </c>
      <c r="M25" s="22">
        <v>1</v>
      </c>
      <c r="N25" s="22">
        <v>1.1000000000000001</v>
      </c>
      <c r="O25" s="22">
        <v>0.9</v>
      </c>
    </row>
    <row r="26" spans="2:15" x14ac:dyDescent="0.2">
      <c r="B26" s="22"/>
      <c r="C26" s="25">
        <v>23</v>
      </c>
      <c r="D26" s="22">
        <v>1</v>
      </c>
      <c r="E26" s="22">
        <v>90</v>
      </c>
      <c r="F26" s="22">
        <v>50</v>
      </c>
      <c r="G26" s="22">
        <v>0</v>
      </c>
      <c r="H26" s="22">
        <v>0</v>
      </c>
      <c r="I26" s="22">
        <v>1</v>
      </c>
      <c r="J26" s="22">
        <v>1</v>
      </c>
      <c r="K26" s="22">
        <v>0</v>
      </c>
      <c r="L26" s="22">
        <v>12.66</v>
      </c>
      <c r="M26" s="22">
        <v>1</v>
      </c>
      <c r="N26" s="22">
        <v>1.1000000000000001</v>
      </c>
      <c r="O26" s="22">
        <v>0.9</v>
      </c>
    </row>
    <row r="27" spans="2:15" x14ac:dyDescent="0.2">
      <c r="B27" s="22"/>
      <c r="C27" s="25">
        <v>24</v>
      </c>
      <c r="D27" s="22">
        <v>1</v>
      </c>
      <c r="E27" s="22">
        <v>420</v>
      </c>
      <c r="F27" s="22">
        <v>200</v>
      </c>
      <c r="G27" s="22">
        <v>0</v>
      </c>
      <c r="H27" s="22">
        <v>0</v>
      </c>
      <c r="I27" s="22">
        <v>1</v>
      </c>
      <c r="J27" s="22">
        <v>1</v>
      </c>
      <c r="K27" s="22">
        <v>0</v>
      </c>
      <c r="L27" s="22">
        <v>12.66</v>
      </c>
      <c r="M27" s="22">
        <v>1</v>
      </c>
      <c r="N27" s="22">
        <v>1.1000000000000001</v>
      </c>
      <c r="O27" s="22">
        <v>0.9</v>
      </c>
    </row>
    <row r="28" spans="2:15" x14ac:dyDescent="0.2">
      <c r="B28" s="22"/>
      <c r="C28" s="25">
        <v>25</v>
      </c>
      <c r="D28" s="22">
        <v>1</v>
      </c>
      <c r="E28" s="22">
        <v>420</v>
      </c>
      <c r="F28" s="22">
        <v>200</v>
      </c>
      <c r="G28" s="22">
        <v>0</v>
      </c>
      <c r="H28" s="22">
        <v>0</v>
      </c>
      <c r="I28" s="22">
        <v>1</v>
      </c>
      <c r="J28" s="22">
        <v>1</v>
      </c>
      <c r="K28" s="22">
        <v>0</v>
      </c>
      <c r="L28" s="22">
        <v>12.66</v>
      </c>
      <c r="M28" s="22">
        <v>1</v>
      </c>
      <c r="N28" s="22">
        <v>1.1000000000000001</v>
      </c>
      <c r="O28" s="22">
        <v>0.9</v>
      </c>
    </row>
    <row r="29" spans="2:15" x14ac:dyDescent="0.2">
      <c r="B29" s="22"/>
      <c r="C29" s="25">
        <v>26</v>
      </c>
      <c r="D29" s="22">
        <v>1</v>
      </c>
      <c r="E29" s="22">
        <v>60</v>
      </c>
      <c r="F29" s="22">
        <v>25</v>
      </c>
      <c r="G29" s="22">
        <v>0</v>
      </c>
      <c r="H29" s="22">
        <v>0</v>
      </c>
      <c r="I29" s="22">
        <v>1</v>
      </c>
      <c r="J29" s="22">
        <v>1</v>
      </c>
      <c r="K29" s="22">
        <v>0</v>
      </c>
      <c r="L29" s="22">
        <v>12.66</v>
      </c>
      <c r="M29" s="22">
        <v>1</v>
      </c>
      <c r="N29" s="22">
        <v>1.1000000000000001</v>
      </c>
      <c r="O29" s="22">
        <v>0.9</v>
      </c>
    </row>
    <row r="30" spans="2:15" x14ac:dyDescent="0.2">
      <c r="B30" s="22"/>
      <c r="C30" s="25">
        <v>27</v>
      </c>
      <c r="D30" s="22">
        <v>1</v>
      </c>
      <c r="E30" s="22">
        <v>60</v>
      </c>
      <c r="F30" s="22">
        <v>25</v>
      </c>
      <c r="G30" s="22">
        <v>0</v>
      </c>
      <c r="H30" s="22">
        <v>0</v>
      </c>
      <c r="I30" s="22">
        <v>1</v>
      </c>
      <c r="J30" s="22">
        <v>1</v>
      </c>
      <c r="K30" s="22">
        <v>0</v>
      </c>
      <c r="L30" s="22">
        <v>12.66</v>
      </c>
      <c r="M30" s="22">
        <v>1</v>
      </c>
      <c r="N30" s="22">
        <v>1.1000000000000001</v>
      </c>
      <c r="O30" s="22">
        <v>0.9</v>
      </c>
    </row>
    <row r="31" spans="2:15" x14ac:dyDescent="0.2">
      <c r="B31" s="22"/>
      <c r="C31" s="25">
        <v>28</v>
      </c>
      <c r="D31" s="22">
        <v>1</v>
      </c>
      <c r="E31" s="22">
        <v>60</v>
      </c>
      <c r="F31" s="22">
        <v>20</v>
      </c>
      <c r="G31" s="22">
        <v>0</v>
      </c>
      <c r="H31" s="22">
        <v>0</v>
      </c>
      <c r="I31" s="22">
        <v>1</v>
      </c>
      <c r="J31" s="22">
        <v>1</v>
      </c>
      <c r="K31" s="22">
        <v>0</v>
      </c>
      <c r="L31" s="22">
        <v>12.66</v>
      </c>
      <c r="M31" s="22">
        <v>1</v>
      </c>
      <c r="N31" s="22">
        <v>1.1000000000000001</v>
      </c>
      <c r="O31" s="22">
        <v>0.9</v>
      </c>
    </row>
    <row r="32" spans="2:15" x14ac:dyDescent="0.2">
      <c r="B32" s="22"/>
      <c r="C32" s="25">
        <v>29</v>
      </c>
      <c r="D32" s="22">
        <v>1</v>
      </c>
      <c r="E32" s="22">
        <v>120</v>
      </c>
      <c r="F32" s="22">
        <v>70</v>
      </c>
      <c r="G32" s="22">
        <v>0</v>
      </c>
      <c r="H32" s="22">
        <v>0</v>
      </c>
      <c r="I32" s="22">
        <v>1</v>
      </c>
      <c r="J32" s="22">
        <v>1</v>
      </c>
      <c r="K32" s="22">
        <v>0</v>
      </c>
      <c r="L32" s="22">
        <v>12.66</v>
      </c>
      <c r="M32" s="22">
        <v>1</v>
      </c>
      <c r="N32" s="22">
        <v>1.1000000000000001</v>
      </c>
      <c r="O32" s="22">
        <v>0.9</v>
      </c>
    </row>
    <row r="33" spans="2:15" x14ac:dyDescent="0.2">
      <c r="B33" s="22"/>
      <c r="C33" s="25">
        <v>30</v>
      </c>
      <c r="D33" s="22">
        <v>1</v>
      </c>
      <c r="E33" s="22">
        <v>200</v>
      </c>
      <c r="F33" s="22">
        <v>600</v>
      </c>
      <c r="G33" s="22">
        <v>0</v>
      </c>
      <c r="H33" s="22">
        <v>0</v>
      </c>
      <c r="I33" s="22">
        <v>1</v>
      </c>
      <c r="J33" s="22">
        <v>1</v>
      </c>
      <c r="K33" s="22">
        <v>0</v>
      </c>
      <c r="L33" s="22">
        <v>12.66</v>
      </c>
      <c r="M33" s="22">
        <v>1</v>
      </c>
      <c r="N33" s="22">
        <v>1.1000000000000001</v>
      </c>
      <c r="O33" s="22">
        <v>0.9</v>
      </c>
    </row>
    <row r="34" spans="2:15" x14ac:dyDescent="0.2">
      <c r="B34" s="22"/>
      <c r="C34" s="25">
        <v>31</v>
      </c>
      <c r="D34" s="22">
        <v>1</v>
      </c>
      <c r="E34" s="22">
        <v>150</v>
      </c>
      <c r="F34" s="22">
        <v>70</v>
      </c>
      <c r="G34" s="22">
        <v>0</v>
      </c>
      <c r="H34" s="22">
        <v>0</v>
      </c>
      <c r="I34" s="22">
        <v>1</v>
      </c>
      <c r="J34" s="22">
        <v>1</v>
      </c>
      <c r="K34" s="22">
        <v>0</v>
      </c>
      <c r="L34" s="22">
        <v>12.66</v>
      </c>
      <c r="M34" s="22">
        <v>1</v>
      </c>
      <c r="N34" s="22">
        <v>1.1000000000000001</v>
      </c>
      <c r="O34" s="22">
        <v>0.9</v>
      </c>
    </row>
    <row r="35" spans="2:15" x14ac:dyDescent="0.2">
      <c r="B35" s="22"/>
      <c r="C35" s="25">
        <v>32</v>
      </c>
      <c r="D35" s="22">
        <v>1</v>
      </c>
      <c r="E35" s="22">
        <v>210</v>
      </c>
      <c r="F35" s="22">
        <v>100</v>
      </c>
      <c r="G35" s="22">
        <v>0</v>
      </c>
      <c r="H35" s="22">
        <v>0</v>
      </c>
      <c r="I35" s="22">
        <v>1</v>
      </c>
      <c r="J35" s="22">
        <v>1</v>
      </c>
      <c r="K35" s="22">
        <v>0</v>
      </c>
      <c r="L35" s="22">
        <v>12.66</v>
      </c>
      <c r="M35" s="22">
        <v>1</v>
      </c>
      <c r="N35" s="22">
        <v>1.1000000000000001</v>
      </c>
      <c r="O35" s="22">
        <v>0.9</v>
      </c>
    </row>
    <row r="36" spans="2:15" x14ac:dyDescent="0.2">
      <c r="B36" s="22"/>
      <c r="C36" s="26">
        <v>33</v>
      </c>
      <c r="D36" s="27">
        <v>1</v>
      </c>
      <c r="E36" s="27">
        <v>60</v>
      </c>
      <c r="F36" s="27">
        <v>40</v>
      </c>
      <c r="G36" s="27">
        <v>0</v>
      </c>
      <c r="H36" s="27">
        <v>0</v>
      </c>
      <c r="I36" s="27">
        <v>1</v>
      </c>
      <c r="J36" s="27">
        <v>1</v>
      </c>
      <c r="K36" s="27">
        <v>0</v>
      </c>
      <c r="L36" s="22">
        <v>12.66</v>
      </c>
      <c r="M36" s="27">
        <v>1</v>
      </c>
      <c r="N36" s="27">
        <v>1.1000000000000001</v>
      </c>
      <c r="O36" s="27">
        <v>0.9</v>
      </c>
    </row>
    <row r="37" spans="2:15" x14ac:dyDescent="0.2">
      <c r="B37" s="22" t="s">
        <v>0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</row>
    <row r="38" spans="2:15" x14ac:dyDescent="0.2">
      <c r="E38" s="22"/>
      <c r="F38" s="22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P36"/>
  <sheetViews>
    <sheetView zoomScale="115" zoomScaleNormal="115" workbookViewId="0">
      <selection activeCell="E2" sqref="E2"/>
    </sheetView>
  </sheetViews>
  <sheetFormatPr defaultColWidth="8.625" defaultRowHeight="12.75" x14ac:dyDescent="0.2"/>
  <cols>
    <col min="1" max="16384" width="8.625" style="5"/>
  </cols>
  <sheetData>
    <row r="2" spans="3:16" x14ac:dyDescent="0.2">
      <c r="C2" s="24" t="s">
        <v>1</v>
      </c>
      <c r="D2" s="24" t="s">
        <v>3</v>
      </c>
      <c r="E2" s="24" t="s">
        <v>4</v>
      </c>
      <c r="F2" s="24" t="s">
        <v>164</v>
      </c>
      <c r="G2" s="24" t="s">
        <v>165</v>
      </c>
      <c r="H2" s="24" t="s">
        <v>5</v>
      </c>
      <c r="I2" s="24" t="s">
        <v>6</v>
      </c>
      <c r="J2" s="24" t="s">
        <v>7</v>
      </c>
      <c r="K2" s="24" t="s">
        <v>8</v>
      </c>
      <c r="L2" s="24" t="s">
        <v>9</v>
      </c>
      <c r="M2" s="24" t="s">
        <v>10</v>
      </c>
      <c r="N2" s="24" t="s">
        <v>2</v>
      </c>
      <c r="O2" s="24" t="s">
        <v>11</v>
      </c>
      <c r="P2" s="24" t="s">
        <v>12</v>
      </c>
    </row>
    <row r="3" spans="3:16" x14ac:dyDescent="0.2">
      <c r="C3" s="23" t="s">
        <v>13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3:16" x14ac:dyDescent="0.2">
      <c r="C4" s="25">
        <v>1</v>
      </c>
      <c r="D4" s="22">
        <v>1</v>
      </c>
      <c r="E4" s="22">
        <v>2</v>
      </c>
      <c r="F4" s="22">
        <v>9.2200000000000004E-2</v>
      </c>
      <c r="G4" s="22">
        <v>4.7E-2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1</v>
      </c>
      <c r="O4" s="22">
        <v>-360</v>
      </c>
      <c r="P4" s="22">
        <v>360</v>
      </c>
    </row>
    <row r="5" spans="3:16" x14ac:dyDescent="0.2">
      <c r="C5" s="25">
        <v>2</v>
      </c>
      <c r="D5" s="22">
        <v>2</v>
      </c>
      <c r="E5" s="22">
        <v>3</v>
      </c>
      <c r="F5" s="22">
        <v>0.49299999999999999</v>
      </c>
      <c r="G5" s="22">
        <v>0.25109999999999999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1</v>
      </c>
      <c r="O5" s="22">
        <v>-360</v>
      </c>
      <c r="P5" s="22">
        <v>360</v>
      </c>
    </row>
    <row r="6" spans="3:16" x14ac:dyDescent="0.2">
      <c r="C6" s="25">
        <v>3</v>
      </c>
      <c r="D6" s="22">
        <v>3</v>
      </c>
      <c r="E6" s="22">
        <v>4</v>
      </c>
      <c r="F6" s="22">
        <v>0.36599999999999999</v>
      </c>
      <c r="G6" s="22">
        <v>0.18640000000000001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1</v>
      </c>
      <c r="O6" s="22">
        <v>-360</v>
      </c>
      <c r="P6" s="22">
        <v>360</v>
      </c>
    </row>
    <row r="7" spans="3:16" x14ac:dyDescent="0.2">
      <c r="C7" s="25">
        <v>4</v>
      </c>
      <c r="D7" s="22">
        <v>4</v>
      </c>
      <c r="E7" s="22">
        <v>5</v>
      </c>
      <c r="F7" s="22">
        <v>0.38109999999999999</v>
      </c>
      <c r="G7" s="22">
        <v>0.19409999999999999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1</v>
      </c>
      <c r="O7" s="22">
        <v>-360</v>
      </c>
      <c r="P7" s="22">
        <v>360</v>
      </c>
    </row>
    <row r="8" spans="3:16" x14ac:dyDescent="0.2">
      <c r="C8" s="25">
        <v>5</v>
      </c>
      <c r="D8" s="22">
        <v>5</v>
      </c>
      <c r="E8" s="22">
        <v>6</v>
      </c>
      <c r="F8" s="22">
        <v>0.81899999999999995</v>
      </c>
      <c r="G8" s="22">
        <v>0.70699999999999996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1</v>
      </c>
      <c r="O8" s="22">
        <v>-360</v>
      </c>
      <c r="P8" s="22">
        <v>360</v>
      </c>
    </row>
    <row r="9" spans="3:16" x14ac:dyDescent="0.2">
      <c r="C9" s="25">
        <v>6</v>
      </c>
      <c r="D9" s="22">
        <v>6</v>
      </c>
      <c r="E9" s="22">
        <v>7</v>
      </c>
      <c r="F9" s="22">
        <v>0.18720000000000001</v>
      </c>
      <c r="G9" s="22">
        <v>0.61880000000000002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1</v>
      </c>
      <c r="O9" s="22">
        <v>-360</v>
      </c>
      <c r="P9" s="22">
        <v>360</v>
      </c>
    </row>
    <row r="10" spans="3:16" x14ac:dyDescent="0.2">
      <c r="C10" s="25">
        <v>7</v>
      </c>
      <c r="D10" s="22">
        <v>7</v>
      </c>
      <c r="E10" s="22">
        <v>8</v>
      </c>
      <c r="F10" s="22">
        <v>0.71140000000000003</v>
      </c>
      <c r="G10" s="22">
        <v>0.2351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1</v>
      </c>
      <c r="O10" s="22">
        <v>-360</v>
      </c>
      <c r="P10" s="22">
        <v>360</v>
      </c>
    </row>
    <row r="11" spans="3:16" x14ac:dyDescent="0.2">
      <c r="C11" s="25">
        <v>8</v>
      </c>
      <c r="D11" s="22">
        <v>8</v>
      </c>
      <c r="E11" s="22">
        <v>9</v>
      </c>
      <c r="F11" s="22">
        <v>1.03</v>
      </c>
      <c r="G11" s="22">
        <v>0.74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1</v>
      </c>
      <c r="O11" s="22">
        <v>-360</v>
      </c>
      <c r="P11" s="22">
        <v>360</v>
      </c>
    </row>
    <row r="12" spans="3:16" x14ac:dyDescent="0.2">
      <c r="C12" s="25">
        <v>9</v>
      </c>
      <c r="D12" s="22">
        <v>9</v>
      </c>
      <c r="E12" s="22">
        <v>10</v>
      </c>
      <c r="F12" s="22">
        <v>1.044</v>
      </c>
      <c r="G12" s="22">
        <v>0.74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1</v>
      </c>
      <c r="O12" s="22">
        <v>-360</v>
      </c>
      <c r="P12" s="22">
        <v>360</v>
      </c>
    </row>
    <row r="13" spans="3:16" x14ac:dyDescent="0.2">
      <c r="C13" s="25">
        <v>10</v>
      </c>
      <c r="D13" s="22">
        <v>10</v>
      </c>
      <c r="E13" s="22">
        <v>11</v>
      </c>
      <c r="F13" s="22">
        <v>0.1966</v>
      </c>
      <c r="G13" s="22">
        <v>6.5000000000000002E-2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1</v>
      </c>
      <c r="O13" s="22">
        <v>-360</v>
      </c>
      <c r="P13" s="22">
        <v>360</v>
      </c>
    </row>
    <row r="14" spans="3:16" x14ac:dyDescent="0.2">
      <c r="C14" s="25">
        <v>11</v>
      </c>
      <c r="D14" s="22">
        <v>11</v>
      </c>
      <c r="E14" s="22">
        <v>12</v>
      </c>
      <c r="F14" s="22">
        <v>0.37440000000000001</v>
      </c>
      <c r="G14" s="22">
        <v>0.12379999999999999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1</v>
      </c>
      <c r="O14" s="22">
        <v>-360</v>
      </c>
      <c r="P14" s="22">
        <v>360</v>
      </c>
    </row>
    <row r="15" spans="3:16" x14ac:dyDescent="0.2">
      <c r="C15" s="25">
        <v>12</v>
      </c>
      <c r="D15" s="22">
        <v>12</v>
      </c>
      <c r="E15" s="22">
        <v>13</v>
      </c>
      <c r="F15" s="22">
        <v>1.468</v>
      </c>
      <c r="G15" s="22">
        <v>1.155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1</v>
      </c>
      <c r="O15" s="22">
        <v>-360</v>
      </c>
      <c r="P15" s="22">
        <v>360</v>
      </c>
    </row>
    <row r="16" spans="3:16" x14ac:dyDescent="0.2">
      <c r="C16" s="25">
        <v>13</v>
      </c>
      <c r="D16" s="22">
        <v>13</v>
      </c>
      <c r="E16" s="22">
        <v>14</v>
      </c>
      <c r="F16" s="22">
        <v>0.54159999999999997</v>
      </c>
      <c r="G16" s="22">
        <v>0.71289999999999998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1</v>
      </c>
      <c r="O16" s="22">
        <v>-360</v>
      </c>
      <c r="P16" s="22">
        <v>360</v>
      </c>
    </row>
    <row r="17" spans="3:16" x14ac:dyDescent="0.2">
      <c r="C17" s="25">
        <v>14</v>
      </c>
      <c r="D17" s="22">
        <v>14</v>
      </c>
      <c r="E17" s="22">
        <v>15</v>
      </c>
      <c r="F17" s="22">
        <v>0.59099999999999997</v>
      </c>
      <c r="G17" s="22">
        <v>0.52600000000000002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1</v>
      </c>
      <c r="O17" s="22">
        <v>-360</v>
      </c>
      <c r="P17" s="22">
        <v>360</v>
      </c>
    </row>
    <row r="18" spans="3:16" x14ac:dyDescent="0.2">
      <c r="C18" s="25">
        <v>15</v>
      </c>
      <c r="D18" s="22">
        <v>15</v>
      </c>
      <c r="E18" s="22">
        <v>16</v>
      </c>
      <c r="F18" s="22">
        <v>0.74629999999999996</v>
      </c>
      <c r="G18" s="22">
        <v>0.54500000000000004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1</v>
      </c>
      <c r="O18" s="22">
        <v>-360</v>
      </c>
      <c r="P18" s="22">
        <v>360</v>
      </c>
    </row>
    <row r="19" spans="3:16" x14ac:dyDescent="0.2">
      <c r="C19" s="25">
        <v>16</v>
      </c>
      <c r="D19" s="22">
        <v>16</v>
      </c>
      <c r="E19" s="22">
        <v>17</v>
      </c>
      <c r="F19" s="22">
        <v>1.2889999999999999</v>
      </c>
      <c r="G19" s="22">
        <v>1.7210000000000001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1</v>
      </c>
      <c r="O19" s="22">
        <v>-360</v>
      </c>
      <c r="P19" s="22">
        <v>360</v>
      </c>
    </row>
    <row r="20" spans="3:16" x14ac:dyDescent="0.2">
      <c r="C20" s="25">
        <v>17</v>
      </c>
      <c r="D20" s="22">
        <v>17</v>
      </c>
      <c r="E20" s="22">
        <v>18</v>
      </c>
      <c r="F20" s="22">
        <v>0.73199999999999998</v>
      </c>
      <c r="G20" s="22">
        <v>0.57399999999999995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1</v>
      </c>
      <c r="O20" s="22">
        <v>-360</v>
      </c>
      <c r="P20" s="22">
        <v>360</v>
      </c>
    </row>
    <row r="21" spans="3:16" x14ac:dyDescent="0.2">
      <c r="C21" s="25">
        <v>18</v>
      </c>
      <c r="D21" s="22">
        <v>2</v>
      </c>
      <c r="E21" s="22">
        <v>19</v>
      </c>
      <c r="F21" s="22">
        <v>0.16400000000000001</v>
      </c>
      <c r="G21" s="22">
        <v>0.1565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1</v>
      </c>
      <c r="O21" s="22">
        <v>-360</v>
      </c>
      <c r="P21" s="22">
        <v>360</v>
      </c>
    </row>
    <row r="22" spans="3:16" x14ac:dyDescent="0.2">
      <c r="C22" s="25">
        <v>19</v>
      </c>
      <c r="D22" s="22">
        <v>19</v>
      </c>
      <c r="E22" s="22">
        <v>20</v>
      </c>
      <c r="F22" s="22">
        <v>1.5042</v>
      </c>
      <c r="G22" s="22">
        <v>1.3553999999999999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1</v>
      </c>
      <c r="O22" s="22">
        <v>-360</v>
      </c>
      <c r="P22" s="22">
        <v>360</v>
      </c>
    </row>
    <row r="23" spans="3:16" x14ac:dyDescent="0.2">
      <c r="C23" s="25">
        <v>20</v>
      </c>
      <c r="D23" s="22">
        <v>20</v>
      </c>
      <c r="E23" s="22">
        <v>21</v>
      </c>
      <c r="F23" s="22">
        <v>0.40949999999999998</v>
      </c>
      <c r="G23" s="22">
        <v>0.47839999999999999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1</v>
      </c>
      <c r="O23" s="22">
        <v>-360</v>
      </c>
      <c r="P23" s="22">
        <v>360</v>
      </c>
    </row>
    <row r="24" spans="3:16" x14ac:dyDescent="0.2">
      <c r="C24" s="25">
        <v>21</v>
      </c>
      <c r="D24" s="22">
        <v>21</v>
      </c>
      <c r="E24" s="22">
        <v>22</v>
      </c>
      <c r="F24" s="22">
        <v>0.70889999999999997</v>
      </c>
      <c r="G24" s="22">
        <v>0.93730000000000002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1</v>
      </c>
      <c r="O24" s="22">
        <v>-360</v>
      </c>
      <c r="P24" s="22">
        <v>360</v>
      </c>
    </row>
    <row r="25" spans="3:16" x14ac:dyDescent="0.2">
      <c r="C25" s="25">
        <v>22</v>
      </c>
      <c r="D25" s="22">
        <v>3</v>
      </c>
      <c r="E25" s="22">
        <v>23</v>
      </c>
      <c r="F25" s="22">
        <v>0.45119999999999999</v>
      </c>
      <c r="G25" s="22">
        <v>0.30830000000000002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1</v>
      </c>
      <c r="O25" s="22">
        <v>-360</v>
      </c>
      <c r="P25" s="22">
        <v>360</v>
      </c>
    </row>
    <row r="26" spans="3:16" x14ac:dyDescent="0.2">
      <c r="C26" s="25">
        <v>23</v>
      </c>
      <c r="D26" s="22">
        <v>23</v>
      </c>
      <c r="E26" s="22">
        <v>24</v>
      </c>
      <c r="F26" s="22">
        <v>0.89800000000000002</v>
      </c>
      <c r="G26" s="22">
        <v>0.70909999999999995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1</v>
      </c>
      <c r="O26" s="22">
        <v>-360</v>
      </c>
      <c r="P26" s="22">
        <v>360</v>
      </c>
    </row>
    <row r="27" spans="3:16" x14ac:dyDescent="0.2">
      <c r="C27" s="25">
        <v>24</v>
      </c>
      <c r="D27" s="22">
        <v>24</v>
      </c>
      <c r="E27" s="22">
        <v>25</v>
      </c>
      <c r="F27" s="22">
        <v>0.89600000000000002</v>
      </c>
      <c r="G27" s="22">
        <v>0.70109999999999995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1</v>
      </c>
      <c r="O27" s="22">
        <v>-360</v>
      </c>
      <c r="P27" s="22">
        <v>360</v>
      </c>
    </row>
    <row r="28" spans="3:16" x14ac:dyDescent="0.2">
      <c r="C28" s="25">
        <v>25</v>
      </c>
      <c r="D28" s="22">
        <v>6</v>
      </c>
      <c r="E28" s="22">
        <v>26</v>
      </c>
      <c r="F28" s="22">
        <v>0.20300000000000001</v>
      </c>
      <c r="G28" s="22">
        <v>0.10340000000000001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1</v>
      </c>
      <c r="O28" s="22">
        <v>-360</v>
      </c>
      <c r="P28" s="22">
        <v>360</v>
      </c>
    </row>
    <row r="29" spans="3:16" x14ac:dyDescent="0.2">
      <c r="C29" s="25">
        <v>26</v>
      </c>
      <c r="D29" s="22">
        <v>26</v>
      </c>
      <c r="E29" s="22">
        <v>27</v>
      </c>
      <c r="F29" s="22">
        <v>0.28420000000000001</v>
      </c>
      <c r="G29" s="22">
        <v>0.1447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1</v>
      </c>
      <c r="O29" s="22">
        <v>-360</v>
      </c>
      <c r="P29" s="22">
        <v>360</v>
      </c>
    </row>
    <row r="30" spans="3:16" x14ac:dyDescent="0.2">
      <c r="C30" s="25">
        <v>27</v>
      </c>
      <c r="D30" s="22">
        <v>27</v>
      </c>
      <c r="E30" s="22">
        <v>28</v>
      </c>
      <c r="F30" s="22">
        <v>1.0589999999999999</v>
      </c>
      <c r="G30" s="22">
        <v>0.93369999999999997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1</v>
      </c>
      <c r="O30" s="22">
        <v>-360</v>
      </c>
      <c r="P30" s="22">
        <v>360</v>
      </c>
    </row>
    <row r="31" spans="3:16" x14ac:dyDescent="0.2">
      <c r="C31" s="25">
        <v>28</v>
      </c>
      <c r="D31" s="22">
        <v>28</v>
      </c>
      <c r="E31" s="22">
        <v>29</v>
      </c>
      <c r="F31" s="22">
        <v>0.80420000000000003</v>
      </c>
      <c r="G31" s="22">
        <v>0.7006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1</v>
      </c>
      <c r="O31" s="22">
        <v>-360</v>
      </c>
      <c r="P31" s="22">
        <v>360</v>
      </c>
    </row>
    <row r="32" spans="3:16" x14ac:dyDescent="0.2">
      <c r="C32" s="25">
        <v>29</v>
      </c>
      <c r="D32" s="22">
        <v>29</v>
      </c>
      <c r="E32" s="22">
        <v>30</v>
      </c>
      <c r="F32" s="22">
        <v>0.50749999999999995</v>
      </c>
      <c r="G32" s="22">
        <v>0.25850000000000001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1</v>
      </c>
      <c r="O32" s="22">
        <v>-360</v>
      </c>
      <c r="P32" s="22">
        <v>360</v>
      </c>
    </row>
    <row r="33" spans="3:16" x14ac:dyDescent="0.2">
      <c r="C33" s="25">
        <v>30</v>
      </c>
      <c r="D33" s="22">
        <v>30</v>
      </c>
      <c r="E33" s="22">
        <v>31</v>
      </c>
      <c r="F33" s="22">
        <v>0.97440000000000004</v>
      </c>
      <c r="G33" s="22">
        <v>0.96299999999999997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1</v>
      </c>
      <c r="O33" s="22">
        <v>-360</v>
      </c>
      <c r="P33" s="22">
        <v>360</v>
      </c>
    </row>
    <row r="34" spans="3:16" x14ac:dyDescent="0.2">
      <c r="C34" s="25">
        <v>31</v>
      </c>
      <c r="D34" s="22">
        <v>31</v>
      </c>
      <c r="E34" s="22">
        <v>32</v>
      </c>
      <c r="F34" s="22">
        <v>0.3105</v>
      </c>
      <c r="G34" s="22">
        <v>0.3619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1</v>
      </c>
      <c r="O34" s="22">
        <v>-360</v>
      </c>
      <c r="P34" s="22">
        <v>360</v>
      </c>
    </row>
    <row r="35" spans="3:16" x14ac:dyDescent="0.2">
      <c r="C35" s="26">
        <v>32</v>
      </c>
      <c r="D35" s="27">
        <v>32</v>
      </c>
      <c r="E35" s="27">
        <v>33</v>
      </c>
      <c r="F35" s="27">
        <v>0.34100000000000003</v>
      </c>
      <c r="G35" s="27">
        <v>0.5302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1</v>
      </c>
      <c r="O35" s="27">
        <v>-360</v>
      </c>
      <c r="P35" s="27">
        <v>360</v>
      </c>
    </row>
    <row r="36" spans="3:16" x14ac:dyDescent="0.2">
      <c r="C36" s="22" t="s">
        <v>0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C7F1A-3216-4A9F-AE8D-7E61B1599746}">
  <dimension ref="A2:AF15"/>
  <sheetViews>
    <sheetView zoomScale="145" zoomScaleNormal="145" workbookViewId="0">
      <selection activeCell="C4" sqref="C4"/>
    </sheetView>
  </sheetViews>
  <sheetFormatPr defaultColWidth="8.625" defaultRowHeight="14.25" x14ac:dyDescent="0.2"/>
  <cols>
    <col min="4" max="4" width="30.75" customWidth="1"/>
  </cols>
  <sheetData>
    <row r="2" spans="1:32" ht="15" x14ac:dyDescent="0.25">
      <c r="B2" s="28"/>
      <c r="C2" s="28"/>
      <c r="D2" s="28"/>
      <c r="E2" s="28"/>
      <c r="F2" s="28"/>
      <c r="G2" s="58" t="s">
        <v>145</v>
      </c>
      <c r="H2" s="58"/>
      <c r="I2" s="58"/>
      <c r="J2" s="58"/>
      <c r="K2" s="58"/>
      <c r="L2" s="58"/>
      <c r="M2" s="58"/>
      <c r="N2" s="58"/>
      <c r="O2" s="58"/>
      <c r="P2" s="58" t="s">
        <v>148</v>
      </c>
      <c r="Q2" s="58"/>
      <c r="R2" s="58"/>
    </row>
    <row r="3" spans="1:32" ht="20.100000000000001" customHeight="1" x14ac:dyDescent="0.25">
      <c r="A3" s="39"/>
      <c r="B3" s="59" t="s">
        <v>137</v>
      </c>
      <c r="C3" s="52" t="s">
        <v>136</v>
      </c>
      <c r="D3" s="52" t="s">
        <v>195</v>
      </c>
      <c r="E3" s="52" t="s">
        <v>138</v>
      </c>
      <c r="F3" s="52" t="s">
        <v>139</v>
      </c>
      <c r="G3" s="52" t="s">
        <v>149</v>
      </c>
      <c r="H3" s="52" t="s">
        <v>140</v>
      </c>
      <c r="I3" s="52" t="s">
        <v>141</v>
      </c>
      <c r="J3" s="52" t="s">
        <v>143</v>
      </c>
      <c r="K3" s="52" t="s">
        <v>144</v>
      </c>
      <c r="L3" s="52" t="s">
        <v>150</v>
      </c>
      <c r="M3" s="52" t="s">
        <v>168</v>
      </c>
      <c r="N3" s="52" t="s">
        <v>169</v>
      </c>
      <c r="O3" s="52" t="s">
        <v>170</v>
      </c>
      <c r="P3" s="52" t="s">
        <v>142</v>
      </c>
      <c r="Q3" s="52" t="s">
        <v>146</v>
      </c>
      <c r="R3" s="52" t="s">
        <v>147</v>
      </c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28"/>
    </row>
    <row r="4" spans="1:32" ht="15" x14ac:dyDescent="0.2">
      <c r="A4" s="39"/>
      <c r="B4" s="60"/>
      <c r="C4" s="40">
        <v>12</v>
      </c>
      <c r="D4" s="40">
        <v>1</v>
      </c>
      <c r="E4" s="40">
        <v>10000</v>
      </c>
      <c r="F4" s="40">
        <v>0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</row>
    <row r="5" spans="1:32" ht="15" x14ac:dyDescent="0.2">
      <c r="A5" s="39"/>
      <c r="B5" s="60"/>
      <c r="C5" s="40">
        <v>20</v>
      </c>
      <c r="D5" s="40">
        <v>1</v>
      </c>
      <c r="E5" s="40">
        <v>10000</v>
      </c>
      <c r="F5" s="40">
        <v>0</v>
      </c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</row>
    <row r="6" spans="1:32" ht="15" x14ac:dyDescent="0.2">
      <c r="A6" s="39"/>
      <c r="B6" s="60"/>
      <c r="C6" s="40">
        <v>23</v>
      </c>
      <c r="D6" s="40">
        <v>1</v>
      </c>
      <c r="E6" s="40">
        <v>10000</v>
      </c>
      <c r="F6" s="40">
        <v>0</v>
      </c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</row>
    <row r="7" spans="1:32" ht="15" x14ac:dyDescent="0.2">
      <c r="A7" s="39"/>
      <c r="B7" s="60"/>
      <c r="C7" s="40">
        <v>30</v>
      </c>
      <c r="D7" s="40">
        <v>1</v>
      </c>
      <c r="E7" s="40">
        <v>10000</v>
      </c>
      <c r="F7" s="40">
        <v>0</v>
      </c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</row>
    <row r="8" spans="1:32" ht="15" x14ac:dyDescent="0.2">
      <c r="A8" s="39"/>
      <c r="B8" s="60"/>
      <c r="C8" s="40">
        <v>6</v>
      </c>
      <c r="D8" s="40">
        <v>2</v>
      </c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</row>
    <row r="9" spans="1:32" ht="15" x14ac:dyDescent="0.2">
      <c r="A9" s="39"/>
      <c r="B9" s="60"/>
      <c r="C9" s="40">
        <v>18</v>
      </c>
      <c r="D9" s="40">
        <v>2</v>
      </c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</row>
    <row r="10" spans="1:32" ht="15" x14ac:dyDescent="0.2">
      <c r="A10" s="39"/>
      <c r="B10" s="60"/>
      <c r="C10" s="40">
        <v>24</v>
      </c>
      <c r="D10" s="40">
        <v>2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</row>
    <row r="11" spans="1:32" ht="15" x14ac:dyDescent="0.2">
      <c r="A11" s="39"/>
      <c r="B11" s="61"/>
      <c r="C11" s="53">
        <v>32</v>
      </c>
      <c r="D11" s="53">
        <v>2</v>
      </c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</row>
    <row r="12" spans="1:32" ht="15" x14ac:dyDescent="0.2">
      <c r="A12" s="39"/>
      <c r="B12" s="56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</row>
    <row r="13" spans="1:32" ht="15" x14ac:dyDescent="0.2">
      <c r="A13" s="39"/>
      <c r="B13" s="56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</row>
    <row r="14" spans="1:32" ht="15" x14ac:dyDescent="0.2">
      <c r="A14" s="39"/>
      <c r="B14" s="56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</row>
    <row r="15" spans="1:32" ht="15" x14ac:dyDescent="0.2">
      <c r="A15" s="39"/>
      <c r="B15" s="56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</row>
  </sheetData>
  <mergeCells count="3">
    <mergeCell ref="P2:R2"/>
    <mergeCell ref="G2:O2"/>
    <mergeCell ref="B3:B1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3824-CF51-4252-8560-55BB9602FD5B}">
  <dimension ref="A3:Z20"/>
  <sheetViews>
    <sheetView tabSelected="1" zoomScale="130" zoomScaleNormal="130" workbookViewId="0">
      <selection activeCell="E10" sqref="E10"/>
    </sheetView>
  </sheetViews>
  <sheetFormatPr defaultColWidth="8.625" defaultRowHeight="15" x14ac:dyDescent="0.2"/>
  <cols>
    <col min="1" max="2" width="8.625" style="42"/>
    <col min="3" max="3" width="11.125" style="42" customWidth="1"/>
    <col min="4" max="14" width="8.625" style="42"/>
    <col min="15" max="15" width="8" style="42" customWidth="1"/>
    <col min="16" max="16" width="8.625" style="42" customWidth="1"/>
    <col min="17" max="16384" width="8.625" style="42"/>
  </cols>
  <sheetData>
    <row r="3" spans="1:26" ht="16.5" customHeight="1" x14ac:dyDescent="0.2">
      <c r="A3" s="63"/>
      <c r="B3" s="62" t="s">
        <v>196</v>
      </c>
      <c r="C3" s="52" t="s">
        <v>159</v>
      </c>
      <c r="D3" s="52" t="s">
        <v>151</v>
      </c>
      <c r="E3" s="52" t="s">
        <v>152</v>
      </c>
      <c r="F3" s="52" t="s">
        <v>153</v>
      </c>
      <c r="G3" s="52" t="s">
        <v>154</v>
      </c>
      <c r="H3" s="52" t="s">
        <v>155</v>
      </c>
      <c r="I3" s="52" t="s">
        <v>156</v>
      </c>
      <c r="J3" s="52" t="s">
        <v>157</v>
      </c>
      <c r="K3" s="52" t="s">
        <v>158</v>
      </c>
      <c r="L3" s="44" t="s">
        <v>160</v>
      </c>
      <c r="M3" s="6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x14ac:dyDescent="0.2">
      <c r="A4" s="63"/>
      <c r="B4" s="62"/>
      <c r="C4" s="40">
        <v>2</v>
      </c>
      <c r="D4" s="40">
        <v>0</v>
      </c>
      <c r="E4" s="40">
        <v>0</v>
      </c>
      <c r="F4" s="40">
        <v>3</v>
      </c>
      <c r="G4" s="40">
        <v>0</v>
      </c>
      <c r="H4" s="40">
        <v>0</v>
      </c>
      <c r="I4" s="40">
        <v>0</v>
      </c>
      <c r="J4" s="40">
        <v>1</v>
      </c>
      <c r="K4" s="40">
        <v>0.02</v>
      </c>
      <c r="L4" s="42" t="s">
        <v>161</v>
      </c>
      <c r="M4" s="6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x14ac:dyDescent="0.2">
      <c r="A5" s="63"/>
      <c r="B5" s="62"/>
      <c r="C5" s="40">
        <v>2</v>
      </c>
      <c r="D5" s="40">
        <v>0</v>
      </c>
      <c r="E5" s="40">
        <v>0</v>
      </c>
      <c r="F5" s="40">
        <v>3</v>
      </c>
      <c r="G5" s="40">
        <v>0</v>
      </c>
      <c r="H5" s="40">
        <v>0</v>
      </c>
      <c r="I5" s="40">
        <v>0</v>
      </c>
      <c r="J5" s="40">
        <v>1</v>
      </c>
      <c r="K5" s="40">
        <v>0.02</v>
      </c>
      <c r="L5" s="42" t="s">
        <v>161</v>
      </c>
      <c r="M5" s="60"/>
      <c r="N5" s="40"/>
      <c r="O5" s="40"/>
      <c r="P5" s="40"/>
      <c r="Q5" s="40"/>
      <c r="R5" s="40"/>
      <c r="S5" s="40"/>
      <c r="T5" s="41"/>
      <c r="U5" s="40"/>
      <c r="V5" s="40"/>
      <c r="W5" s="40"/>
      <c r="X5" s="40"/>
      <c r="Y5" s="40"/>
      <c r="Z5" s="40"/>
    </row>
    <row r="6" spans="1:26" x14ac:dyDescent="0.2">
      <c r="A6" s="63"/>
      <c r="B6" s="62"/>
      <c r="C6" s="40">
        <v>2</v>
      </c>
      <c r="D6" s="40">
        <v>0</v>
      </c>
      <c r="E6" s="40">
        <v>0</v>
      </c>
      <c r="F6" s="40">
        <v>3</v>
      </c>
      <c r="G6" s="40">
        <v>0</v>
      </c>
      <c r="H6" s="40">
        <v>0</v>
      </c>
      <c r="I6" s="40">
        <v>0</v>
      </c>
      <c r="J6" s="40">
        <v>1</v>
      </c>
      <c r="K6" s="40">
        <v>0.02</v>
      </c>
      <c r="L6" s="42" t="s">
        <v>161</v>
      </c>
      <c r="M6" s="60"/>
      <c r="N6" s="41"/>
      <c r="O6" s="41"/>
      <c r="P6" s="41"/>
      <c r="Q6" s="41"/>
      <c r="R6" s="41"/>
      <c r="S6" s="41"/>
      <c r="U6" s="41"/>
      <c r="V6" s="41"/>
      <c r="W6" s="41"/>
      <c r="X6" s="41"/>
      <c r="Y6" s="41"/>
      <c r="Z6" s="41"/>
    </row>
    <row r="7" spans="1:26" x14ac:dyDescent="0.2">
      <c r="A7" s="63"/>
      <c r="B7" s="62"/>
      <c r="C7" s="40">
        <v>2</v>
      </c>
      <c r="D7" s="40">
        <v>0</v>
      </c>
      <c r="E7" s="40">
        <v>0</v>
      </c>
      <c r="F7" s="40">
        <v>3</v>
      </c>
      <c r="G7" s="40">
        <v>0</v>
      </c>
      <c r="H7" s="40">
        <v>0</v>
      </c>
      <c r="I7" s="40">
        <v>0</v>
      </c>
      <c r="J7" s="40">
        <v>1</v>
      </c>
      <c r="K7" s="40">
        <v>0.02</v>
      </c>
      <c r="L7" s="42" t="s">
        <v>161</v>
      </c>
      <c r="M7" s="6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x14ac:dyDescent="0.2">
      <c r="A8" s="63"/>
      <c r="M8" s="6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x14ac:dyDescent="0.2">
      <c r="A9" s="63"/>
      <c r="M9" s="60"/>
      <c r="N9" s="40"/>
      <c r="O9" s="40"/>
      <c r="P9" s="40"/>
      <c r="Q9" s="40"/>
      <c r="R9" s="40"/>
      <c r="S9" s="40"/>
      <c r="T9" s="41"/>
      <c r="U9" s="40"/>
      <c r="V9" s="40"/>
      <c r="W9" s="40"/>
      <c r="X9" s="40"/>
      <c r="Y9" s="40"/>
      <c r="Z9" s="40"/>
    </row>
    <row r="10" spans="1:26" x14ac:dyDescent="0.2">
      <c r="A10" s="63"/>
      <c r="M10" s="6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x14ac:dyDescent="0.2">
      <c r="A11" s="63"/>
      <c r="M11" s="60"/>
      <c r="N11" s="40"/>
      <c r="O11" s="40"/>
      <c r="P11" s="40"/>
      <c r="Q11" s="40"/>
      <c r="R11" s="40"/>
      <c r="S11" s="40"/>
      <c r="T11" s="41"/>
      <c r="U11" s="40"/>
      <c r="V11" s="40"/>
      <c r="W11" s="40"/>
      <c r="X11" s="40"/>
      <c r="Y11" s="40"/>
      <c r="Z11" s="40"/>
    </row>
    <row r="12" spans="1:26" x14ac:dyDescent="0.2">
      <c r="A12" s="63"/>
      <c r="M12" s="6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x14ac:dyDescent="0.2">
      <c r="A13" s="63"/>
      <c r="M13" s="6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x14ac:dyDescent="0.2">
      <c r="A14" s="63"/>
      <c r="M14" s="60"/>
      <c r="N14" s="40"/>
      <c r="O14" s="40"/>
      <c r="P14" s="40"/>
      <c r="Q14" s="40"/>
      <c r="R14" s="40"/>
      <c r="S14" s="40"/>
      <c r="T14" s="41"/>
      <c r="U14" s="40"/>
      <c r="V14" s="40"/>
      <c r="W14" s="40"/>
      <c r="X14" s="40"/>
      <c r="Y14" s="40"/>
      <c r="Z14" s="40"/>
    </row>
    <row r="18" spans="2:26" x14ac:dyDescent="0.2">
      <c r="B18" s="44"/>
      <c r="C18" s="44" t="s">
        <v>111</v>
      </c>
      <c r="D18" s="44" t="s">
        <v>112</v>
      </c>
      <c r="E18" s="44" t="s">
        <v>113</v>
      </c>
      <c r="F18" s="44" t="s">
        <v>114</v>
      </c>
      <c r="G18" s="44" t="s">
        <v>115</v>
      </c>
      <c r="H18" s="44" t="s">
        <v>116</v>
      </c>
      <c r="I18" s="44" t="s">
        <v>117</v>
      </c>
      <c r="J18" s="44" t="s">
        <v>118</v>
      </c>
      <c r="K18" s="44" t="s">
        <v>119</v>
      </c>
      <c r="L18" s="44" t="s">
        <v>120</v>
      </c>
      <c r="M18" s="44" t="s">
        <v>121</v>
      </c>
      <c r="N18" s="44" t="s">
        <v>122</v>
      </c>
      <c r="O18" s="44" t="s">
        <v>123</v>
      </c>
      <c r="P18" s="44" t="s">
        <v>124</v>
      </c>
      <c r="Q18" s="44" t="s">
        <v>125</v>
      </c>
      <c r="R18" s="44" t="s">
        <v>126</v>
      </c>
      <c r="S18" s="44" t="s">
        <v>127</v>
      </c>
      <c r="T18" s="44" t="s">
        <v>128</v>
      </c>
      <c r="U18" s="44" t="s">
        <v>129</v>
      </c>
      <c r="V18" s="44" t="s">
        <v>130</v>
      </c>
      <c r="W18" s="44" t="s">
        <v>131</v>
      </c>
      <c r="X18" s="44" t="s">
        <v>132</v>
      </c>
      <c r="Y18" s="44" t="s">
        <v>133</v>
      </c>
      <c r="Z18" s="44" t="s">
        <v>134</v>
      </c>
    </row>
    <row r="19" spans="2:26" x14ac:dyDescent="0.2">
      <c r="B19" s="42" t="s">
        <v>162</v>
      </c>
      <c r="C19" s="42">
        <v>0.42699999999999999</v>
      </c>
      <c r="D19" s="42">
        <v>0.42699999999999999</v>
      </c>
      <c r="E19" s="42">
        <v>0.42699999999999999</v>
      </c>
      <c r="F19" s="42">
        <v>0.42699999999999999</v>
      </c>
      <c r="G19" s="42">
        <v>0.42699999999999999</v>
      </c>
      <c r="H19" s="42">
        <v>0.42699999999999999</v>
      </c>
      <c r="I19" s="42">
        <v>0.627</v>
      </c>
      <c r="J19" s="42">
        <v>0.627</v>
      </c>
      <c r="K19" s="42">
        <v>1.427</v>
      </c>
      <c r="L19" s="42">
        <v>1.427</v>
      </c>
      <c r="M19" s="42">
        <v>1.427</v>
      </c>
      <c r="N19" s="42">
        <v>0.82699999999999996</v>
      </c>
      <c r="O19" s="42">
        <v>0.52700000000000002</v>
      </c>
      <c r="P19" s="42">
        <v>0.52700000000000002</v>
      </c>
      <c r="Q19" s="42">
        <v>0.52700000000000002</v>
      </c>
      <c r="R19" s="42">
        <v>0.52700000000000002</v>
      </c>
      <c r="S19" s="42">
        <v>0.52700000000000002</v>
      </c>
      <c r="T19" s="42">
        <v>1.2270000000000001</v>
      </c>
      <c r="U19" s="42">
        <v>1.2270000000000001</v>
      </c>
      <c r="V19" s="42">
        <v>0.627</v>
      </c>
      <c r="W19" s="42">
        <v>0.627</v>
      </c>
      <c r="X19" s="42">
        <v>0.627</v>
      </c>
      <c r="Y19" s="42">
        <v>0.42699999999999999</v>
      </c>
      <c r="Z19" s="42">
        <v>0.42699999999999999</v>
      </c>
    </row>
    <row r="20" spans="2:26" x14ac:dyDescent="0.2">
      <c r="B20" s="43" t="s">
        <v>163</v>
      </c>
      <c r="C20" s="43">
        <v>0.35</v>
      </c>
      <c r="D20" s="43">
        <v>0.35</v>
      </c>
      <c r="E20" s="43">
        <v>0.35</v>
      </c>
      <c r="F20" s="43">
        <v>0.35</v>
      </c>
      <c r="G20" s="43">
        <v>0.35</v>
      </c>
      <c r="H20" s="43">
        <v>0.35</v>
      </c>
      <c r="I20" s="43">
        <v>0.35</v>
      </c>
      <c r="J20" s="43">
        <v>0.35</v>
      </c>
      <c r="K20" s="43">
        <v>0.35</v>
      </c>
      <c r="L20" s="43">
        <v>0.35</v>
      </c>
      <c r="M20" s="43">
        <v>0.35</v>
      </c>
      <c r="N20" s="43">
        <v>0.35</v>
      </c>
      <c r="O20" s="43">
        <v>0.35</v>
      </c>
      <c r="P20" s="43">
        <v>0.35</v>
      </c>
      <c r="Q20" s="43">
        <v>0.35</v>
      </c>
      <c r="R20" s="43">
        <v>0.35</v>
      </c>
      <c r="S20" s="43">
        <v>0.35</v>
      </c>
      <c r="T20" s="43">
        <v>0.35</v>
      </c>
      <c r="U20" s="43">
        <v>0.35</v>
      </c>
      <c r="V20" s="43">
        <v>0.35</v>
      </c>
      <c r="W20" s="43">
        <v>0.35</v>
      </c>
      <c r="X20" s="43">
        <v>0.35</v>
      </c>
      <c r="Y20" s="43">
        <v>0.35</v>
      </c>
      <c r="Z20" s="43">
        <v>0.35</v>
      </c>
    </row>
  </sheetData>
  <mergeCells count="2">
    <mergeCell ref="M3:M14"/>
    <mergeCell ref="B3:B7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B7903-A028-4254-B56F-20B189FFDFFB}">
  <dimension ref="C3:U53"/>
  <sheetViews>
    <sheetView zoomScaleNormal="100" workbookViewId="0">
      <selection activeCell="N22" sqref="N22"/>
    </sheetView>
  </sheetViews>
  <sheetFormatPr defaultColWidth="8.625" defaultRowHeight="12.75" x14ac:dyDescent="0.2"/>
  <cols>
    <col min="1" max="2" width="8.625" style="5"/>
    <col min="3" max="3" width="12.5" style="5" customWidth="1"/>
    <col min="4" max="6" width="8.625" style="5"/>
    <col min="7" max="7" width="9.75" style="5" customWidth="1"/>
    <col min="8" max="8" width="8.625" style="5"/>
    <col min="9" max="9" width="10.875" style="5" customWidth="1"/>
    <col min="10" max="11" width="8.625" style="5"/>
    <col min="12" max="12" width="11.5" style="5" customWidth="1"/>
    <col min="13" max="16384" width="8.625" style="5"/>
  </cols>
  <sheetData>
    <row r="3" spans="3:21" x14ac:dyDescent="0.2">
      <c r="C3" s="15" t="s">
        <v>26</v>
      </c>
      <c r="D3" s="16" t="s">
        <v>27</v>
      </c>
      <c r="E3" s="16" t="s">
        <v>28</v>
      </c>
      <c r="F3" s="16" t="s">
        <v>29</v>
      </c>
      <c r="G3" s="16" t="s">
        <v>30</v>
      </c>
      <c r="H3" s="16" t="s">
        <v>31</v>
      </c>
      <c r="I3" s="16" t="s">
        <v>32</v>
      </c>
      <c r="J3" s="16" t="s">
        <v>33</v>
      </c>
      <c r="K3" s="16" t="s">
        <v>34</v>
      </c>
      <c r="L3" s="16" t="s">
        <v>35</v>
      </c>
      <c r="M3" s="16" t="s">
        <v>36</v>
      </c>
      <c r="N3" s="16" t="s">
        <v>37</v>
      </c>
      <c r="P3" s="21" t="s">
        <v>89</v>
      </c>
      <c r="Q3" s="21" t="s">
        <v>90</v>
      </c>
      <c r="R3" s="21" t="s">
        <v>91</v>
      </c>
      <c r="S3" s="21"/>
    </row>
    <row r="4" spans="3:21" x14ac:dyDescent="0.2">
      <c r="C4" s="17" t="s">
        <v>38</v>
      </c>
      <c r="D4" s="17">
        <v>0</v>
      </c>
      <c r="E4" s="17">
        <v>1</v>
      </c>
      <c r="F4" s="17">
        <v>450</v>
      </c>
      <c r="G4" s="17">
        <v>0.6</v>
      </c>
      <c r="H4" s="17">
        <v>5.0000000000000001E-4</v>
      </c>
      <c r="I4" s="17">
        <v>0.25</v>
      </c>
      <c r="J4" s="17">
        <v>0</v>
      </c>
      <c r="K4" s="18" t="s">
        <v>39</v>
      </c>
      <c r="L4" s="17">
        <f>L5+L6</f>
        <v>244</v>
      </c>
      <c r="M4" s="17">
        <v>90</v>
      </c>
      <c r="N4" s="17">
        <v>40</v>
      </c>
      <c r="P4" s="21">
        <f>L4/(G4^2*PI()/4)/3600</f>
        <v>0.23971485255816333</v>
      </c>
      <c r="Q4" s="21">
        <f>F4/P4/3600*60</f>
        <v>31.287172738619667</v>
      </c>
      <c r="R4" s="21">
        <f>L4/3600*4.2*35</f>
        <v>9.9633333333333329</v>
      </c>
      <c r="S4" s="21"/>
      <c r="T4" s="5">
        <v>25</v>
      </c>
      <c r="U4" s="5">
        <v>0.34166666666666667</v>
      </c>
    </row>
    <row r="5" spans="3:21" x14ac:dyDescent="0.2">
      <c r="C5" s="17" t="s">
        <v>40</v>
      </c>
      <c r="D5" s="17">
        <v>1</v>
      </c>
      <c r="E5" s="17">
        <v>25</v>
      </c>
      <c r="F5" s="17">
        <v>300</v>
      </c>
      <c r="G5" s="17">
        <v>0.1</v>
      </c>
      <c r="H5" s="17">
        <v>5.0000000000000001E-4</v>
      </c>
      <c r="I5" s="17">
        <v>0.25</v>
      </c>
      <c r="J5" s="17">
        <v>0</v>
      </c>
      <c r="K5" s="18" t="s">
        <v>39</v>
      </c>
      <c r="L5" s="49">
        <v>8</v>
      </c>
      <c r="M5" s="17">
        <v>90</v>
      </c>
      <c r="N5" s="17">
        <v>40</v>
      </c>
      <c r="P5" s="21">
        <f t="shared" ref="P5:P53" si="0">L5/(G5^2*PI()/4)/3600</f>
        <v>0.28294212105225836</v>
      </c>
      <c r="Q5" s="21">
        <f t="shared" ref="Q5:Q53" si="1">F5/P5/3600*60</f>
        <v>17.671458676442587</v>
      </c>
      <c r="R5" s="21">
        <f t="shared" ref="R5:R52" si="2">L5/3600*4.2*35</f>
        <v>0.32666666666666672</v>
      </c>
      <c r="S5" s="21"/>
      <c r="T5" s="5">
        <v>26</v>
      </c>
      <c r="U5" s="5">
        <v>0.34166666666666667</v>
      </c>
    </row>
    <row r="6" spans="3:21" x14ac:dyDescent="0.2">
      <c r="C6" s="17" t="s">
        <v>41</v>
      </c>
      <c r="D6" s="17">
        <v>1</v>
      </c>
      <c r="E6" s="17">
        <v>2</v>
      </c>
      <c r="F6" s="17">
        <v>300</v>
      </c>
      <c r="G6" s="17">
        <v>0.6</v>
      </c>
      <c r="H6" s="17">
        <v>5.0000000000000001E-4</v>
      </c>
      <c r="I6" s="17">
        <v>0.25</v>
      </c>
      <c r="J6" s="17">
        <v>0</v>
      </c>
      <c r="K6" s="18" t="s">
        <v>39</v>
      </c>
      <c r="L6" s="17">
        <f>L7+L8</f>
        <v>236</v>
      </c>
      <c r="M6" s="17">
        <v>90</v>
      </c>
      <c r="N6" s="17">
        <v>40</v>
      </c>
      <c r="P6" s="21">
        <f t="shared" si="0"/>
        <v>0.23185534919560061</v>
      </c>
      <c r="Q6" s="21">
        <f t="shared" si="1"/>
        <v>21.565169910235021</v>
      </c>
      <c r="R6" s="21">
        <f t="shared" si="2"/>
        <v>9.6366666666666685</v>
      </c>
      <c r="S6" s="21"/>
      <c r="T6" s="5">
        <v>27</v>
      </c>
      <c r="U6" s="5">
        <v>0.34166666666666667</v>
      </c>
    </row>
    <row r="7" spans="3:21" x14ac:dyDescent="0.2">
      <c r="C7" s="17" t="s">
        <v>42</v>
      </c>
      <c r="D7" s="17">
        <v>2</v>
      </c>
      <c r="E7" s="17">
        <v>26</v>
      </c>
      <c r="F7" s="17">
        <v>300</v>
      </c>
      <c r="G7" s="17">
        <v>0.1</v>
      </c>
      <c r="H7" s="17">
        <v>5.0000000000000001E-4</v>
      </c>
      <c r="I7" s="17">
        <v>0.25</v>
      </c>
      <c r="J7" s="17">
        <v>1</v>
      </c>
      <c r="K7" s="18" t="s">
        <v>39</v>
      </c>
      <c r="L7" s="49">
        <v>8</v>
      </c>
      <c r="M7" s="17">
        <v>90</v>
      </c>
      <c r="N7" s="17">
        <v>40</v>
      </c>
      <c r="P7" s="21">
        <f t="shared" si="0"/>
        <v>0.28294212105225836</v>
      </c>
      <c r="Q7" s="21">
        <f t="shared" si="1"/>
        <v>17.671458676442587</v>
      </c>
      <c r="R7" s="21">
        <f t="shared" si="2"/>
        <v>0.32666666666666672</v>
      </c>
      <c r="S7" s="21"/>
      <c r="T7" s="5">
        <v>28</v>
      </c>
      <c r="U7" s="5">
        <v>0.41</v>
      </c>
    </row>
    <row r="8" spans="3:21" x14ac:dyDescent="0.2">
      <c r="C8" s="17" t="s">
        <v>43</v>
      </c>
      <c r="D8" s="17">
        <v>2</v>
      </c>
      <c r="E8" s="17">
        <v>3</v>
      </c>
      <c r="F8" s="17">
        <v>550</v>
      </c>
      <c r="G8" s="17">
        <v>0.6</v>
      </c>
      <c r="H8" s="17">
        <v>5.0000000000000001E-4</v>
      </c>
      <c r="I8" s="17">
        <v>0.25</v>
      </c>
      <c r="J8" s="17">
        <v>2</v>
      </c>
      <c r="K8" s="18" t="s">
        <v>39</v>
      </c>
      <c r="L8" s="17">
        <f>L9+L10+L23</f>
        <v>228</v>
      </c>
      <c r="M8" s="17">
        <v>90</v>
      </c>
      <c r="N8" s="17">
        <v>40</v>
      </c>
      <c r="P8" s="21">
        <f t="shared" si="0"/>
        <v>0.22399584583303786</v>
      </c>
      <c r="Q8" s="21">
        <f t="shared" si="1"/>
        <v>40.923377987551255</v>
      </c>
      <c r="R8" s="21">
        <f t="shared" si="2"/>
        <v>9.31</v>
      </c>
      <c r="S8" s="21"/>
      <c r="T8" s="5">
        <v>29</v>
      </c>
      <c r="U8" s="5">
        <v>0.41</v>
      </c>
    </row>
    <row r="9" spans="3:21" x14ac:dyDescent="0.2">
      <c r="C9" s="17" t="s">
        <v>44</v>
      </c>
      <c r="D9" s="17">
        <v>3</v>
      </c>
      <c r="E9" s="17">
        <v>27</v>
      </c>
      <c r="F9" s="17">
        <v>300</v>
      </c>
      <c r="G9" s="17">
        <v>0.1</v>
      </c>
      <c r="H9" s="17">
        <v>5.0000000000000001E-4</v>
      </c>
      <c r="I9" s="17">
        <v>0.25</v>
      </c>
      <c r="J9" s="17">
        <v>3</v>
      </c>
      <c r="K9" s="18" t="s">
        <v>39</v>
      </c>
      <c r="L9" s="49">
        <v>8</v>
      </c>
      <c r="M9" s="17">
        <v>90</v>
      </c>
      <c r="N9" s="17">
        <v>40</v>
      </c>
      <c r="P9" s="21">
        <f t="shared" si="0"/>
        <v>0.28294212105225836</v>
      </c>
      <c r="Q9" s="21">
        <f t="shared" si="1"/>
        <v>17.671458676442587</v>
      </c>
      <c r="R9" s="21">
        <f t="shared" si="2"/>
        <v>0.32666666666666672</v>
      </c>
      <c r="S9" s="21"/>
      <c r="T9" s="5">
        <v>30</v>
      </c>
      <c r="U9" s="5">
        <v>0.41</v>
      </c>
    </row>
    <row r="10" spans="3:21" x14ac:dyDescent="0.2">
      <c r="C10" s="17" t="s">
        <v>45</v>
      </c>
      <c r="D10" s="17">
        <v>3</v>
      </c>
      <c r="E10" s="17">
        <v>4</v>
      </c>
      <c r="F10" s="17">
        <v>400</v>
      </c>
      <c r="G10" s="17">
        <v>0.5</v>
      </c>
      <c r="H10" s="17">
        <v>5.0000000000000001E-4</v>
      </c>
      <c r="I10" s="17">
        <v>0.25</v>
      </c>
      <c r="J10" s="17">
        <v>4</v>
      </c>
      <c r="K10" s="18" t="s">
        <v>39</v>
      </c>
      <c r="L10" s="17">
        <f>L11+L12</f>
        <v>70</v>
      </c>
      <c r="M10" s="17">
        <v>90</v>
      </c>
      <c r="N10" s="17">
        <v>40</v>
      </c>
      <c r="P10" s="21">
        <f t="shared" si="0"/>
        <v>9.902974236829043E-2</v>
      </c>
      <c r="Q10" s="21">
        <f t="shared" si="1"/>
        <v>67.319842576924145</v>
      </c>
      <c r="R10" s="21">
        <f t="shared" si="2"/>
        <v>2.8583333333333334</v>
      </c>
      <c r="S10" s="21"/>
      <c r="T10" s="5">
        <v>31</v>
      </c>
      <c r="U10" s="5">
        <v>0.41</v>
      </c>
    </row>
    <row r="11" spans="3:21" x14ac:dyDescent="0.2">
      <c r="C11" s="17" t="s">
        <v>46</v>
      </c>
      <c r="D11" s="17">
        <v>4</v>
      </c>
      <c r="E11" s="17">
        <v>28</v>
      </c>
      <c r="F11" s="17">
        <v>300</v>
      </c>
      <c r="G11" s="17">
        <v>0.1</v>
      </c>
      <c r="H11" s="17">
        <v>5.0000000000000001E-4</v>
      </c>
      <c r="I11" s="17">
        <v>0.25</v>
      </c>
      <c r="J11" s="17">
        <v>5</v>
      </c>
      <c r="K11" s="18" t="s">
        <v>39</v>
      </c>
      <c r="L11" s="49">
        <v>10</v>
      </c>
      <c r="M11" s="17">
        <v>90</v>
      </c>
      <c r="N11" s="17">
        <v>40</v>
      </c>
      <c r="P11" s="21">
        <f t="shared" si="0"/>
        <v>0.35367765131532292</v>
      </c>
      <c r="Q11" s="21">
        <f t="shared" si="1"/>
        <v>14.137166941154073</v>
      </c>
      <c r="R11" s="21">
        <f t="shared" si="2"/>
        <v>0.40833333333333333</v>
      </c>
      <c r="S11" s="21"/>
      <c r="T11" s="5">
        <v>32</v>
      </c>
      <c r="U11" s="5">
        <v>0.41</v>
      </c>
    </row>
    <row r="12" spans="3:21" x14ac:dyDescent="0.2">
      <c r="C12" s="17" t="s">
        <v>47</v>
      </c>
      <c r="D12" s="17">
        <v>4</v>
      </c>
      <c r="E12" s="17">
        <v>5</v>
      </c>
      <c r="F12" s="17">
        <v>350</v>
      </c>
      <c r="G12" s="17">
        <v>0.5</v>
      </c>
      <c r="H12" s="17">
        <v>5.0000000000000001E-4</v>
      </c>
      <c r="I12" s="17">
        <v>0.25</v>
      </c>
      <c r="J12" s="17">
        <v>6</v>
      </c>
      <c r="K12" s="18" t="s">
        <v>39</v>
      </c>
      <c r="L12" s="17">
        <f>L13+L14</f>
        <v>60</v>
      </c>
      <c r="M12" s="17">
        <v>90</v>
      </c>
      <c r="N12" s="17">
        <v>40</v>
      </c>
      <c r="P12" s="21">
        <f t="shared" si="0"/>
        <v>8.4882636315677523E-2</v>
      </c>
      <c r="Q12" s="21">
        <f t="shared" si="1"/>
        <v>68.722339297276733</v>
      </c>
      <c r="R12" s="21">
        <f t="shared" si="2"/>
        <v>2.4500000000000002</v>
      </c>
      <c r="S12" s="21"/>
      <c r="T12" s="5">
        <v>33</v>
      </c>
      <c r="U12" s="5">
        <v>0.41</v>
      </c>
    </row>
    <row r="13" spans="3:21" x14ac:dyDescent="0.2">
      <c r="C13" s="17" t="s">
        <v>48</v>
      </c>
      <c r="D13" s="17">
        <v>5</v>
      </c>
      <c r="E13" s="17">
        <v>29</v>
      </c>
      <c r="F13" s="17">
        <v>300</v>
      </c>
      <c r="G13" s="17">
        <v>0.1</v>
      </c>
      <c r="H13" s="17">
        <v>5.0000000000000001E-4</v>
      </c>
      <c r="I13" s="17">
        <v>0.25</v>
      </c>
      <c r="J13" s="17">
        <v>7</v>
      </c>
      <c r="K13" s="18" t="s">
        <v>39</v>
      </c>
      <c r="L13" s="49">
        <v>10</v>
      </c>
      <c r="M13" s="17">
        <v>90</v>
      </c>
      <c r="N13" s="17">
        <v>40</v>
      </c>
      <c r="P13" s="21">
        <f t="shared" si="0"/>
        <v>0.35367765131532292</v>
      </c>
      <c r="Q13" s="21">
        <f t="shared" si="1"/>
        <v>14.137166941154073</v>
      </c>
      <c r="R13" s="21">
        <f t="shared" si="2"/>
        <v>0.40833333333333333</v>
      </c>
      <c r="S13" s="21"/>
      <c r="T13" s="5">
        <v>34</v>
      </c>
      <c r="U13" s="5">
        <v>0.41</v>
      </c>
    </row>
    <row r="14" spans="3:21" x14ac:dyDescent="0.2">
      <c r="C14" s="17" t="s">
        <v>49</v>
      </c>
      <c r="D14" s="17">
        <v>5</v>
      </c>
      <c r="E14" s="17">
        <v>6</v>
      </c>
      <c r="F14" s="17">
        <v>350</v>
      </c>
      <c r="G14" s="17">
        <v>0.4</v>
      </c>
      <c r="H14" s="17">
        <v>5.0000000000000001E-4</v>
      </c>
      <c r="I14" s="17">
        <v>0.25</v>
      </c>
      <c r="J14" s="17">
        <v>8</v>
      </c>
      <c r="K14" s="18" t="s">
        <v>39</v>
      </c>
      <c r="L14" s="17">
        <f>L15+L16</f>
        <v>50</v>
      </c>
      <c r="M14" s="17">
        <v>90</v>
      </c>
      <c r="N14" s="17">
        <v>40</v>
      </c>
      <c r="P14" s="21">
        <f t="shared" si="0"/>
        <v>0.11052426603603842</v>
      </c>
      <c r="Q14" s="21">
        <f t="shared" si="1"/>
        <v>52.778756580308524</v>
      </c>
      <c r="R14" s="21">
        <f t="shared" si="2"/>
        <v>2.0416666666666665</v>
      </c>
      <c r="S14" s="21"/>
      <c r="T14" s="5">
        <v>35</v>
      </c>
      <c r="U14" s="5">
        <v>0.31538461538461537</v>
      </c>
    </row>
    <row r="15" spans="3:21" x14ac:dyDescent="0.2">
      <c r="C15" s="17" t="s">
        <v>50</v>
      </c>
      <c r="D15" s="17">
        <v>6</v>
      </c>
      <c r="E15" s="17">
        <v>30</v>
      </c>
      <c r="F15" s="17">
        <v>300</v>
      </c>
      <c r="G15" s="17">
        <v>0.1</v>
      </c>
      <c r="H15" s="17">
        <v>5.0000000000000001E-4</v>
      </c>
      <c r="I15" s="17">
        <v>0.25</v>
      </c>
      <c r="J15" s="17">
        <v>9</v>
      </c>
      <c r="K15" s="18" t="s">
        <v>39</v>
      </c>
      <c r="L15" s="49">
        <v>10</v>
      </c>
      <c r="M15" s="17">
        <v>90</v>
      </c>
      <c r="N15" s="17">
        <v>40</v>
      </c>
      <c r="P15" s="21">
        <f t="shared" si="0"/>
        <v>0.35367765131532292</v>
      </c>
      <c r="Q15" s="21">
        <f t="shared" si="1"/>
        <v>14.137166941154073</v>
      </c>
      <c r="R15" s="21">
        <f t="shared" si="2"/>
        <v>0.40833333333333333</v>
      </c>
      <c r="S15" s="21"/>
      <c r="T15" s="5">
        <v>36</v>
      </c>
      <c r="U15" s="5">
        <v>0.31538461538461537</v>
      </c>
    </row>
    <row r="16" spans="3:21" x14ac:dyDescent="0.2">
      <c r="C16" s="17" t="s">
        <v>51</v>
      </c>
      <c r="D16" s="17">
        <v>6</v>
      </c>
      <c r="E16" s="17">
        <v>7</v>
      </c>
      <c r="F16" s="17">
        <v>400</v>
      </c>
      <c r="G16" s="17">
        <v>0.4</v>
      </c>
      <c r="H16" s="17">
        <v>5.0000000000000001E-4</v>
      </c>
      <c r="I16" s="17">
        <v>0.25</v>
      </c>
      <c r="J16" s="17">
        <v>10</v>
      </c>
      <c r="K16" s="18" t="s">
        <v>39</v>
      </c>
      <c r="L16" s="17">
        <f>L17+L18</f>
        <v>40</v>
      </c>
      <c r="M16" s="17">
        <v>90</v>
      </c>
      <c r="N16" s="17">
        <v>40</v>
      </c>
      <c r="P16" s="21">
        <f t="shared" si="0"/>
        <v>8.8419412828830729E-2</v>
      </c>
      <c r="Q16" s="21">
        <f t="shared" si="1"/>
        <v>75.398223686155049</v>
      </c>
      <c r="R16" s="21">
        <f t="shared" si="2"/>
        <v>1.6333333333333333</v>
      </c>
      <c r="S16" s="21"/>
      <c r="T16" s="5">
        <v>37</v>
      </c>
      <c r="U16" s="5">
        <v>0.41</v>
      </c>
    </row>
    <row r="17" spans="3:21" x14ac:dyDescent="0.2">
      <c r="C17" s="17" t="s">
        <v>52</v>
      </c>
      <c r="D17" s="17">
        <v>7</v>
      </c>
      <c r="E17" s="17">
        <v>31</v>
      </c>
      <c r="F17" s="17">
        <v>300</v>
      </c>
      <c r="G17" s="17">
        <v>0.1</v>
      </c>
      <c r="H17" s="17">
        <v>5.0000000000000001E-4</v>
      </c>
      <c r="I17" s="17">
        <v>0.25</v>
      </c>
      <c r="J17" s="17">
        <v>11</v>
      </c>
      <c r="K17" s="18" t="s">
        <v>39</v>
      </c>
      <c r="L17" s="49">
        <v>10</v>
      </c>
      <c r="M17" s="17">
        <v>90</v>
      </c>
      <c r="N17" s="17">
        <v>40</v>
      </c>
      <c r="P17" s="21">
        <f t="shared" si="0"/>
        <v>0.35367765131532292</v>
      </c>
      <c r="Q17" s="21">
        <f t="shared" si="1"/>
        <v>14.137166941154073</v>
      </c>
      <c r="R17" s="21">
        <f t="shared" si="2"/>
        <v>0.40833333333333333</v>
      </c>
      <c r="S17" s="21"/>
      <c r="T17" s="5">
        <v>38</v>
      </c>
      <c r="U17" s="5">
        <v>0.41</v>
      </c>
    </row>
    <row r="18" spans="3:21" x14ac:dyDescent="0.2">
      <c r="C18" s="17" t="s">
        <v>53</v>
      </c>
      <c r="D18" s="17">
        <v>7</v>
      </c>
      <c r="E18" s="17">
        <v>8</v>
      </c>
      <c r="F18" s="17">
        <v>350</v>
      </c>
      <c r="G18" s="17">
        <v>0.3</v>
      </c>
      <c r="H18" s="17">
        <v>5.0000000000000001E-4</v>
      </c>
      <c r="I18" s="17">
        <v>0.25</v>
      </c>
      <c r="J18" s="17">
        <v>12</v>
      </c>
      <c r="K18" s="18" t="s">
        <v>39</v>
      </c>
      <c r="L18" s="17">
        <f>L19+L22</f>
        <v>30</v>
      </c>
      <c r="M18" s="17">
        <v>90</v>
      </c>
      <c r="N18" s="17">
        <v>40</v>
      </c>
      <c r="P18" s="21">
        <f t="shared" si="0"/>
        <v>0.11789255043844098</v>
      </c>
      <c r="Q18" s="21">
        <f t="shared" si="1"/>
        <v>49.480084294039251</v>
      </c>
      <c r="R18" s="21">
        <f t="shared" si="2"/>
        <v>1.2250000000000001</v>
      </c>
      <c r="S18" s="21"/>
      <c r="T18" s="5">
        <v>39</v>
      </c>
      <c r="U18" s="5">
        <v>0.41</v>
      </c>
    </row>
    <row r="19" spans="3:21" x14ac:dyDescent="0.2">
      <c r="C19" s="17" t="s">
        <v>54</v>
      </c>
      <c r="D19" s="17">
        <v>8</v>
      </c>
      <c r="E19" s="17">
        <v>9</v>
      </c>
      <c r="F19" s="17">
        <v>300</v>
      </c>
      <c r="G19" s="17">
        <v>0.2</v>
      </c>
      <c r="H19" s="17">
        <v>5.0000000000000001E-4</v>
      </c>
      <c r="I19" s="17">
        <v>0.25</v>
      </c>
      <c r="J19" s="17">
        <v>13</v>
      </c>
      <c r="K19" s="18" t="s">
        <v>39</v>
      </c>
      <c r="L19" s="17">
        <f>L20+L21</f>
        <v>20</v>
      </c>
      <c r="M19" s="17">
        <v>90</v>
      </c>
      <c r="N19" s="17">
        <v>40</v>
      </c>
      <c r="P19" s="21">
        <f t="shared" si="0"/>
        <v>0.17683882565766146</v>
      </c>
      <c r="Q19" s="21">
        <f t="shared" si="1"/>
        <v>28.274333882308145</v>
      </c>
      <c r="R19" s="21">
        <f t="shared" si="2"/>
        <v>0.81666666666666665</v>
      </c>
      <c r="S19" s="21"/>
      <c r="T19" s="5">
        <v>40</v>
      </c>
      <c r="U19" s="5">
        <v>0.41</v>
      </c>
    </row>
    <row r="20" spans="3:21" x14ac:dyDescent="0.2">
      <c r="C20" s="17" t="s">
        <v>55</v>
      </c>
      <c r="D20" s="17">
        <v>9</v>
      </c>
      <c r="E20" s="17">
        <v>33</v>
      </c>
      <c r="F20" s="17">
        <v>300</v>
      </c>
      <c r="G20" s="17">
        <v>0.1</v>
      </c>
      <c r="H20" s="17">
        <v>5.0000000000000001E-4</v>
      </c>
      <c r="I20" s="17">
        <v>0.25</v>
      </c>
      <c r="J20" s="17">
        <v>14</v>
      </c>
      <c r="K20" s="18" t="s">
        <v>39</v>
      </c>
      <c r="L20" s="49">
        <v>10</v>
      </c>
      <c r="M20" s="17">
        <v>90</v>
      </c>
      <c r="N20" s="17">
        <v>40</v>
      </c>
      <c r="P20" s="21">
        <f t="shared" si="0"/>
        <v>0.35367765131532292</v>
      </c>
      <c r="Q20" s="21">
        <f t="shared" si="1"/>
        <v>14.137166941154073</v>
      </c>
      <c r="R20" s="21">
        <f t="shared" si="2"/>
        <v>0.40833333333333333</v>
      </c>
      <c r="S20" s="21"/>
      <c r="T20" s="5">
        <v>41</v>
      </c>
      <c r="U20" s="5">
        <v>0.37846153846153846</v>
      </c>
    </row>
    <row r="21" spans="3:21" x14ac:dyDescent="0.2">
      <c r="C21" s="17" t="s">
        <v>56</v>
      </c>
      <c r="D21" s="17">
        <v>9</v>
      </c>
      <c r="E21" s="17">
        <v>34</v>
      </c>
      <c r="F21" s="17">
        <v>350</v>
      </c>
      <c r="G21" s="17">
        <v>0.1</v>
      </c>
      <c r="H21" s="17">
        <v>5.0000000000000001E-4</v>
      </c>
      <c r="I21" s="17">
        <v>0.25</v>
      </c>
      <c r="J21" s="17">
        <v>15</v>
      </c>
      <c r="K21" s="18" t="s">
        <v>39</v>
      </c>
      <c r="L21" s="49">
        <v>10</v>
      </c>
      <c r="M21" s="17">
        <v>90</v>
      </c>
      <c r="N21" s="17">
        <v>40</v>
      </c>
      <c r="P21" s="21">
        <f t="shared" si="0"/>
        <v>0.35367765131532292</v>
      </c>
      <c r="Q21" s="21">
        <f t="shared" si="1"/>
        <v>16.493361431346418</v>
      </c>
      <c r="R21" s="21">
        <f t="shared" si="2"/>
        <v>0.40833333333333333</v>
      </c>
      <c r="S21" s="21"/>
      <c r="T21" s="5">
        <v>42</v>
      </c>
      <c r="U21" s="5">
        <v>0.37846153846153846</v>
      </c>
    </row>
    <row r="22" spans="3:21" x14ac:dyDescent="0.2">
      <c r="C22" s="17" t="s">
        <v>57</v>
      </c>
      <c r="D22" s="17">
        <v>8</v>
      </c>
      <c r="E22" s="17">
        <v>32</v>
      </c>
      <c r="F22" s="17">
        <v>400</v>
      </c>
      <c r="G22" s="17">
        <v>0.2</v>
      </c>
      <c r="H22" s="17">
        <v>5.0000000000000001E-4</v>
      </c>
      <c r="I22" s="17">
        <v>0.25</v>
      </c>
      <c r="J22" s="17">
        <v>16</v>
      </c>
      <c r="K22" s="18" t="s">
        <v>39</v>
      </c>
      <c r="L22" s="49">
        <v>10</v>
      </c>
      <c r="M22" s="17">
        <v>90</v>
      </c>
      <c r="N22" s="17">
        <v>40</v>
      </c>
      <c r="P22" s="21">
        <f t="shared" si="0"/>
        <v>8.8419412828830729E-2</v>
      </c>
      <c r="Q22" s="21">
        <f t="shared" si="1"/>
        <v>75.398223686155049</v>
      </c>
      <c r="R22" s="21">
        <f t="shared" si="2"/>
        <v>0.40833333333333333</v>
      </c>
      <c r="S22" s="21"/>
      <c r="T22" s="5">
        <v>43</v>
      </c>
      <c r="U22" s="5">
        <v>0.37846153846153846</v>
      </c>
    </row>
    <row r="23" spans="3:21" x14ac:dyDescent="0.2">
      <c r="C23" s="17" t="s">
        <v>58</v>
      </c>
      <c r="D23" s="17">
        <v>3</v>
      </c>
      <c r="E23" s="17">
        <v>10</v>
      </c>
      <c r="F23" s="17">
        <v>500</v>
      </c>
      <c r="G23" s="17">
        <v>0.5</v>
      </c>
      <c r="H23" s="17">
        <v>5.0000000000000001E-4</v>
      </c>
      <c r="I23" s="17">
        <v>0.25</v>
      </c>
      <c r="J23" s="17">
        <v>17</v>
      </c>
      <c r="K23" s="18" t="s">
        <v>39</v>
      </c>
      <c r="L23" s="17">
        <f>L24+L25</f>
        <v>150</v>
      </c>
      <c r="M23" s="17">
        <v>90</v>
      </c>
      <c r="N23" s="17">
        <v>40</v>
      </c>
      <c r="P23" s="21">
        <f t="shared" si="0"/>
        <v>0.21220659078919377</v>
      </c>
      <c r="Q23" s="21">
        <f t="shared" si="1"/>
        <v>39.269908169872423</v>
      </c>
      <c r="R23" s="21">
        <f t="shared" si="2"/>
        <v>6.125</v>
      </c>
      <c r="S23" s="21"/>
      <c r="T23" s="5">
        <v>44</v>
      </c>
      <c r="U23" s="5">
        <v>0.37846153846153846</v>
      </c>
    </row>
    <row r="24" spans="3:21" x14ac:dyDescent="0.2">
      <c r="C24" s="17" t="s">
        <v>59</v>
      </c>
      <c r="D24" s="17">
        <v>10</v>
      </c>
      <c r="E24" s="17">
        <v>35</v>
      </c>
      <c r="F24" s="17">
        <v>200</v>
      </c>
      <c r="G24" s="17">
        <v>0.1</v>
      </c>
      <c r="H24" s="17">
        <v>5.0000000000000001E-4</v>
      </c>
      <c r="I24" s="17">
        <v>0.25</v>
      </c>
      <c r="J24" s="17">
        <v>18</v>
      </c>
      <c r="K24" s="18" t="s">
        <v>39</v>
      </c>
      <c r="L24" s="49">
        <v>8</v>
      </c>
      <c r="M24" s="17">
        <v>90</v>
      </c>
      <c r="N24" s="17">
        <v>40</v>
      </c>
      <c r="P24" s="21">
        <f t="shared" si="0"/>
        <v>0.28294212105225836</v>
      </c>
      <c r="Q24" s="21">
        <f t="shared" si="1"/>
        <v>11.780972450961725</v>
      </c>
      <c r="R24" s="21">
        <f t="shared" si="2"/>
        <v>0.32666666666666672</v>
      </c>
      <c r="S24" s="21"/>
      <c r="T24" s="5">
        <v>45</v>
      </c>
      <c r="U24" s="5">
        <v>0.37846153846153846</v>
      </c>
    </row>
    <row r="25" spans="3:21" x14ac:dyDescent="0.2">
      <c r="C25" s="17" t="s">
        <v>60</v>
      </c>
      <c r="D25" s="17">
        <v>10</v>
      </c>
      <c r="E25" s="17">
        <v>11</v>
      </c>
      <c r="F25" s="17">
        <v>300</v>
      </c>
      <c r="G25" s="17">
        <v>0.5</v>
      </c>
      <c r="H25" s="17">
        <v>5.0000000000000001E-4</v>
      </c>
      <c r="I25" s="17">
        <v>0.25</v>
      </c>
      <c r="J25" s="17">
        <v>19</v>
      </c>
      <c r="K25" s="18" t="s">
        <v>39</v>
      </c>
      <c r="L25" s="17">
        <f>L26+L27</f>
        <v>142</v>
      </c>
      <c r="M25" s="17">
        <v>90</v>
      </c>
      <c r="N25" s="17">
        <v>40</v>
      </c>
      <c r="P25" s="21">
        <f t="shared" si="0"/>
        <v>0.20088890594710346</v>
      </c>
      <c r="Q25" s="21">
        <f t="shared" si="1"/>
        <v>24.889378417524767</v>
      </c>
      <c r="R25" s="21">
        <f t="shared" si="2"/>
        <v>5.7983333333333329</v>
      </c>
      <c r="S25" s="21"/>
      <c r="T25" s="5">
        <v>46</v>
      </c>
      <c r="U25" s="5">
        <v>0.37846153846153846</v>
      </c>
    </row>
    <row r="26" spans="3:21" x14ac:dyDescent="0.2">
      <c r="C26" s="17" t="s">
        <v>61</v>
      </c>
      <c r="D26" s="17">
        <v>11</v>
      </c>
      <c r="E26" s="17">
        <v>36</v>
      </c>
      <c r="F26" s="17">
        <v>200</v>
      </c>
      <c r="G26" s="17">
        <v>0.1</v>
      </c>
      <c r="H26" s="17">
        <v>5.0000000000000001E-4</v>
      </c>
      <c r="I26" s="17">
        <v>0.25</v>
      </c>
      <c r="J26" s="17">
        <v>20</v>
      </c>
      <c r="K26" s="18" t="s">
        <v>39</v>
      </c>
      <c r="L26" s="49">
        <v>8</v>
      </c>
      <c r="M26" s="17">
        <v>90</v>
      </c>
      <c r="N26" s="17">
        <v>40</v>
      </c>
      <c r="P26" s="21">
        <f t="shared" si="0"/>
        <v>0.28294212105225836</v>
      </c>
      <c r="Q26" s="21">
        <f t="shared" si="1"/>
        <v>11.780972450961725</v>
      </c>
      <c r="R26" s="21">
        <f t="shared" si="2"/>
        <v>0.32666666666666672</v>
      </c>
      <c r="S26" s="21"/>
      <c r="T26" s="5">
        <v>47</v>
      </c>
      <c r="U26" s="5">
        <v>0.37846153846153846</v>
      </c>
    </row>
    <row r="27" spans="3:21" x14ac:dyDescent="0.2">
      <c r="C27" s="17" t="s">
        <v>62</v>
      </c>
      <c r="D27" s="17">
        <v>11</v>
      </c>
      <c r="E27" s="17">
        <v>12</v>
      </c>
      <c r="F27" s="17">
        <v>300</v>
      </c>
      <c r="G27" s="17">
        <v>0.5</v>
      </c>
      <c r="H27" s="17">
        <v>5.0000000000000001E-4</v>
      </c>
      <c r="I27" s="17">
        <v>0.25</v>
      </c>
      <c r="J27" s="17">
        <v>21</v>
      </c>
      <c r="K27" s="18" t="s">
        <v>39</v>
      </c>
      <c r="L27" s="17">
        <f>L28+L29</f>
        <v>134</v>
      </c>
      <c r="M27" s="17">
        <v>90</v>
      </c>
      <c r="N27" s="17">
        <v>40</v>
      </c>
      <c r="P27" s="21">
        <f t="shared" si="0"/>
        <v>0.18957122110501312</v>
      </c>
      <c r="Q27" s="21">
        <f t="shared" si="1"/>
        <v>26.375311457376995</v>
      </c>
      <c r="R27" s="21">
        <f t="shared" si="2"/>
        <v>5.4716666666666667</v>
      </c>
      <c r="S27" s="21"/>
      <c r="T27" s="5">
        <v>48</v>
      </c>
      <c r="U27" s="5">
        <v>0.34166666666666667</v>
      </c>
    </row>
    <row r="28" spans="3:21" x14ac:dyDescent="0.2">
      <c r="C28" s="17" t="s">
        <v>63</v>
      </c>
      <c r="D28" s="17">
        <v>12</v>
      </c>
      <c r="E28" s="17">
        <v>37</v>
      </c>
      <c r="F28" s="17">
        <v>200</v>
      </c>
      <c r="G28" s="17">
        <v>0.1</v>
      </c>
      <c r="H28" s="17">
        <v>5.0000000000000001E-4</v>
      </c>
      <c r="I28" s="17">
        <v>0.25</v>
      </c>
      <c r="J28" s="17">
        <v>22</v>
      </c>
      <c r="K28" s="18" t="s">
        <v>39</v>
      </c>
      <c r="L28" s="49">
        <v>10</v>
      </c>
      <c r="M28" s="17">
        <v>90</v>
      </c>
      <c r="N28" s="17">
        <v>40</v>
      </c>
      <c r="P28" s="21">
        <f t="shared" si="0"/>
        <v>0.35367765131532292</v>
      </c>
      <c r="Q28" s="21">
        <f t="shared" si="1"/>
        <v>9.4247779607693811</v>
      </c>
      <c r="R28" s="21">
        <f t="shared" si="2"/>
        <v>0.40833333333333333</v>
      </c>
      <c r="S28" s="21"/>
      <c r="T28" s="5">
        <v>49</v>
      </c>
      <c r="U28" s="5">
        <v>0.34166666666666667</v>
      </c>
    </row>
    <row r="29" spans="3:21" x14ac:dyDescent="0.2">
      <c r="C29" s="17" t="s">
        <v>64</v>
      </c>
      <c r="D29" s="17">
        <v>12</v>
      </c>
      <c r="E29" s="17">
        <v>13</v>
      </c>
      <c r="F29" s="17">
        <v>500</v>
      </c>
      <c r="G29" s="17">
        <v>0.4</v>
      </c>
      <c r="H29" s="17">
        <v>5.0000000000000001E-4</v>
      </c>
      <c r="I29" s="17">
        <v>0.25</v>
      </c>
      <c r="J29" s="17">
        <v>23</v>
      </c>
      <c r="K29" s="18" t="s">
        <v>39</v>
      </c>
      <c r="L29" s="17">
        <f>L30+L31</f>
        <v>124</v>
      </c>
      <c r="M29" s="17">
        <v>90</v>
      </c>
      <c r="N29" s="17">
        <v>40</v>
      </c>
      <c r="P29" s="21">
        <f t="shared" si="0"/>
        <v>0.27410017976937529</v>
      </c>
      <c r="Q29" s="21">
        <f t="shared" si="1"/>
        <v>30.402509550868967</v>
      </c>
      <c r="R29" s="21">
        <f t="shared" si="2"/>
        <v>5.0633333333333335</v>
      </c>
      <c r="S29" s="21"/>
      <c r="T29" s="5">
        <v>50</v>
      </c>
      <c r="U29" s="5">
        <v>0.34166666666666667</v>
      </c>
    </row>
    <row r="30" spans="3:21" x14ac:dyDescent="0.2">
      <c r="C30" s="17" t="s">
        <v>65</v>
      </c>
      <c r="D30" s="17">
        <v>13</v>
      </c>
      <c r="E30" s="17">
        <v>38</v>
      </c>
      <c r="F30" s="17">
        <v>200</v>
      </c>
      <c r="G30" s="17">
        <v>0.1</v>
      </c>
      <c r="H30" s="17">
        <v>5.0000000000000001E-4</v>
      </c>
      <c r="I30" s="17">
        <v>0.25</v>
      </c>
      <c r="J30" s="17">
        <v>24</v>
      </c>
      <c r="K30" s="18" t="s">
        <v>39</v>
      </c>
      <c r="L30" s="49">
        <v>10</v>
      </c>
      <c r="M30" s="17">
        <v>90</v>
      </c>
      <c r="N30" s="17">
        <v>40</v>
      </c>
      <c r="P30" s="21">
        <f t="shared" si="0"/>
        <v>0.35367765131532292</v>
      </c>
      <c r="Q30" s="21">
        <f t="shared" si="1"/>
        <v>9.4247779607693811</v>
      </c>
      <c r="R30" s="21">
        <f t="shared" si="2"/>
        <v>0.40833333333333333</v>
      </c>
      <c r="S30" s="21"/>
    </row>
    <row r="31" spans="3:21" x14ac:dyDescent="0.2">
      <c r="C31" s="17" t="s">
        <v>66</v>
      </c>
      <c r="D31" s="17">
        <v>13</v>
      </c>
      <c r="E31" s="17">
        <v>14</v>
      </c>
      <c r="F31" s="17">
        <v>350</v>
      </c>
      <c r="G31" s="17">
        <v>0.4</v>
      </c>
      <c r="H31" s="17">
        <v>5.0000000000000001E-4</v>
      </c>
      <c r="I31" s="17">
        <v>0.25</v>
      </c>
      <c r="J31" s="17">
        <v>25</v>
      </c>
      <c r="K31" s="18" t="s">
        <v>39</v>
      </c>
      <c r="L31" s="17">
        <f>L32+L49</f>
        <v>114</v>
      </c>
      <c r="M31" s="17">
        <v>90</v>
      </c>
      <c r="N31" s="17">
        <v>40</v>
      </c>
      <c r="P31" s="21">
        <f t="shared" si="0"/>
        <v>0.25199532656216761</v>
      </c>
      <c r="Q31" s="21">
        <f t="shared" si="1"/>
        <v>23.14857744750374</v>
      </c>
      <c r="R31" s="21">
        <f t="shared" si="2"/>
        <v>4.6550000000000002</v>
      </c>
      <c r="S31" s="21"/>
    </row>
    <row r="32" spans="3:21" x14ac:dyDescent="0.2">
      <c r="C32" s="17" t="s">
        <v>67</v>
      </c>
      <c r="D32" s="17">
        <v>14</v>
      </c>
      <c r="E32" s="17">
        <v>15</v>
      </c>
      <c r="F32" s="17">
        <v>400</v>
      </c>
      <c r="G32" s="17">
        <v>0.3</v>
      </c>
      <c r="H32" s="17">
        <v>5.0000000000000001E-4</v>
      </c>
      <c r="I32" s="17">
        <v>0.25</v>
      </c>
      <c r="J32" s="17">
        <v>26</v>
      </c>
      <c r="K32" s="18" t="s">
        <v>39</v>
      </c>
      <c r="L32" s="17">
        <f>L33+L34</f>
        <v>90</v>
      </c>
      <c r="M32" s="17">
        <v>90</v>
      </c>
      <c r="N32" s="17">
        <v>40</v>
      </c>
      <c r="P32" s="21">
        <f t="shared" si="0"/>
        <v>0.35367765131532297</v>
      </c>
      <c r="Q32" s="21">
        <f t="shared" si="1"/>
        <v>18.849555921538759</v>
      </c>
      <c r="R32" s="21">
        <f t="shared" si="2"/>
        <v>3.6750000000000003</v>
      </c>
      <c r="S32" s="21"/>
    </row>
    <row r="33" spans="3:19" x14ac:dyDescent="0.2">
      <c r="C33" s="17" t="s">
        <v>68</v>
      </c>
      <c r="D33" s="17">
        <v>15</v>
      </c>
      <c r="E33" s="17">
        <v>39</v>
      </c>
      <c r="F33" s="17">
        <v>300</v>
      </c>
      <c r="G33" s="17">
        <v>0.1</v>
      </c>
      <c r="H33" s="17">
        <v>5.0000000000000001E-4</v>
      </c>
      <c r="I33" s="17">
        <v>0.25</v>
      </c>
      <c r="J33" s="17">
        <v>27</v>
      </c>
      <c r="K33" s="18" t="s">
        <v>39</v>
      </c>
      <c r="L33" s="49">
        <v>10</v>
      </c>
      <c r="M33" s="17">
        <v>90</v>
      </c>
      <c r="N33" s="17">
        <v>40</v>
      </c>
      <c r="P33" s="21">
        <f t="shared" si="0"/>
        <v>0.35367765131532292</v>
      </c>
      <c r="Q33" s="21">
        <f t="shared" si="1"/>
        <v>14.137166941154073</v>
      </c>
      <c r="R33" s="21">
        <f t="shared" si="2"/>
        <v>0.40833333333333333</v>
      </c>
      <c r="S33" s="21"/>
    </row>
    <row r="34" spans="3:19" x14ac:dyDescent="0.2">
      <c r="C34" s="17" t="s">
        <v>69</v>
      </c>
      <c r="D34" s="17">
        <v>15</v>
      </c>
      <c r="E34" s="17">
        <v>16</v>
      </c>
      <c r="F34" s="17">
        <v>350</v>
      </c>
      <c r="G34" s="17">
        <v>0.3</v>
      </c>
      <c r="H34" s="17">
        <v>5.0000000000000001E-4</v>
      </c>
      <c r="I34" s="17">
        <v>0.25</v>
      </c>
      <c r="J34" s="17">
        <v>28</v>
      </c>
      <c r="K34" s="18" t="s">
        <v>39</v>
      </c>
      <c r="L34" s="17">
        <f>L35+L36</f>
        <v>80</v>
      </c>
      <c r="M34" s="17">
        <v>90</v>
      </c>
      <c r="N34" s="17">
        <v>40</v>
      </c>
      <c r="P34" s="21">
        <f t="shared" si="0"/>
        <v>0.31438013450250929</v>
      </c>
      <c r="Q34" s="21">
        <f t="shared" si="1"/>
        <v>18.555031610264713</v>
      </c>
      <c r="R34" s="21">
        <f t="shared" si="2"/>
        <v>3.2666666666666666</v>
      </c>
      <c r="S34" s="21"/>
    </row>
    <row r="35" spans="3:19" x14ac:dyDescent="0.2">
      <c r="C35" s="17" t="s">
        <v>70</v>
      </c>
      <c r="D35" s="17">
        <v>16</v>
      </c>
      <c r="E35" s="17">
        <v>40</v>
      </c>
      <c r="F35" s="17">
        <v>300</v>
      </c>
      <c r="G35" s="17">
        <v>0.1</v>
      </c>
      <c r="H35" s="17">
        <v>5.0000000000000001E-4</v>
      </c>
      <c r="I35" s="17">
        <v>0.25</v>
      </c>
      <c r="J35" s="17">
        <v>29</v>
      </c>
      <c r="K35" s="18" t="s">
        <v>39</v>
      </c>
      <c r="L35" s="49">
        <v>10</v>
      </c>
      <c r="M35" s="17">
        <v>90</v>
      </c>
      <c r="N35" s="17">
        <v>40</v>
      </c>
      <c r="P35" s="21">
        <f t="shared" si="0"/>
        <v>0.35367765131532292</v>
      </c>
      <c r="Q35" s="21">
        <f t="shared" si="1"/>
        <v>14.137166941154073</v>
      </c>
      <c r="R35" s="21">
        <f t="shared" si="2"/>
        <v>0.40833333333333333</v>
      </c>
      <c r="S35" s="21"/>
    </row>
    <row r="36" spans="3:19" x14ac:dyDescent="0.2">
      <c r="C36" s="17" t="s">
        <v>71</v>
      </c>
      <c r="D36" s="17">
        <v>16</v>
      </c>
      <c r="E36" s="17">
        <v>17</v>
      </c>
      <c r="F36" s="17">
        <v>400</v>
      </c>
      <c r="G36" s="17">
        <v>0.3</v>
      </c>
      <c r="H36" s="17">
        <v>5.0000000000000001E-4</v>
      </c>
      <c r="I36" s="17">
        <v>0.25</v>
      </c>
      <c r="J36" s="17">
        <v>30</v>
      </c>
      <c r="K36" s="18" t="s">
        <v>39</v>
      </c>
      <c r="L36" s="17">
        <f>L37+L42</f>
        <v>70</v>
      </c>
      <c r="M36" s="17">
        <v>90</v>
      </c>
      <c r="N36" s="17">
        <v>40</v>
      </c>
      <c r="P36" s="21">
        <f t="shared" si="0"/>
        <v>0.27508261768969566</v>
      </c>
      <c r="Q36" s="21">
        <f t="shared" si="1"/>
        <v>24.23514332769269</v>
      </c>
      <c r="R36" s="21">
        <f t="shared" si="2"/>
        <v>2.8583333333333334</v>
      </c>
      <c r="S36" s="21"/>
    </row>
    <row r="37" spans="3:19" x14ac:dyDescent="0.2">
      <c r="C37" s="17" t="s">
        <v>72</v>
      </c>
      <c r="D37" s="17">
        <v>17</v>
      </c>
      <c r="E37" s="17">
        <v>18</v>
      </c>
      <c r="F37" s="17">
        <v>300</v>
      </c>
      <c r="G37" s="17">
        <v>0.3</v>
      </c>
      <c r="H37" s="17">
        <v>5.0000000000000001E-4</v>
      </c>
      <c r="I37" s="17">
        <v>0.25</v>
      </c>
      <c r="J37" s="17">
        <v>31</v>
      </c>
      <c r="K37" s="18" t="s">
        <v>39</v>
      </c>
      <c r="L37" s="17">
        <f>L38+L39</f>
        <v>30</v>
      </c>
      <c r="M37" s="17">
        <v>90</v>
      </c>
      <c r="N37" s="17">
        <v>40</v>
      </c>
      <c r="P37" s="21">
        <f t="shared" si="0"/>
        <v>0.11789255043844098</v>
      </c>
      <c r="Q37" s="21">
        <f t="shared" si="1"/>
        <v>42.411500823462212</v>
      </c>
      <c r="R37" s="21">
        <f t="shared" si="2"/>
        <v>1.2250000000000001</v>
      </c>
      <c r="S37" s="21"/>
    </row>
    <row r="38" spans="3:19" x14ac:dyDescent="0.2">
      <c r="C38" s="17" t="s">
        <v>73</v>
      </c>
      <c r="D38" s="17">
        <v>18</v>
      </c>
      <c r="E38" s="17">
        <v>41</v>
      </c>
      <c r="F38" s="17">
        <v>150</v>
      </c>
      <c r="G38" s="17">
        <v>0.1</v>
      </c>
      <c r="H38" s="17">
        <v>5.0000000000000001E-4</v>
      </c>
      <c r="I38" s="17">
        <v>0.25</v>
      </c>
      <c r="J38" s="17">
        <v>32</v>
      </c>
      <c r="K38" s="18" t="s">
        <v>39</v>
      </c>
      <c r="L38" s="49">
        <v>10</v>
      </c>
      <c r="M38" s="17">
        <v>90</v>
      </c>
      <c r="N38" s="17">
        <v>40</v>
      </c>
      <c r="P38" s="21">
        <f t="shared" si="0"/>
        <v>0.35367765131532292</v>
      </c>
      <c r="Q38" s="21">
        <f t="shared" si="1"/>
        <v>7.0685834705770363</v>
      </c>
      <c r="R38" s="21">
        <f t="shared" si="2"/>
        <v>0.40833333333333333</v>
      </c>
      <c r="S38" s="21"/>
    </row>
    <row r="39" spans="3:19" x14ac:dyDescent="0.2">
      <c r="C39" s="17" t="s">
        <v>74</v>
      </c>
      <c r="D39" s="17">
        <v>18</v>
      </c>
      <c r="E39" s="17">
        <v>19</v>
      </c>
      <c r="F39" s="17">
        <v>300</v>
      </c>
      <c r="G39" s="17">
        <v>0.2</v>
      </c>
      <c r="H39" s="17">
        <v>5.0000000000000001E-4</v>
      </c>
      <c r="I39" s="17">
        <v>0.25</v>
      </c>
      <c r="J39" s="17">
        <v>33</v>
      </c>
      <c r="K39" s="18" t="s">
        <v>39</v>
      </c>
      <c r="L39" s="17">
        <f>L40+L41</f>
        <v>20</v>
      </c>
      <c r="M39" s="17">
        <v>90</v>
      </c>
      <c r="N39" s="17">
        <v>40</v>
      </c>
      <c r="P39" s="21">
        <f t="shared" si="0"/>
        <v>0.17683882565766146</v>
      </c>
      <c r="Q39" s="21">
        <f t="shared" si="1"/>
        <v>28.274333882308145</v>
      </c>
      <c r="R39" s="21">
        <f t="shared" si="2"/>
        <v>0.81666666666666665</v>
      </c>
      <c r="S39" s="21"/>
    </row>
    <row r="40" spans="3:19" x14ac:dyDescent="0.2">
      <c r="C40" s="17" t="s">
        <v>75</v>
      </c>
      <c r="D40" s="17">
        <v>19</v>
      </c>
      <c r="E40" s="17">
        <v>42</v>
      </c>
      <c r="F40" s="17">
        <v>150</v>
      </c>
      <c r="G40" s="17">
        <v>0.1</v>
      </c>
      <c r="H40" s="17">
        <v>5.0000000000000001E-4</v>
      </c>
      <c r="I40" s="17">
        <v>0.25</v>
      </c>
      <c r="J40" s="17">
        <v>34</v>
      </c>
      <c r="K40" s="18" t="s">
        <v>39</v>
      </c>
      <c r="L40" s="49">
        <v>10</v>
      </c>
      <c r="M40" s="17">
        <v>90</v>
      </c>
      <c r="N40" s="17">
        <v>40</v>
      </c>
      <c r="P40" s="21">
        <f t="shared" si="0"/>
        <v>0.35367765131532292</v>
      </c>
      <c r="Q40" s="21">
        <f t="shared" si="1"/>
        <v>7.0685834705770363</v>
      </c>
      <c r="R40" s="21">
        <f t="shared" si="2"/>
        <v>0.40833333333333333</v>
      </c>
      <c r="S40" s="21"/>
    </row>
    <row r="41" spans="3:19" x14ac:dyDescent="0.2">
      <c r="C41" s="17" t="s">
        <v>76</v>
      </c>
      <c r="D41" s="17">
        <v>19</v>
      </c>
      <c r="E41" s="17">
        <v>43</v>
      </c>
      <c r="F41" s="17">
        <v>200</v>
      </c>
      <c r="G41" s="17">
        <v>0.1</v>
      </c>
      <c r="H41" s="17">
        <v>5.0000000000000001E-4</v>
      </c>
      <c r="I41" s="17">
        <v>0.25</v>
      </c>
      <c r="J41" s="17">
        <v>35</v>
      </c>
      <c r="K41" s="18" t="s">
        <v>39</v>
      </c>
      <c r="L41" s="49">
        <v>10</v>
      </c>
      <c r="M41" s="17">
        <v>90</v>
      </c>
      <c r="N41" s="17">
        <v>40</v>
      </c>
      <c r="P41" s="21">
        <f t="shared" si="0"/>
        <v>0.35367765131532292</v>
      </c>
      <c r="Q41" s="21">
        <f t="shared" si="1"/>
        <v>9.4247779607693811</v>
      </c>
      <c r="R41" s="21">
        <f t="shared" si="2"/>
        <v>0.40833333333333333</v>
      </c>
      <c r="S41" s="21"/>
    </row>
    <row r="42" spans="3:19" x14ac:dyDescent="0.2">
      <c r="C42" s="17" t="s">
        <v>77</v>
      </c>
      <c r="D42" s="17">
        <v>17</v>
      </c>
      <c r="E42" s="17">
        <v>20</v>
      </c>
      <c r="F42" s="17">
        <v>700</v>
      </c>
      <c r="G42" s="17">
        <v>0.3</v>
      </c>
      <c r="H42" s="17">
        <v>5.0000000000000001E-4</v>
      </c>
      <c r="I42" s="17">
        <v>0.25</v>
      </c>
      <c r="J42" s="17">
        <v>36</v>
      </c>
      <c r="K42" s="18" t="s">
        <v>39</v>
      </c>
      <c r="L42" s="17">
        <f>L43+L46</f>
        <v>40</v>
      </c>
      <c r="M42" s="17">
        <v>90</v>
      </c>
      <c r="N42" s="17">
        <v>40</v>
      </c>
      <c r="P42" s="21">
        <f t="shared" si="0"/>
        <v>0.15719006725125464</v>
      </c>
      <c r="Q42" s="21">
        <f t="shared" si="1"/>
        <v>74.220126441058852</v>
      </c>
      <c r="R42" s="21">
        <f t="shared" si="2"/>
        <v>1.6333333333333333</v>
      </c>
      <c r="S42" s="21"/>
    </row>
    <row r="43" spans="3:19" s="47" customFormat="1" x14ac:dyDescent="0.2">
      <c r="C43" s="45" t="s">
        <v>78</v>
      </c>
      <c r="D43" s="45">
        <v>20</v>
      </c>
      <c r="E43" s="45">
        <v>21</v>
      </c>
      <c r="F43" s="45">
        <v>350</v>
      </c>
      <c r="G43" s="45">
        <v>0.2</v>
      </c>
      <c r="H43" s="45">
        <v>5.0000000000000001E-4</v>
      </c>
      <c r="I43" s="45">
        <v>0.25</v>
      </c>
      <c r="J43" s="45">
        <v>37</v>
      </c>
      <c r="K43" s="46" t="s">
        <v>39</v>
      </c>
      <c r="L43" s="45">
        <f>L44+L45</f>
        <v>20</v>
      </c>
      <c r="M43" s="45">
        <v>90</v>
      </c>
      <c r="N43" s="45">
        <v>40</v>
      </c>
      <c r="P43" s="48">
        <f t="shared" si="0"/>
        <v>0.17683882565766146</v>
      </c>
      <c r="Q43" s="48">
        <f t="shared" si="1"/>
        <v>32.986722862692837</v>
      </c>
      <c r="R43" s="48">
        <f t="shared" si="2"/>
        <v>0.81666666666666665</v>
      </c>
      <c r="S43" s="48"/>
    </row>
    <row r="44" spans="3:19" s="47" customFormat="1" x14ac:dyDescent="0.2">
      <c r="C44" s="45" t="s">
        <v>79</v>
      </c>
      <c r="D44" s="45">
        <v>21</v>
      </c>
      <c r="E44" s="45">
        <v>44</v>
      </c>
      <c r="F44" s="45">
        <v>150</v>
      </c>
      <c r="G44" s="45">
        <v>0.1</v>
      </c>
      <c r="H44" s="45">
        <v>5.0000000000000001E-4</v>
      </c>
      <c r="I44" s="45">
        <v>0.25</v>
      </c>
      <c r="J44" s="45">
        <v>38</v>
      </c>
      <c r="K44" s="46" t="s">
        <v>39</v>
      </c>
      <c r="L44" s="51">
        <v>10</v>
      </c>
      <c r="M44" s="45">
        <v>90</v>
      </c>
      <c r="N44" s="45">
        <v>40</v>
      </c>
      <c r="P44" s="48">
        <f t="shared" si="0"/>
        <v>0.35367765131532292</v>
      </c>
      <c r="Q44" s="48">
        <f t="shared" si="1"/>
        <v>7.0685834705770363</v>
      </c>
      <c r="R44" s="48">
        <f t="shared" si="2"/>
        <v>0.40833333333333333</v>
      </c>
      <c r="S44" s="48"/>
    </row>
    <row r="45" spans="3:19" s="47" customFormat="1" x14ac:dyDescent="0.2">
      <c r="C45" s="45" t="s">
        <v>80</v>
      </c>
      <c r="D45" s="45">
        <v>21</v>
      </c>
      <c r="E45" s="45">
        <v>45</v>
      </c>
      <c r="F45" s="45">
        <v>300</v>
      </c>
      <c r="G45" s="45">
        <v>0.1</v>
      </c>
      <c r="H45" s="45">
        <v>5.0000000000000001E-4</v>
      </c>
      <c r="I45" s="45">
        <v>0.25</v>
      </c>
      <c r="J45" s="45">
        <v>39</v>
      </c>
      <c r="K45" s="46" t="s">
        <v>39</v>
      </c>
      <c r="L45" s="51">
        <v>10</v>
      </c>
      <c r="M45" s="45">
        <v>90</v>
      </c>
      <c r="N45" s="45">
        <v>40</v>
      </c>
      <c r="P45" s="48">
        <f t="shared" si="0"/>
        <v>0.35367765131532292</v>
      </c>
      <c r="Q45" s="48">
        <f t="shared" si="1"/>
        <v>14.137166941154073</v>
      </c>
      <c r="R45" s="48">
        <f t="shared" si="2"/>
        <v>0.40833333333333333</v>
      </c>
      <c r="S45" s="48"/>
    </row>
    <row r="46" spans="3:19" x14ac:dyDescent="0.2">
      <c r="C46" s="17" t="s">
        <v>81</v>
      </c>
      <c r="D46" s="17">
        <v>20</v>
      </c>
      <c r="E46" s="17">
        <v>22</v>
      </c>
      <c r="F46" s="17">
        <v>350</v>
      </c>
      <c r="G46" s="17">
        <v>0.2</v>
      </c>
      <c r="H46" s="17">
        <v>5.0000000000000001E-4</v>
      </c>
      <c r="I46" s="17">
        <v>0.25</v>
      </c>
      <c r="J46" s="17">
        <v>40</v>
      </c>
      <c r="K46" s="18" t="s">
        <v>39</v>
      </c>
      <c r="L46" s="17">
        <f>L47+L48</f>
        <v>20</v>
      </c>
      <c r="M46" s="17">
        <v>90</v>
      </c>
      <c r="N46" s="17">
        <v>40</v>
      </c>
      <c r="P46" s="21">
        <f t="shared" si="0"/>
        <v>0.17683882565766146</v>
      </c>
      <c r="Q46" s="21">
        <f t="shared" si="1"/>
        <v>32.986722862692837</v>
      </c>
      <c r="R46" s="21">
        <f t="shared" si="2"/>
        <v>0.81666666666666665</v>
      </c>
      <c r="S46" s="21"/>
    </row>
    <row r="47" spans="3:19" x14ac:dyDescent="0.2">
      <c r="C47" s="17" t="s">
        <v>82</v>
      </c>
      <c r="D47" s="17">
        <v>22</v>
      </c>
      <c r="E47" s="17">
        <v>46</v>
      </c>
      <c r="F47" s="17">
        <v>200</v>
      </c>
      <c r="G47" s="17">
        <v>0.1</v>
      </c>
      <c r="H47" s="17">
        <v>5.0000000000000001E-4</v>
      </c>
      <c r="I47" s="17">
        <v>0.25</v>
      </c>
      <c r="J47" s="17">
        <v>41</v>
      </c>
      <c r="K47" s="18" t="s">
        <v>39</v>
      </c>
      <c r="L47" s="49">
        <v>10</v>
      </c>
      <c r="M47" s="17">
        <v>90</v>
      </c>
      <c r="N47" s="17">
        <v>40</v>
      </c>
      <c r="P47" s="21">
        <f t="shared" si="0"/>
        <v>0.35367765131532292</v>
      </c>
      <c r="Q47" s="21">
        <f t="shared" si="1"/>
        <v>9.4247779607693811</v>
      </c>
      <c r="R47" s="21">
        <f t="shared" si="2"/>
        <v>0.40833333333333333</v>
      </c>
      <c r="S47" s="21"/>
    </row>
    <row r="48" spans="3:19" x14ac:dyDescent="0.2">
      <c r="C48" s="17" t="s">
        <v>83</v>
      </c>
      <c r="D48" s="17">
        <v>22</v>
      </c>
      <c r="E48" s="17">
        <v>47</v>
      </c>
      <c r="F48" s="17">
        <v>350</v>
      </c>
      <c r="G48" s="17">
        <v>0.1</v>
      </c>
      <c r="H48" s="17">
        <v>5.0000000000000001E-4</v>
      </c>
      <c r="I48" s="17">
        <v>0.25</v>
      </c>
      <c r="J48" s="17">
        <v>42</v>
      </c>
      <c r="K48" s="18" t="s">
        <v>39</v>
      </c>
      <c r="L48" s="49">
        <v>10</v>
      </c>
      <c r="M48" s="17">
        <v>90</v>
      </c>
      <c r="N48" s="17">
        <v>40</v>
      </c>
      <c r="P48" s="21">
        <f t="shared" si="0"/>
        <v>0.35367765131532292</v>
      </c>
      <c r="Q48" s="21">
        <f t="shared" si="1"/>
        <v>16.493361431346418</v>
      </c>
      <c r="R48" s="21">
        <f t="shared" si="2"/>
        <v>0.40833333333333333</v>
      </c>
      <c r="S48" s="21"/>
    </row>
    <row r="49" spans="3:19" x14ac:dyDescent="0.2">
      <c r="C49" s="17" t="s">
        <v>84</v>
      </c>
      <c r="D49" s="17">
        <v>14</v>
      </c>
      <c r="E49" s="17">
        <v>23</v>
      </c>
      <c r="F49" s="17">
        <v>300</v>
      </c>
      <c r="G49" s="17">
        <v>0.3</v>
      </c>
      <c r="H49" s="17">
        <v>5.0000000000000001E-4</v>
      </c>
      <c r="I49" s="17">
        <v>0.25</v>
      </c>
      <c r="J49" s="17">
        <v>43</v>
      </c>
      <c r="K49" s="18" t="s">
        <v>39</v>
      </c>
      <c r="L49" s="17">
        <f>L50+L51</f>
        <v>24</v>
      </c>
      <c r="M49" s="17">
        <v>90</v>
      </c>
      <c r="N49" s="17">
        <v>40</v>
      </c>
      <c r="P49" s="21">
        <f t="shared" si="0"/>
        <v>9.431404035075279E-2</v>
      </c>
      <c r="Q49" s="21">
        <f t="shared" si="1"/>
        <v>53.014376029327764</v>
      </c>
      <c r="R49" s="21">
        <f t="shared" si="2"/>
        <v>0.98000000000000009</v>
      </c>
      <c r="S49" s="21"/>
    </row>
    <row r="50" spans="3:19" x14ac:dyDescent="0.2">
      <c r="C50" s="17" t="s">
        <v>85</v>
      </c>
      <c r="D50" s="17">
        <v>23</v>
      </c>
      <c r="E50" s="17">
        <v>48</v>
      </c>
      <c r="F50" s="17">
        <v>200</v>
      </c>
      <c r="G50" s="17">
        <v>0.1</v>
      </c>
      <c r="H50" s="17">
        <v>5.0000000000000001E-4</v>
      </c>
      <c r="I50" s="17">
        <v>0.25</v>
      </c>
      <c r="J50" s="17">
        <v>44</v>
      </c>
      <c r="K50" s="18" t="s">
        <v>39</v>
      </c>
      <c r="L50" s="49">
        <v>8</v>
      </c>
      <c r="M50" s="17">
        <v>90</v>
      </c>
      <c r="N50" s="17">
        <v>40</v>
      </c>
      <c r="P50" s="21">
        <f t="shared" si="0"/>
        <v>0.28294212105225836</v>
      </c>
      <c r="Q50" s="21">
        <f t="shared" si="1"/>
        <v>11.780972450961725</v>
      </c>
      <c r="R50" s="21">
        <f t="shared" si="2"/>
        <v>0.32666666666666672</v>
      </c>
      <c r="S50" s="21"/>
    </row>
    <row r="51" spans="3:19" x14ac:dyDescent="0.2">
      <c r="C51" s="17" t="s">
        <v>86</v>
      </c>
      <c r="D51" s="17">
        <v>23</v>
      </c>
      <c r="E51" s="17">
        <v>24</v>
      </c>
      <c r="F51" s="17">
        <v>350</v>
      </c>
      <c r="G51" s="17">
        <v>0.2</v>
      </c>
      <c r="H51" s="17">
        <v>5.0000000000000001E-4</v>
      </c>
      <c r="I51" s="17">
        <v>0.25</v>
      </c>
      <c r="J51" s="17">
        <v>45</v>
      </c>
      <c r="K51" s="18" t="s">
        <v>39</v>
      </c>
      <c r="L51" s="17">
        <f>L52+L53</f>
        <v>16</v>
      </c>
      <c r="M51" s="17">
        <v>90</v>
      </c>
      <c r="N51" s="17">
        <v>40</v>
      </c>
      <c r="P51" s="21">
        <f t="shared" si="0"/>
        <v>0.14147106052612918</v>
      </c>
      <c r="Q51" s="21">
        <f t="shared" si="1"/>
        <v>41.233403578366037</v>
      </c>
      <c r="R51" s="21">
        <f t="shared" si="2"/>
        <v>0.65333333333333343</v>
      </c>
      <c r="S51" s="21"/>
    </row>
    <row r="52" spans="3:19" x14ac:dyDescent="0.2">
      <c r="C52" s="17" t="s">
        <v>87</v>
      </c>
      <c r="D52" s="17">
        <v>24</v>
      </c>
      <c r="E52" s="17">
        <v>49</v>
      </c>
      <c r="F52" s="17">
        <v>200</v>
      </c>
      <c r="G52" s="17">
        <v>0.1</v>
      </c>
      <c r="H52" s="17">
        <v>5.0000000000000001E-4</v>
      </c>
      <c r="I52" s="17">
        <v>0.25</v>
      </c>
      <c r="J52" s="17">
        <v>46</v>
      </c>
      <c r="K52" s="18" t="s">
        <v>39</v>
      </c>
      <c r="L52" s="49">
        <v>8</v>
      </c>
      <c r="M52" s="17">
        <v>90</v>
      </c>
      <c r="N52" s="17">
        <v>40</v>
      </c>
      <c r="P52" s="21">
        <f t="shared" si="0"/>
        <v>0.28294212105225836</v>
      </c>
      <c r="Q52" s="21">
        <f>F52/P52/3600*60</f>
        <v>11.780972450961725</v>
      </c>
      <c r="R52" s="21">
        <f t="shared" si="2"/>
        <v>0.32666666666666672</v>
      </c>
      <c r="S52" s="21"/>
    </row>
    <row r="53" spans="3:19" x14ac:dyDescent="0.2">
      <c r="C53" s="19" t="s">
        <v>88</v>
      </c>
      <c r="D53" s="19">
        <v>24</v>
      </c>
      <c r="E53" s="19">
        <v>50</v>
      </c>
      <c r="F53" s="19">
        <v>400</v>
      </c>
      <c r="G53" s="19">
        <v>0.1</v>
      </c>
      <c r="H53" s="19">
        <v>5.0000000000000001E-4</v>
      </c>
      <c r="I53" s="19">
        <v>0.25</v>
      </c>
      <c r="J53" s="19">
        <v>47</v>
      </c>
      <c r="K53" s="20" t="s">
        <v>39</v>
      </c>
      <c r="L53" s="50">
        <v>8</v>
      </c>
      <c r="M53" s="19">
        <v>90</v>
      </c>
      <c r="N53" s="19">
        <v>40</v>
      </c>
      <c r="P53" s="21">
        <f t="shared" si="0"/>
        <v>0.28294212105225836</v>
      </c>
      <c r="Q53" s="21">
        <f t="shared" si="1"/>
        <v>23.56194490192345</v>
      </c>
      <c r="R53" s="21">
        <f>L53/3600*4.2*35</f>
        <v>0.32666666666666672</v>
      </c>
      <c r="S53" s="2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D9CDE-54FD-4E81-8B0C-CACE2448C4AD}">
  <dimension ref="C3:K54"/>
  <sheetViews>
    <sheetView zoomScale="85" zoomScaleNormal="85" workbookViewId="0">
      <selection activeCell="I8" sqref="I8"/>
    </sheetView>
  </sheetViews>
  <sheetFormatPr defaultColWidth="8.625" defaultRowHeight="12.75" x14ac:dyDescent="0.2"/>
  <cols>
    <col min="1" max="2" width="8.625" style="5"/>
    <col min="3" max="3" width="11.5" style="5" customWidth="1"/>
    <col min="4" max="4" width="15" style="5" customWidth="1"/>
    <col min="5" max="16384" width="8.625" style="5"/>
  </cols>
  <sheetData>
    <row r="3" spans="3:11" x14ac:dyDescent="0.2">
      <c r="C3" s="1" t="s">
        <v>92</v>
      </c>
      <c r="D3" s="1" t="s">
        <v>93</v>
      </c>
      <c r="E3" s="2" t="s">
        <v>94</v>
      </c>
      <c r="F3" s="2" t="s">
        <v>95</v>
      </c>
      <c r="G3" s="2" t="s">
        <v>96</v>
      </c>
      <c r="H3" s="2" t="s">
        <v>97</v>
      </c>
      <c r="I3" s="2" t="s">
        <v>98</v>
      </c>
      <c r="J3" s="3" t="s">
        <v>99</v>
      </c>
      <c r="K3" s="4" t="s">
        <v>100</v>
      </c>
    </row>
    <row r="4" spans="3:11" x14ac:dyDescent="0.2">
      <c r="C4" s="6">
        <v>0</v>
      </c>
      <c r="D4" s="6">
        <v>0</v>
      </c>
      <c r="E4" s="7">
        <v>70</v>
      </c>
      <c r="F4" s="7">
        <v>90</v>
      </c>
      <c r="G4" s="7">
        <v>30</v>
      </c>
      <c r="H4" s="7">
        <v>60</v>
      </c>
      <c r="I4" s="8" t="s">
        <v>101</v>
      </c>
      <c r="J4" s="9" t="s">
        <v>102</v>
      </c>
      <c r="K4" s="10">
        <v>49999</v>
      </c>
    </row>
    <row r="5" spans="3:11" x14ac:dyDescent="0.2">
      <c r="C5" s="6">
        <v>1</v>
      </c>
      <c r="D5" s="6">
        <v>1</v>
      </c>
      <c r="E5" s="7">
        <v>70</v>
      </c>
      <c r="F5" s="7">
        <v>90</v>
      </c>
      <c r="G5" s="7">
        <v>30</v>
      </c>
      <c r="H5" s="7">
        <v>60</v>
      </c>
      <c r="I5" s="8" t="s">
        <v>101</v>
      </c>
      <c r="J5" s="9" t="s">
        <v>102</v>
      </c>
      <c r="K5" s="10">
        <v>50000</v>
      </c>
    </row>
    <row r="6" spans="3:11" x14ac:dyDescent="0.2">
      <c r="C6" s="6">
        <v>2</v>
      </c>
      <c r="D6" s="6">
        <v>1</v>
      </c>
      <c r="E6" s="7">
        <v>70</v>
      </c>
      <c r="F6" s="7">
        <v>90</v>
      </c>
      <c r="G6" s="7">
        <v>30</v>
      </c>
      <c r="H6" s="7">
        <v>60</v>
      </c>
      <c r="I6" s="8" t="s">
        <v>101</v>
      </c>
      <c r="J6" s="9" t="s">
        <v>39</v>
      </c>
      <c r="K6" s="10">
        <v>50000</v>
      </c>
    </row>
    <row r="7" spans="3:11" x14ac:dyDescent="0.2">
      <c r="C7" s="6">
        <v>3</v>
      </c>
      <c r="D7" s="6">
        <v>1</v>
      </c>
      <c r="E7" s="7">
        <v>70</v>
      </c>
      <c r="F7" s="7">
        <v>90</v>
      </c>
      <c r="G7" s="7">
        <v>30</v>
      </c>
      <c r="H7" s="7">
        <v>60</v>
      </c>
      <c r="I7" s="8" t="s">
        <v>101</v>
      </c>
      <c r="J7" s="9" t="s">
        <v>39</v>
      </c>
      <c r="K7" s="10">
        <v>50000</v>
      </c>
    </row>
    <row r="8" spans="3:11" x14ac:dyDescent="0.2">
      <c r="C8" s="6">
        <v>4</v>
      </c>
      <c r="D8" s="6">
        <v>1</v>
      </c>
      <c r="E8" s="7">
        <v>70</v>
      </c>
      <c r="F8" s="7">
        <v>90</v>
      </c>
      <c r="G8" s="7">
        <v>30</v>
      </c>
      <c r="H8" s="7">
        <v>60</v>
      </c>
      <c r="I8" s="8" t="s">
        <v>101</v>
      </c>
      <c r="J8" s="9" t="s">
        <v>39</v>
      </c>
      <c r="K8" s="10">
        <v>50000</v>
      </c>
    </row>
    <row r="9" spans="3:11" x14ac:dyDescent="0.2">
      <c r="C9" s="6">
        <v>5</v>
      </c>
      <c r="D9" s="6">
        <v>1</v>
      </c>
      <c r="E9" s="7">
        <v>70</v>
      </c>
      <c r="F9" s="7">
        <v>90</v>
      </c>
      <c r="G9" s="7">
        <v>30</v>
      </c>
      <c r="H9" s="7">
        <v>60</v>
      </c>
      <c r="I9" s="8" t="s">
        <v>101</v>
      </c>
      <c r="J9" s="9" t="s">
        <v>39</v>
      </c>
      <c r="K9" s="10">
        <v>50000</v>
      </c>
    </row>
    <row r="10" spans="3:11" x14ac:dyDescent="0.2">
      <c r="C10" s="6">
        <v>6</v>
      </c>
      <c r="D10" s="6">
        <v>1</v>
      </c>
      <c r="E10" s="7">
        <v>70</v>
      </c>
      <c r="F10" s="7">
        <v>90</v>
      </c>
      <c r="G10" s="7">
        <v>30</v>
      </c>
      <c r="H10" s="7">
        <v>60</v>
      </c>
      <c r="I10" s="8" t="s">
        <v>101</v>
      </c>
      <c r="J10" s="9" t="s">
        <v>39</v>
      </c>
      <c r="K10" s="10">
        <v>50000</v>
      </c>
    </row>
    <row r="11" spans="3:11" x14ac:dyDescent="0.2">
      <c r="C11" s="6">
        <v>7</v>
      </c>
      <c r="D11" s="6">
        <v>1</v>
      </c>
      <c r="E11" s="7">
        <v>70</v>
      </c>
      <c r="F11" s="7">
        <v>90</v>
      </c>
      <c r="G11" s="7">
        <v>30</v>
      </c>
      <c r="H11" s="7">
        <v>60</v>
      </c>
      <c r="I11" s="8" t="s">
        <v>101</v>
      </c>
      <c r="J11" s="9" t="s">
        <v>39</v>
      </c>
      <c r="K11" s="10">
        <v>50001</v>
      </c>
    </row>
    <row r="12" spans="3:11" x14ac:dyDescent="0.2">
      <c r="C12" s="6">
        <v>8</v>
      </c>
      <c r="D12" s="6">
        <v>1</v>
      </c>
      <c r="E12" s="7">
        <v>70</v>
      </c>
      <c r="F12" s="7">
        <v>90</v>
      </c>
      <c r="G12" s="7">
        <v>30</v>
      </c>
      <c r="H12" s="7">
        <v>60</v>
      </c>
      <c r="I12" s="8" t="s">
        <v>101</v>
      </c>
      <c r="J12" s="9" t="s">
        <v>39</v>
      </c>
      <c r="K12" s="10">
        <v>50002</v>
      </c>
    </row>
    <row r="13" spans="3:11" x14ac:dyDescent="0.2">
      <c r="C13" s="6">
        <v>9</v>
      </c>
      <c r="D13" s="6">
        <v>1</v>
      </c>
      <c r="E13" s="7">
        <v>70</v>
      </c>
      <c r="F13" s="7">
        <v>90</v>
      </c>
      <c r="G13" s="7">
        <v>30</v>
      </c>
      <c r="H13" s="7">
        <v>60</v>
      </c>
      <c r="I13" s="8" t="s">
        <v>101</v>
      </c>
      <c r="J13" s="9" t="s">
        <v>39</v>
      </c>
      <c r="K13" s="10">
        <v>50003</v>
      </c>
    </row>
    <row r="14" spans="3:11" x14ac:dyDescent="0.2">
      <c r="C14" s="6">
        <v>10</v>
      </c>
      <c r="D14" s="6">
        <v>1</v>
      </c>
      <c r="E14" s="7">
        <v>70</v>
      </c>
      <c r="F14" s="7">
        <v>90</v>
      </c>
      <c r="G14" s="7">
        <v>30</v>
      </c>
      <c r="H14" s="7">
        <v>60</v>
      </c>
      <c r="I14" s="8" t="s">
        <v>101</v>
      </c>
      <c r="J14" s="9" t="s">
        <v>39</v>
      </c>
      <c r="K14" s="10">
        <v>50004</v>
      </c>
    </row>
    <row r="15" spans="3:11" x14ac:dyDescent="0.2">
      <c r="C15" s="6">
        <v>11</v>
      </c>
      <c r="D15" s="6">
        <v>1</v>
      </c>
      <c r="E15" s="7">
        <v>70</v>
      </c>
      <c r="F15" s="7">
        <v>90</v>
      </c>
      <c r="G15" s="7">
        <v>30</v>
      </c>
      <c r="H15" s="7">
        <v>60</v>
      </c>
      <c r="I15" s="8" t="s">
        <v>101</v>
      </c>
      <c r="J15" s="9" t="s">
        <v>39</v>
      </c>
      <c r="K15" s="10">
        <v>50005</v>
      </c>
    </row>
    <row r="16" spans="3:11" x14ac:dyDescent="0.2">
      <c r="C16" s="6">
        <v>12</v>
      </c>
      <c r="D16" s="6">
        <v>1</v>
      </c>
      <c r="E16" s="7">
        <v>70</v>
      </c>
      <c r="F16" s="7">
        <v>90</v>
      </c>
      <c r="G16" s="7">
        <v>30</v>
      </c>
      <c r="H16" s="7">
        <v>60</v>
      </c>
      <c r="I16" s="8" t="s">
        <v>101</v>
      </c>
      <c r="J16" s="9" t="s">
        <v>39</v>
      </c>
      <c r="K16" s="10">
        <v>50006</v>
      </c>
    </row>
    <row r="17" spans="3:11" x14ac:dyDescent="0.2">
      <c r="C17" s="6">
        <v>13</v>
      </c>
      <c r="D17" s="6">
        <v>1</v>
      </c>
      <c r="E17" s="7">
        <v>70</v>
      </c>
      <c r="F17" s="7">
        <v>90</v>
      </c>
      <c r="G17" s="7">
        <v>30</v>
      </c>
      <c r="H17" s="7">
        <v>60</v>
      </c>
      <c r="I17" s="8" t="s">
        <v>101</v>
      </c>
      <c r="J17" s="9" t="s">
        <v>39</v>
      </c>
      <c r="K17" s="10">
        <v>50007</v>
      </c>
    </row>
    <row r="18" spans="3:11" x14ac:dyDescent="0.2">
      <c r="C18" s="6">
        <v>14</v>
      </c>
      <c r="D18" s="6">
        <v>1</v>
      </c>
      <c r="E18" s="7">
        <v>70</v>
      </c>
      <c r="F18" s="7">
        <v>90</v>
      </c>
      <c r="G18" s="7">
        <v>30</v>
      </c>
      <c r="H18" s="7">
        <v>60</v>
      </c>
      <c r="I18" s="8" t="s">
        <v>101</v>
      </c>
      <c r="J18" s="9" t="s">
        <v>39</v>
      </c>
      <c r="K18" s="10">
        <v>50008</v>
      </c>
    </row>
    <row r="19" spans="3:11" x14ac:dyDescent="0.2">
      <c r="C19" s="6">
        <v>15</v>
      </c>
      <c r="D19" s="6">
        <v>1</v>
      </c>
      <c r="E19" s="7">
        <v>70</v>
      </c>
      <c r="F19" s="7">
        <v>90</v>
      </c>
      <c r="G19" s="7">
        <v>30</v>
      </c>
      <c r="H19" s="7">
        <v>60</v>
      </c>
      <c r="I19" s="8" t="s">
        <v>101</v>
      </c>
      <c r="J19" s="9" t="s">
        <v>39</v>
      </c>
      <c r="K19" s="10">
        <v>50009</v>
      </c>
    </row>
    <row r="20" spans="3:11" x14ac:dyDescent="0.2">
      <c r="C20" s="6">
        <v>16</v>
      </c>
      <c r="D20" s="6">
        <v>1</v>
      </c>
      <c r="E20" s="7">
        <v>70</v>
      </c>
      <c r="F20" s="7">
        <v>90</v>
      </c>
      <c r="G20" s="7">
        <v>30</v>
      </c>
      <c r="H20" s="7">
        <v>60</v>
      </c>
      <c r="I20" s="8" t="s">
        <v>101</v>
      </c>
      <c r="J20" s="9" t="s">
        <v>39</v>
      </c>
      <c r="K20" s="10">
        <v>50010</v>
      </c>
    </row>
    <row r="21" spans="3:11" x14ac:dyDescent="0.2">
      <c r="C21" s="6">
        <v>17</v>
      </c>
      <c r="D21" s="6">
        <v>1</v>
      </c>
      <c r="E21" s="7">
        <v>70</v>
      </c>
      <c r="F21" s="7">
        <v>90</v>
      </c>
      <c r="G21" s="7">
        <v>30</v>
      </c>
      <c r="H21" s="7">
        <v>60</v>
      </c>
      <c r="I21" s="8" t="s">
        <v>101</v>
      </c>
      <c r="J21" s="9" t="s">
        <v>39</v>
      </c>
      <c r="K21" s="10">
        <v>50011</v>
      </c>
    </row>
    <row r="22" spans="3:11" x14ac:dyDescent="0.2">
      <c r="C22" s="6">
        <v>18</v>
      </c>
      <c r="D22" s="6">
        <v>1</v>
      </c>
      <c r="E22" s="7">
        <v>70</v>
      </c>
      <c r="F22" s="7">
        <v>90</v>
      </c>
      <c r="G22" s="7">
        <v>30</v>
      </c>
      <c r="H22" s="7">
        <v>60</v>
      </c>
      <c r="I22" s="8" t="s">
        <v>101</v>
      </c>
      <c r="J22" s="9" t="s">
        <v>39</v>
      </c>
      <c r="K22" s="10">
        <v>50012</v>
      </c>
    </row>
    <row r="23" spans="3:11" x14ac:dyDescent="0.2">
      <c r="C23" s="6">
        <v>19</v>
      </c>
      <c r="D23" s="6">
        <v>1</v>
      </c>
      <c r="E23" s="7">
        <v>70</v>
      </c>
      <c r="F23" s="7">
        <v>90</v>
      </c>
      <c r="G23" s="7">
        <v>30</v>
      </c>
      <c r="H23" s="7">
        <v>60</v>
      </c>
      <c r="I23" s="8" t="s">
        <v>101</v>
      </c>
      <c r="J23" s="9" t="s">
        <v>39</v>
      </c>
      <c r="K23" s="10">
        <v>50013</v>
      </c>
    </row>
    <row r="24" spans="3:11" x14ac:dyDescent="0.2">
      <c r="C24" s="6">
        <v>20</v>
      </c>
      <c r="D24" s="6">
        <v>1</v>
      </c>
      <c r="E24" s="7">
        <v>70</v>
      </c>
      <c r="F24" s="7">
        <v>90</v>
      </c>
      <c r="G24" s="7">
        <v>30</v>
      </c>
      <c r="H24" s="7">
        <v>60</v>
      </c>
      <c r="I24" s="8" t="s">
        <v>101</v>
      </c>
      <c r="J24" s="9" t="s">
        <v>39</v>
      </c>
      <c r="K24" s="10">
        <v>50014</v>
      </c>
    </row>
    <row r="25" spans="3:11" x14ac:dyDescent="0.2">
      <c r="C25" s="6">
        <v>21</v>
      </c>
      <c r="D25" s="6">
        <v>1</v>
      </c>
      <c r="E25" s="7">
        <v>70</v>
      </c>
      <c r="F25" s="7">
        <v>90</v>
      </c>
      <c r="G25" s="7">
        <v>30</v>
      </c>
      <c r="H25" s="7">
        <v>60</v>
      </c>
      <c r="I25" s="8" t="s">
        <v>101</v>
      </c>
      <c r="J25" s="9" t="s">
        <v>39</v>
      </c>
      <c r="K25" s="10">
        <v>50015</v>
      </c>
    </row>
    <row r="26" spans="3:11" x14ac:dyDescent="0.2">
      <c r="C26" s="6">
        <v>22</v>
      </c>
      <c r="D26" s="6">
        <v>1</v>
      </c>
      <c r="E26" s="7">
        <v>70</v>
      </c>
      <c r="F26" s="7">
        <v>90</v>
      </c>
      <c r="G26" s="7">
        <v>30</v>
      </c>
      <c r="H26" s="7">
        <v>60</v>
      </c>
      <c r="I26" s="8" t="s">
        <v>101</v>
      </c>
      <c r="J26" s="9" t="s">
        <v>39</v>
      </c>
      <c r="K26" s="10">
        <v>50016</v>
      </c>
    </row>
    <row r="27" spans="3:11" x14ac:dyDescent="0.2">
      <c r="C27" s="6">
        <v>23</v>
      </c>
      <c r="D27" s="6">
        <v>1</v>
      </c>
      <c r="E27" s="7">
        <v>70</v>
      </c>
      <c r="F27" s="7">
        <v>90</v>
      </c>
      <c r="G27" s="7">
        <v>30</v>
      </c>
      <c r="H27" s="7">
        <v>60</v>
      </c>
      <c r="I27" s="8" t="s">
        <v>101</v>
      </c>
      <c r="J27" s="9" t="s">
        <v>39</v>
      </c>
      <c r="K27" s="10">
        <v>50017</v>
      </c>
    </row>
    <row r="28" spans="3:11" x14ac:dyDescent="0.2">
      <c r="C28" s="6">
        <v>24</v>
      </c>
      <c r="D28" s="6">
        <v>1</v>
      </c>
      <c r="E28" s="7">
        <v>70</v>
      </c>
      <c r="F28" s="7">
        <v>90</v>
      </c>
      <c r="G28" s="7">
        <v>30</v>
      </c>
      <c r="H28" s="7">
        <v>60</v>
      </c>
      <c r="I28" s="8" t="s">
        <v>101</v>
      </c>
      <c r="J28" s="9" t="s">
        <v>39</v>
      </c>
      <c r="K28" s="10">
        <v>50018</v>
      </c>
    </row>
    <row r="29" spans="3:11" x14ac:dyDescent="0.2">
      <c r="C29" s="6">
        <v>25</v>
      </c>
      <c r="D29" s="6">
        <v>2</v>
      </c>
      <c r="E29" s="7">
        <v>70</v>
      </c>
      <c r="F29" s="7">
        <v>90</v>
      </c>
      <c r="G29" s="7">
        <v>30</v>
      </c>
      <c r="H29" s="7">
        <v>60</v>
      </c>
      <c r="I29" s="8" t="s">
        <v>101</v>
      </c>
      <c r="J29" s="9" t="s">
        <v>39</v>
      </c>
      <c r="K29" s="10">
        <v>50019</v>
      </c>
    </row>
    <row r="30" spans="3:11" x14ac:dyDescent="0.2">
      <c r="C30" s="6">
        <v>26</v>
      </c>
      <c r="D30" s="6">
        <v>2</v>
      </c>
      <c r="E30" s="7">
        <v>70</v>
      </c>
      <c r="F30" s="7">
        <v>90</v>
      </c>
      <c r="G30" s="7">
        <v>30</v>
      </c>
      <c r="H30" s="7">
        <v>60</v>
      </c>
      <c r="I30" s="8" t="s">
        <v>101</v>
      </c>
      <c r="J30" s="9" t="s">
        <v>39</v>
      </c>
      <c r="K30" s="10">
        <v>50020</v>
      </c>
    </row>
    <row r="31" spans="3:11" x14ac:dyDescent="0.2">
      <c r="C31" s="6">
        <v>27</v>
      </c>
      <c r="D31" s="6">
        <v>2</v>
      </c>
      <c r="E31" s="7">
        <v>70</v>
      </c>
      <c r="F31" s="7">
        <v>90</v>
      </c>
      <c r="G31" s="7">
        <v>30</v>
      </c>
      <c r="H31" s="7">
        <v>60</v>
      </c>
      <c r="I31" s="8" t="s">
        <v>101</v>
      </c>
      <c r="J31" s="9" t="s">
        <v>39</v>
      </c>
      <c r="K31" s="10">
        <v>50021</v>
      </c>
    </row>
    <row r="32" spans="3:11" x14ac:dyDescent="0.2">
      <c r="C32" s="6">
        <v>28</v>
      </c>
      <c r="D32" s="6">
        <v>2</v>
      </c>
      <c r="E32" s="7">
        <v>70</v>
      </c>
      <c r="F32" s="7">
        <v>90</v>
      </c>
      <c r="G32" s="7">
        <v>30</v>
      </c>
      <c r="H32" s="7">
        <v>60</v>
      </c>
      <c r="I32" s="8" t="s">
        <v>101</v>
      </c>
      <c r="J32" s="9" t="s">
        <v>39</v>
      </c>
      <c r="K32" s="10">
        <v>50022</v>
      </c>
    </row>
    <row r="33" spans="3:11" x14ac:dyDescent="0.2">
      <c r="C33" s="6">
        <v>29</v>
      </c>
      <c r="D33" s="6">
        <v>2</v>
      </c>
      <c r="E33" s="7">
        <v>70</v>
      </c>
      <c r="F33" s="7">
        <v>90</v>
      </c>
      <c r="G33" s="7">
        <v>30</v>
      </c>
      <c r="H33" s="7">
        <v>60</v>
      </c>
      <c r="I33" s="8" t="s">
        <v>101</v>
      </c>
      <c r="J33" s="9" t="s">
        <v>39</v>
      </c>
      <c r="K33" s="10">
        <v>50023</v>
      </c>
    </row>
    <row r="34" spans="3:11" x14ac:dyDescent="0.2">
      <c r="C34" s="6">
        <v>30</v>
      </c>
      <c r="D34" s="6">
        <v>2</v>
      </c>
      <c r="E34" s="7">
        <v>70</v>
      </c>
      <c r="F34" s="7">
        <v>90</v>
      </c>
      <c r="G34" s="7">
        <v>30</v>
      </c>
      <c r="H34" s="7">
        <v>60</v>
      </c>
      <c r="I34" s="8" t="s">
        <v>101</v>
      </c>
      <c r="J34" s="9" t="s">
        <v>39</v>
      </c>
      <c r="K34" s="10">
        <v>50024</v>
      </c>
    </row>
    <row r="35" spans="3:11" x14ac:dyDescent="0.2">
      <c r="C35" s="6">
        <v>31</v>
      </c>
      <c r="D35" s="6">
        <v>2</v>
      </c>
      <c r="E35" s="7">
        <v>70</v>
      </c>
      <c r="F35" s="7">
        <v>90</v>
      </c>
      <c r="G35" s="7">
        <v>30</v>
      </c>
      <c r="H35" s="7">
        <v>60</v>
      </c>
      <c r="I35" s="8" t="s">
        <v>101</v>
      </c>
      <c r="J35" s="9" t="s">
        <v>39</v>
      </c>
      <c r="K35" s="10">
        <v>50025</v>
      </c>
    </row>
    <row r="36" spans="3:11" x14ac:dyDescent="0.2">
      <c r="C36" s="6">
        <v>32</v>
      </c>
      <c r="D36" s="6">
        <v>2</v>
      </c>
      <c r="E36" s="7">
        <v>70</v>
      </c>
      <c r="F36" s="7">
        <v>90</v>
      </c>
      <c r="G36" s="7">
        <v>30</v>
      </c>
      <c r="H36" s="7">
        <v>60</v>
      </c>
      <c r="I36" s="8" t="s">
        <v>101</v>
      </c>
      <c r="J36" s="9" t="s">
        <v>39</v>
      </c>
      <c r="K36" s="10">
        <v>50026</v>
      </c>
    </row>
    <row r="37" spans="3:11" x14ac:dyDescent="0.2">
      <c r="C37" s="6">
        <v>33</v>
      </c>
      <c r="D37" s="6">
        <v>2</v>
      </c>
      <c r="E37" s="7">
        <v>70</v>
      </c>
      <c r="F37" s="7">
        <v>90</v>
      </c>
      <c r="G37" s="7">
        <v>30</v>
      </c>
      <c r="H37" s="7">
        <v>60</v>
      </c>
      <c r="I37" s="8" t="s">
        <v>101</v>
      </c>
      <c r="J37" s="9" t="s">
        <v>39</v>
      </c>
      <c r="K37" s="10">
        <v>50027</v>
      </c>
    </row>
    <row r="38" spans="3:11" x14ac:dyDescent="0.2">
      <c r="C38" s="6">
        <v>34</v>
      </c>
      <c r="D38" s="6">
        <v>2</v>
      </c>
      <c r="E38" s="7">
        <v>70</v>
      </c>
      <c r="F38" s="7">
        <v>90</v>
      </c>
      <c r="G38" s="7">
        <v>30</v>
      </c>
      <c r="H38" s="7">
        <v>60</v>
      </c>
      <c r="I38" s="8" t="s">
        <v>101</v>
      </c>
      <c r="J38" s="9" t="s">
        <v>39</v>
      </c>
      <c r="K38" s="10">
        <v>50028</v>
      </c>
    </row>
    <row r="39" spans="3:11" x14ac:dyDescent="0.2">
      <c r="C39" s="6">
        <v>35</v>
      </c>
      <c r="D39" s="6">
        <v>2</v>
      </c>
      <c r="E39" s="7">
        <v>70</v>
      </c>
      <c r="F39" s="7">
        <v>90</v>
      </c>
      <c r="G39" s="7">
        <v>30</v>
      </c>
      <c r="H39" s="7">
        <v>60</v>
      </c>
      <c r="I39" s="8" t="s">
        <v>101</v>
      </c>
      <c r="J39" s="9" t="s">
        <v>39</v>
      </c>
      <c r="K39" s="10">
        <v>50029</v>
      </c>
    </row>
    <row r="40" spans="3:11" x14ac:dyDescent="0.2">
      <c r="C40" s="6">
        <v>36</v>
      </c>
      <c r="D40" s="6">
        <v>2</v>
      </c>
      <c r="E40" s="7">
        <v>70</v>
      </c>
      <c r="F40" s="7">
        <v>90</v>
      </c>
      <c r="G40" s="7">
        <v>30</v>
      </c>
      <c r="H40" s="7">
        <v>60</v>
      </c>
      <c r="I40" s="8" t="s">
        <v>101</v>
      </c>
      <c r="J40" s="9" t="s">
        <v>39</v>
      </c>
      <c r="K40" s="10">
        <v>50030</v>
      </c>
    </row>
    <row r="41" spans="3:11" x14ac:dyDescent="0.2">
      <c r="C41" s="6">
        <v>37</v>
      </c>
      <c r="D41" s="6">
        <v>2</v>
      </c>
      <c r="E41" s="7">
        <v>70</v>
      </c>
      <c r="F41" s="7">
        <v>90</v>
      </c>
      <c r="G41" s="7">
        <v>30</v>
      </c>
      <c r="H41" s="7">
        <v>60</v>
      </c>
      <c r="I41" s="8" t="s">
        <v>101</v>
      </c>
      <c r="J41" s="9" t="s">
        <v>39</v>
      </c>
      <c r="K41" s="10">
        <v>50031</v>
      </c>
    </row>
    <row r="42" spans="3:11" x14ac:dyDescent="0.2">
      <c r="C42" s="6">
        <v>38</v>
      </c>
      <c r="D42" s="6">
        <v>2</v>
      </c>
      <c r="E42" s="7">
        <v>70</v>
      </c>
      <c r="F42" s="7">
        <v>90</v>
      </c>
      <c r="G42" s="7">
        <v>30</v>
      </c>
      <c r="H42" s="7">
        <v>60</v>
      </c>
      <c r="I42" s="8" t="s">
        <v>101</v>
      </c>
      <c r="J42" s="9" t="s">
        <v>39</v>
      </c>
      <c r="K42" s="10">
        <v>50032</v>
      </c>
    </row>
    <row r="43" spans="3:11" x14ac:dyDescent="0.2">
      <c r="C43" s="6">
        <v>39</v>
      </c>
      <c r="D43" s="6">
        <v>2</v>
      </c>
      <c r="E43" s="7">
        <v>70</v>
      </c>
      <c r="F43" s="7">
        <v>90</v>
      </c>
      <c r="G43" s="7">
        <v>30</v>
      </c>
      <c r="H43" s="7">
        <v>60</v>
      </c>
      <c r="I43" s="8" t="s">
        <v>101</v>
      </c>
      <c r="J43" s="9" t="s">
        <v>39</v>
      </c>
      <c r="K43" s="10">
        <v>50033</v>
      </c>
    </row>
    <row r="44" spans="3:11" x14ac:dyDescent="0.2">
      <c r="C44" s="6">
        <v>40</v>
      </c>
      <c r="D44" s="6">
        <v>2</v>
      </c>
      <c r="E44" s="7">
        <v>70</v>
      </c>
      <c r="F44" s="7">
        <v>90</v>
      </c>
      <c r="G44" s="7">
        <v>30</v>
      </c>
      <c r="H44" s="7">
        <v>60</v>
      </c>
      <c r="I44" s="8" t="s">
        <v>101</v>
      </c>
      <c r="J44" s="9" t="s">
        <v>39</v>
      </c>
      <c r="K44" s="10">
        <v>50034</v>
      </c>
    </row>
    <row r="45" spans="3:11" x14ac:dyDescent="0.2">
      <c r="C45" s="6">
        <v>41</v>
      </c>
      <c r="D45" s="6">
        <v>2</v>
      </c>
      <c r="E45" s="7">
        <v>70</v>
      </c>
      <c r="F45" s="7">
        <v>90</v>
      </c>
      <c r="G45" s="7">
        <v>30</v>
      </c>
      <c r="H45" s="7">
        <v>60</v>
      </c>
      <c r="I45" s="8" t="s">
        <v>101</v>
      </c>
      <c r="J45" s="9" t="s">
        <v>39</v>
      </c>
      <c r="K45" s="10">
        <v>50035</v>
      </c>
    </row>
    <row r="46" spans="3:11" x14ac:dyDescent="0.2">
      <c r="C46" s="6">
        <v>42</v>
      </c>
      <c r="D46" s="6">
        <v>2</v>
      </c>
      <c r="E46" s="7">
        <v>70</v>
      </c>
      <c r="F46" s="7">
        <v>90</v>
      </c>
      <c r="G46" s="7">
        <v>30</v>
      </c>
      <c r="H46" s="7">
        <v>60</v>
      </c>
      <c r="I46" s="8" t="s">
        <v>101</v>
      </c>
      <c r="J46" s="9" t="s">
        <v>39</v>
      </c>
      <c r="K46" s="10">
        <v>50036</v>
      </c>
    </row>
    <row r="47" spans="3:11" x14ac:dyDescent="0.2">
      <c r="C47" s="6">
        <v>43</v>
      </c>
      <c r="D47" s="6">
        <v>2</v>
      </c>
      <c r="E47" s="7">
        <v>70</v>
      </c>
      <c r="F47" s="7">
        <v>90</v>
      </c>
      <c r="G47" s="7">
        <v>30</v>
      </c>
      <c r="H47" s="7">
        <v>60</v>
      </c>
      <c r="I47" s="8" t="s">
        <v>101</v>
      </c>
      <c r="J47" s="9" t="s">
        <v>39</v>
      </c>
      <c r="K47" s="10">
        <v>50037</v>
      </c>
    </row>
    <row r="48" spans="3:11" x14ac:dyDescent="0.2">
      <c r="C48" s="6">
        <v>44</v>
      </c>
      <c r="D48" s="6">
        <v>2</v>
      </c>
      <c r="E48" s="7">
        <v>70</v>
      </c>
      <c r="F48" s="7">
        <v>90</v>
      </c>
      <c r="G48" s="7">
        <v>30</v>
      </c>
      <c r="H48" s="7">
        <v>60</v>
      </c>
      <c r="I48" s="8" t="s">
        <v>101</v>
      </c>
      <c r="J48" s="9" t="s">
        <v>39</v>
      </c>
      <c r="K48" s="10">
        <v>50038</v>
      </c>
    </row>
    <row r="49" spans="3:11" x14ac:dyDescent="0.2">
      <c r="C49" s="6">
        <v>45</v>
      </c>
      <c r="D49" s="6">
        <v>2</v>
      </c>
      <c r="E49" s="7">
        <v>70</v>
      </c>
      <c r="F49" s="7">
        <v>90</v>
      </c>
      <c r="G49" s="7">
        <v>30</v>
      </c>
      <c r="H49" s="7">
        <v>60</v>
      </c>
      <c r="I49" s="8" t="s">
        <v>101</v>
      </c>
      <c r="J49" s="9" t="s">
        <v>39</v>
      </c>
      <c r="K49" s="10">
        <v>50039</v>
      </c>
    </row>
    <row r="50" spans="3:11" x14ac:dyDescent="0.2">
      <c r="C50" s="6">
        <v>46</v>
      </c>
      <c r="D50" s="6">
        <v>2</v>
      </c>
      <c r="E50" s="7">
        <v>70</v>
      </c>
      <c r="F50" s="7">
        <v>90</v>
      </c>
      <c r="G50" s="7">
        <v>30</v>
      </c>
      <c r="H50" s="7">
        <v>60</v>
      </c>
      <c r="I50" s="8" t="s">
        <v>101</v>
      </c>
      <c r="J50" s="9" t="s">
        <v>39</v>
      </c>
      <c r="K50" s="10">
        <v>50040</v>
      </c>
    </row>
    <row r="51" spans="3:11" x14ac:dyDescent="0.2">
      <c r="C51" s="6">
        <v>47</v>
      </c>
      <c r="D51" s="6">
        <v>2</v>
      </c>
      <c r="E51" s="7">
        <v>70</v>
      </c>
      <c r="F51" s="7">
        <v>90</v>
      </c>
      <c r="G51" s="7">
        <v>30</v>
      </c>
      <c r="H51" s="7">
        <v>60</v>
      </c>
      <c r="I51" s="8" t="s">
        <v>101</v>
      </c>
      <c r="J51" s="9" t="s">
        <v>39</v>
      </c>
      <c r="K51" s="10">
        <v>50041</v>
      </c>
    </row>
    <row r="52" spans="3:11" x14ac:dyDescent="0.2">
      <c r="C52" s="6">
        <v>48</v>
      </c>
      <c r="D52" s="6">
        <v>2</v>
      </c>
      <c r="E52" s="7">
        <v>70</v>
      </c>
      <c r="F52" s="7">
        <v>90</v>
      </c>
      <c r="G52" s="7">
        <v>30</v>
      </c>
      <c r="H52" s="7">
        <v>60</v>
      </c>
      <c r="I52" s="8" t="s">
        <v>101</v>
      </c>
      <c r="J52" s="9" t="s">
        <v>39</v>
      </c>
      <c r="K52" s="10">
        <v>50042</v>
      </c>
    </row>
    <row r="53" spans="3:11" x14ac:dyDescent="0.2">
      <c r="C53" s="6">
        <v>49</v>
      </c>
      <c r="D53" s="6">
        <v>2</v>
      </c>
      <c r="E53" s="7">
        <v>70</v>
      </c>
      <c r="F53" s="7">
        <v>90</v>
      </c>
      <c r="G53" s="7">
        <v>30</v>
      </c>
      <c r="H53" s="7">
        <v>60</v>
      </c>
      <c r="I53" s="8" t="s">
        <v>101</v>
      </c>
      <c r="J53" s="9" t="s">
        <v>39</v>
      </c>
      <c r="K53" s="10">
        <v>50043</v>
      </c>
    </row>
    <row r="54" spans="3:11" x14ac:dyDescent="0.2">
      <c r="C54" s="11">
        <v>50</v>
      </c>
      <c r="D54" s="11">
        <v>2</v>
      </c>
      <c r="E54" s="7">
        <v>70</v>
      </c>
      <c r="F54" s="7">
        <v>90</v>
      </c>
      <c r="G54" s="7">
        <v>30</v>
      </c>
      <c r="H54" s="7">
        <v>60</v>
      </c>
      <c r="I54" s="12" t="s">
        <v>101</v>
      </c>
      <c r="J54" s="13" t="s">
        <v>39</v>
      </c>
      <c r="K54" s="14">
        <v>50044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5EC14-3037-4A65-B6CA-89077CF062A2}">
  <dimension ref="C3:L29"/>
  <sheetViews>
    <sheetView zoomScale="130" zoomScaleNormal="130" workbookViewId="0">
      <selection activeCell="O8" sqref="O8"/>
    </sheetView>
  </sheetViews>
  <sheetFormatPr defaultColWidth="8.625" defaultRowHeight="15" x14ac:dyDescent="0.25"/>
  <cols>
    <col min="1" max="16384" width="8.625" style="31"/>
  </cols>
  <sheetData>
    <row r="3" spans="3:12" x14ac:dyDescent="0.25">
      <c r="C3" s="24" t="s">
        <v>103</v>
      </c>
      <c r="D3" s="24" t="s">
        <v>104</v>
      </c>
      <c r="E3" s="2" t="s">
        <v>105</v>
      </c>
      <c r="F3" s="2" t="s">
        <v>106</v>
      </c>
      <c r="G3" s="2" t="s">
        <v>107</v>
      </c>
      <c r="I3" s="7" t="s">
        <v>91</v>
      </c>
    </row>
    <row r="4" spans="3:12" x14ac:dyDescent="0.25">
      <c r="C4" s="22">
        <v>1</v>
      </c>
      <c r="D4" s="22">
        <v>25</v>
      </c>
      <c r="E4" s="7">
        <v>0.2</v>
      </c>
      <c r="F4" s="7">
        <v>6</v>
      </c>
      <c r="G4" s="7">
        <v>50</v>
      </c>
      <c r="I4" s="31">
        <f>G4*(21+20)/F4/1000</f>
        <v>0.34166666666666667</v>
      </c>
      <c r="L4" s="31">
        <f>I4/G4*1000</f>
        <v>6.8333333333333339</v>
      </c>
    </row>
    <row r="5" spans="3:12" x14ac:dyDescent="0.25">
      <c r="C5" s="22">
        <v>2</v>
      </c>
      <c r="D5" s="22">
        <v>26</v>
      </c>
      <c r="E5" s="7">
        <v>0.2</v>
      </c>
      <c r="F5" s="7">
        <v>6</v>
      </c>
      <c r="G5" s="7">
        <v>50</v>
      </c>
      <c r="I5" s="31">
        <f t="shared" ref="I5:I29" si="0">G5*(21+20)/F5/1000</f>
        <v>0.34166666666666667</v>
      </c>
      <c r="L5" s="31">
        <f t="shared" ref="L5:L29" si="1">I5/G5*1000</f>
        <v>6.8333333333333339</v>
      </c>
    </row>
    <row r="6" spans="3:12" x14ac:dyDescent="0.25">
      <c r="C6" s="22">
        <v>3</v>
      </c>
      <c r="D6" s="22">
        <v>27</v>
      </c>
      <c r="E6" s="7">
        <v>0.2</v>
      </c>
      <c r="F6" s="7">
        <v>6</v>
      </c>
      <c r="G6" s="7">
        <v>50</v>
      </c>
      <c r="I6" s="31">
        <f t="shared" si="0"/>
        <v>0.34166666666666667</v>
      </c>
      <c r="L6" s="31">
        <f t="shared" si="1"/>
        <v>6.8333333333333339</v>
      </c>
    </row>
    <row r="7" spans="3:12" x14ac:dyDescent="0.25">
      <c r="C7" s="22">
        <v>4</v>
      </c>
      <c r="D7" s="22">
        <v>28</v>
      </c>
      <c r="E7" s="22">
        <v>0.25</v>
      </c>
      <c r="F7" s="22">
        <v>5.5</v>
      </c>
      <c r="G7" s="22">
        <v>55</v>
      </c>
      <c r="I7" s="31">
        <f t="shared" si="0"/>
        <v>0.41</v>
      </c>
      <c r="L7" s="31">
        <f t="shared" si="1"/>
        <v>7.4545454545454541</v>
      </c>
    </row>
    <row r="8" spans="3:12" x14ac:dyDescent="0.25">
      <c r="C8" s="22">
        <v>5</v>
      </c>
      <c r="D8" s="22">
        <v>29</v>
      </c>
      <c r="E8" s="22">
        <v>0.25</v>
      </c>
      <c r="F8" s="22">
        <v>5.5</v>
      </c>
      <c r="G8" s="22">
        <v>55</v>
      </c>
      <c r="I8" s="31">
        <f t="shared" si="0"/>
        <v>0.41</v>
      </c>
      <c r="L8" s="31">
        <f t="shared" si="1"/>
        <v>7.4545454545454541</v>
      </c>
    </row>
    <row r="9" spans="3:12" x14ac:dyDescent="0.25">
      <c r="C9" s="22">
        <v>6</v>
      </c>
      <c r="D9" s="22">
        <v>30</v>
      </c>
      <c r="E9" s="22">
        <v>0.25</v>
      </c>
      <c r="F9" s="22">
        <v>5.5</v>
      </c>
      <c r="G9" s="22">
        <v>55</v>
      </c>
      <c r="I9" s="31">
        <f t="shared" si="0"/>
        <v>0.41</v>
      </c>
      <c r="L9" s="31">
        <f t="shared" si="1"/>
        <v>7.4545454545454541</v>
      </c>
    </row>
    <row r="10" spans="3:12" x14ac:dyDescent="0.25">
      <c r="C10" s="22">
        <v>7</v>
      </c>
      <c r="D10" s="22">
        <v>31</v>
      </c>
      <c r="E10" s="22">
        <v>0.25</v>
      </c>
      <c r="F10" s="22">
        <v>5.5</v>
      </c>
      <c r="G10" s="22">
        <v>55</v>
      </c>
      <c r="I10" s="31">
        <f t="shared" si="0"/>
        <v>0.41</v>
      </c>
      <c r="L10" s="31">
        <f t="shared" si="1"/>
        <v>7.4545454545454541</v>
      </c>
    </row>
    <row r="11" spans="3:12" x14ac:dyDescent="0.25">
      <c r="C11" s="22">
        <v>8</v>
      </c>
      <c r="D11" s="22">
        <v>32</v>
      </c>
      <c r="E11" s="22">
        <v>0.25</v>
      </c>
      <c r="F11" s="22">
        <v>5.5</v>
      </c>
      <c r="G11" s="22">
        <v>55</v>
      </c>
      <c r="I11" s="31">
        <f t="shared" si="0"/>
        <v>0.41</v>
      </c>
      <c r="L11" s="31">
        <f t="shared" si="1"/>
        <v>7.4545454545454541</v>
      </c>
    </row>
    <row r="12" spans="3:12" x14ac:dyDescent="0.25">
      <c r="C12" s="22">
        <v>9</v>
      </c>
      <c r="D12" s="22">
        <v>33</v>
      </c>
      <c r="E12" s="22">
        <v>0.25</v>
      </c>
      <c r="F12" s="22">
        <v>5.5</v>
      </c>
      <c r="G12" s="22">
        <v>55</v>
      </c>
      <c r="I12" s="31">
        <f t="shared" si="0"/>
        <v>0.41</v>
      </c>
      <c r="L12" s="31">
        <f t="shared" si="1"/>
        <v>7.4545454545454541</v>
      </c>
    </row>
    <row r="13" spans="3:12" x14ac:dyDescent="0.25">
      <c r="C13" s="22">
        <v>10</v>
      </c>
      <c r="D13" s="22">
        <v>34</v>
      </c>
      <c r="E13" s="22">
        <v>0.25</v>
      </c>
      <c r="F13" s="22">
        <v>5.5</v>
      </c>
      <c r="G13" s="22">
        <v>55</v>
      </c>
      <c r="I13" s="31">
        <f t="shared" si="0"/>
        <v>0.41</v>
      </c>
      <c r="L13" s="31">
        <f t="shared" si="1"/>
        <v>7.4545454545454541</v>
      </c>
    </row>
    <row r="14" spans="3:12" x14ac:dyDescent="0.25">
      <c r="C14" s="22">
        <v>11</v>
      </c>
      <c r="D14" s="22">
        <v>35</v>
      </c>
      <c r="E14" s="7">
        <v>0.2</v>
      </c>
      <c r="F14" s="7">
        <v>6.5</v>
      </c>
      <c r="G14" s="7">
        <v>50</v>
      </c>
      <c r="I14" s="31">
        <f t="shared" si="0"/>
        <v>0.31538461538461537</v>
      </c>
      <c r="L14" s="31">
        <f t="shared" si="1"/>
        <v>6.3076923076923075</v>
      </c>
    </row>
    <row r="15" spans="3:12" x14ac:dyDescent="0.25">
      <c r="C15" s="22">
        <v>12</v>
      </c>
      <c r="D15" s="22">
        <v>36</v>
      </c>
      <c r="E15" s="7">
        <v>0.2</v>
      </c>
      <c r="F15" s="7">
        <v>6.5</v>
      </c>
      <c r="G15" s="7">
        <v>50</v>
      </c>
      <c r="I15" s="31">
        <f t="shared" si="0"/>
        <v>0.31538461538461537</v>
      </c>
      <c r="L15" s="31">
        <f t="shared" si="1"/>
        <v>6.3076923076923075</v>
      </c>
    </row>
    <row r="16" spans="3:12" x14ac:dyDescent="0.25">
      <c r="C16" s="22">
        <v>13</v>
      </c>
      <c r="D16" s="22">
        <v>37</v>
      </c>
      <c r="E16" s="22">
        <v>0.23000000000000004</v>
      </c>
      <c r="F16" s="22">
        <v>5.5</v>
      </c>
      <c r="G16" s="22">
        <v>55</v>
      </c>
      <c r="I16" s="31">
        <f t="shared" si="0"/>
        <v>0.41</v>
      </c>
      <c r="L16" s="31">
        <f t="shared" si="1"/>
        <v>7.4545454545454541</v>
      </c>
    </row>
    <row r="17" spans="3:12" x14ac:dyDescent="0.25">
      <c r="C17" s="22">
        <v>14</v>
      </c>
      <c r="D17" s="22">
        <v>38</v>
      </c>
      <c r="E17" s="22">
        <v>0.23000000000000004</v>
      </c>
      <c r="F17" s="22">
        <v>5.5</v>
      </c>
      <c r="G17" s="22">
        <v>55</v>
      </c>
      <c r="I17" s="31">
        <f t="shared" si="0"/>
        <v>0.41</v>
      </c>
      <c r="L17" s="31">
        <f t="shared" si="1"/>
        <v>7.4545454545454541</v>
      </c>
    </row>
    <row r="18" spans="3:12" x14ac:dyDescent="0.25">
      <c r="C18" s="22">
        <v>15</v>
      </c>
      <c r="D18" s="22">
        <v>39</v>
      </c>
      <c r="E18" s="22">
        <v>0.23000000000000004</v>
      </c>
      <c r="F18" s="22">
        <v>5.5</v>
      </c>
      <c r="G18" s="22">
        <v>55</v>
      </c>
      <c r="I18" s="31">
        <f t="shared" si="0"/>
        <v>0.41</v>
      </c>
      <c r="L18" s="31">
        <f t="shared" si="1"/>
        <v>7.4545454545454541</v>
      </c>
    </row>
    <row r="19" spans="3:12" x14ac:dyDescent="0.25">
      <c r="C19" s="22">
        <v>16</v>
      </c>
      <c r="D19" s="22">
        <v>40</v>
      </c>
      <c r="E19" s="22">
        <v>0.23000000000000004</v>
      </c>
      <c r="F19" s="22">
        <v>5.5</v>
      </c>
      <c r="G19" s="22">
        <v>55</v>
      </c>
      <c r="I19" s="31">
        <f t="shared" si="0"/>
        <v>0.41</v>
      </c>
      <c r="L19" s="31">
        <f t="shared" si="1"/>
        <v>7.4545454545454541</v>
      </c>
    </row>
    <row r="20" spans="3:12" x14ac:dyDescent="0.25">
      <c r="C20" s="22">
        <v>17</v>
      </c>
      <c r="D20" s="22">
        <v>41</v>
      </c>
      <c r="E20" s="22">
        <v>0.2</v>
      </c>
      <c r="F20" s="22">
        <v>6.5</v>
      </c>
      <c r="G20" s="22">
        <v>60</v>
      </c>
      <c r="I20" s="31">
        <f t="shared" si="0"/>
        <v>0.37846153846153846</v>
      </c>
      <c r="L20" s="31">
        <f t="shared" si="1"/>
        <v>6.3076923076923075</v>
      </c>
    </row>
    <row r="21" spans="3:12" x14ac:dyDescent="0.25">
      <c r="C21" s="22">
        <v>18</v>
      </c>
      <c r="D21" s="22">
        <v>42</v>
      </c>
      <c r="E21" s="22">
        <v>0.2</v>
      </c>
      <c r="F21" s="22">
        <v>6.5</v>
      </c>
      <c r="G21" s="22">
        <v>60</v>
      </c>
      <c r="I21" s="31">
        <f t="shared" si="0"/>
        <v>0.37846153846153846</v>
      </c>
      <c r="L21" s="31">
        <f t="shared" si="1"/>
        <v>6.3076923076923075</v>
      </c>
    </row>
    <row r="22" spans="3:12" x14ac:dyDescent="0.25">
      <c r="C22" s="22">
        <v>19</v>
      </c>
      <c r="D22" s="22">
        <v>43</v>
      </c>
      <c r="E22" s="22">
        <v>0.2</v>
      </c>
      <c r="F22" s="22">
        <v>6.5</v>
      </c>
      <c r="G22" s="22">
        <v>60</v>
      </c>
      <c r="I22" s="31">
        <f t="shared" si="0"/>
        <v>0.37846153846153846</v>
      </c>
      <c r="L22" s="31">
        <f t="shared" si="1"/>
        <v>6.3076923076923075</v>
      </c>
    </row>
    <row r="23" spans="3:12" x14ac:dyDescent="0.25">
      <c r="C23" s="22">
        <v>20</v>
      </c>
      <c r="D23" s="22">
        <v>44</v>
      </c>
      <c r="E23" s="22">
        <v>0.2</v>
      </c>
      <c r="F23" s="22">
        <v>6.5</v>
      </c>
      <c r="G23" s="22">
        <v>60</v>
      </c>
      <c r="I23" s="31">
        <f t="shared" si="0"/>
        <v>0.37846153846153846</v>
      </c>
      <c r="L23" s="31">
        <f t="shared" si="1"/>
        <v>6.3076923076923075</v>
      </c>
    </row>
    <row r="24" spans="3:12" x14ac:dyDescent="0.25">
      <c r="C24" s="22">
        <v>21</v>
      </c>
      <c r="D24" s="22">
        <v>45</v>
      </c>
      <c r="E24" s="22">
        <v>0.2</v>
      </c>
      <c r="F24" s="22">
        <v>6.5</v>
      </c>
      <c r="G24" s="22">
        <v>60</v>
      </c>
      <c r="I24" s="31">
        <f t="shared" si="0"/>
        <v>0.37846153846153846</v>
      </c>
      <c r="L24" s="31">
        <f t="shared" si="1"/>
        <v>6.3076923076923075</v>
      </c>
    </row>
    <row r="25" spans="3:12" x14ac:dyDescent="0.25">
      <c r="C25" s="22">
        <v>22</v>
      </c>
      <c r="D25" s="22">
        <v>46</v>
      </c>
      <c r="E25" s="22">
        <v>0.2</v>
      </c>
      <c r="F25" s="22">
        <v>6.5</v>
      </c>
      <c r="G25" s="22">
        <v>60</v>
      </c>
      <c r="I25" s="31">
        <f t="shared" si="0"/>
        <v>0.37846153846153846</v>
      </c>
      <c r="L25" s="31">
        <f t="shared" si="1"/>
        <v>6.3076923076923075</v>
      </c>
    </row>
    <row r="26" spans="3:12" x14ac:dyDescent="0.25">
      <c r="C26" s="22">
        <v>23</v>
      </c>
      <c r="D26" s="22">
        <v>47</v>
      </c>
      <c r="E26" s="22">
        <v>0.2</v>
      </c>
      <c r="F26" s="22">
        <v>6.5</v>
      </c>
      <c r="G26" s="22">
        <v>60</v>
      </c>
      <c r="I26" s="31">
        <f t="shared" si="0"/>
        <v>0.37846153846153846</v>
      </c>
      <c r="L26" s="31">
        <f t="shared" si="1"/>
        <v>6.3076923076923075</v>
      </c>
    </row>
    <row r="27" spans="3:12" x14ac:dyDescent="0.25">
      <c r="C27" s="22">
        <v>24</v>
      </c>
      <c r="D27" s="22">
        <v>48</v>
      </c>
      <c r="E27" s="22">
        <v>0.23000000000000004</v>
      </c>
      <c r="F27" s="22">
        <v>6</v>
      </c>
      <c r="G27" s="22">
        <v>50</v>
      </c>
      <c r="I27" s="31">
        <f t="shared" si="0"/>
        <v>0.34166666666666667</v>
      </c>
      <c r="L27" s="31">
        <f t="shared" si="1"/>
        <v>6.8333333333333339</v>
      </c>
    </row>
    <row r="28" spans="3:12" x14ac:dyDescent="0.25">
      <c r="C28" s="22">
        <v>25</v>
      </c>
      <c r="D28" s="22">
        <v>49</v>
      </c>
      <c r="E28" s="22">
        <v>0.23000000000000004</v>
      </c>
      <c r="F28" s="22">
        <v>6</v>
      </c>
      <c r="G28" s="22">
        <v>50</v>
      </c>
      <c r="I28" s="31">
        <f t="shared" si="0"/>
        <v>0.34166666666666667</v>
      </c>
      <c r="L28" s="31">
        <f t="shared" si="1"/>
        <v>6.8333333333333339</v>
      </c>
    </row>
    <row r="29" spans="3:12" x14ac:dyDescent="0.25">
      <c r="C29" s="27">
        <v>26</v>
      </c>
      <c r="D29" s="27">
        <v>50</v>
      </c>
      <c r="E29" s="27">
        <v>0.23000000000000004</v>
      </c>
      <c r="F29" s="27">
        <v>6</v>
      </c>
      <c r="G29" s="27">
        <v>50</v>
      </c>
      <c r="I29" s="31">
        <f t="shared" si="0"/>
        <v>0.34166666666666667</v>
      </c>
      <c r="J29" s="31">
        <f>SUM(I4:I29)</f>
        <v>9.84</v>
      </c>
      <c r="L29" s="31">
        <f t="shared" si="1"/>
        <v>6.8333333333333339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B16-E136-4441-83DB-BDCBF2337810}">
  <dimension ref="B2:AK42"/>
  <sheetViews>
    <sheetView topLeftCell="A6" zoomScaleNormal="100" workbookViewId="0">
      <selection activeCell="F23" sqref="F23"/>
    </sheetView>
  </sheetViews>
  <sheetFormatPr defaultRowHeight="14.25" x14ac:dyDescent="0.2"/>
  <cols>
    <col min="5" max="5" width="20.375" customWidth="1"/>
  </cols>
  <sheetData>
    <row r="2" spans="2:37" ht="15" x14ac:dyDescent="0.25">
      <c r="B2" s="28"/>
      <c r="C2" s="28"/>
      <c r="D2" s="28" t="s">
        <v>108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</row>
    <row r="3" spans="2:37" ht="16.5" x14ac:dyDescent="0.3">
      <c r="B3" s="29"/>
      <c r="C3" s="30" t="s">
        <v>109</v>
      </c>
      <c r="D3" s="30" t="s">
        <v>110</v>
      </c>
      <c r="E3" s="30" t="s">
        <v>135</v>
      </c>
      <c r="F3" s="30" t="s">
        <v>111</v>
      </c>
      <c r="G3" s="30" t="s">
        <v>112</v>
      </c>
      <c r="H3" s="30" t="s">
        <v>113</v>
      </c>
      <c r="I3" s="30" t="s">
        <v>114</v>
      </c>
      <c r="J3" s="30" t="s">
        <v>115</v>
      </c>
      <c r="K3" s="30" t="s">
        <v>116</v>
      </c>
      <c r="L3" s="30" t="s">
        <v>117</v>
      </c>
      <c r="M3" s="30" t="s">
        <v>118</v>
      </c>
      <c r="N3" s="30" t="s">
        <v>119</v>
      </c>
      <c r="O3" s="30" t="s">
        <v>120</v>
      </c>
      <c r="P3" s="30" t="s">
        <v>121</v>
      </c>
      <c r="Q3" s="30" t="s">
        <v>122</v>
      </c>
      <c r="R3" s="30" t="s">
        <v>123</v>
      </c>
      <c r="S3" s="30" t="s">
        <v>124</v>
      </c>
      <c r="T3" s="30" t="s">
        <v>125</v>
      </c>
      <c r="U3" s="30" t="s">
        <v>126</v>
      </c>
      <c r="V3" s="30" t="s">
        <v>127</v>
      </c>
      <c r="W3" s="30" t="s">
        <v>128</v>
      </c>
      <c r="X3" s="30" t="s">
        <v>129</v>
      </c>
      <c r="Y3" s="30" t="s">
        <v>130</v>
      </c>
      <c r="Z3" s="30" t="s">
        <v>131</v>
      </c>
      <c r="AA3" s="30" t="s">
        <v>132</v>
      </c>
      <c r="AB3" s="30" t="s">
        <v>133</v>
      </c>
      <c r="AC3" s="30" t="s">
        <v>134</v>
      </c>
    </row>
    <row r="4" spans="2:37" s="36" customFormat="1" ht="15" x14ac:dyDescent="0.25">
      <c r="B4" s="35">
        <v>1</v>
      </c>
      <c r="C4" s="35">
        <v>1</v>
      </c>
      <c r="D4" s="35">
        <v>1</v>
      </c>
      <c r="E4" s="35">
        <v>0</v>
      </c>
      <c r="F4" s="35">
        <v>0.56038329370446605</v>
      </c>
      <c r="G4" s="35">
        <v>0.54682089368221898</v>
      </c>
      <c r="H4" s="35">
        <v>0.53181618894746696</v>
      </c>
      <c r="I4" s="35">
        <v>0.51061687570286596</v>
      </c>
      <c r="J4" s="35">
        <v>0.50133176972146398</v>
      </c>
      <c r="K4" s="35">
        <v>0.539512049049926</v>
      </c>
      <c r="L4" s="35">
        <v>0.624774680013362</v>
      </c>
      <c r="M4" s="35">
        <v>0.72790991438075903</v>
      </c>
      <c r="N4" s="35">
        <v>0.81244104550049401</v>
      </c>
      <c r="O4" s="35">
        <v>0.869785629967603</v>
      </c>
      <c r="P4" s="35">
        <v>0.89627717133186002</v>
      </c>
      <c r="Q4" s="35">
        <v>0.90450566597495097</v>
      </c>
      <c r="R4" s="35">
        <v>0.90188240643591</v>
      </c>
      <c r="S4" s="35">
        <v>0.89756522374553305</v>
      </c>
      <c r="T4" s="35">
        <v>0.89882286593736405</v>
      </c>
      <c r="U4" s="35">
        <v>0.91365056978594805</v>
      </c>
      <c r="V4" s="35">
        <v>0.94768149155316195</v>
      </c>
      <c r="W4" s="35">
        <v>0.98895581554209799</v>
      </c>
      <c r="X4" s="35">
        <v>1</v>
      </c>
      <c r="Y4" s="35">
        <v>0.959024533823849</v>
      </c>
      <c r="Z4" s="35">
        <v>0.86589626399548203</v>
      </c>
      <c r="AA4" s="35">
        <v>0.75521946370243698</v>
      </c>
      <c r="AB4" s="35">
        <v>0.66895120589082202</v>
      </c>
      <c r="AC4" s="35">
        <v>0.61338422051776598</v>
      </c>
      <c r="AK4" s="36" t="str">
        <f>FIXED( E4*0.8,0)</f>
        <v>0</v>
      </c>
    </row>
    <row r="5" spans="2:37" s="36" customFormat="1" ht="15" x14ac:dyDescent="0.25">
      <c r="B5" s="35">
        <v>2</v>
      </c>
      <c r="C5" s="35">
        <v>2</v>
      </c>
      <c r="D5" s="35">
        <v>1</v>
      </c>
      <c r="E5" s="35">
        <v>20</v>
      </c>
      <c r="F5" s="35">
        <v>0.53229617213967095</v>
      </c>
      <c r="G5" s="35">
        <v>0.49406784401875498</v>
      </c>
      <c r="H5" s="35">
        <v>0.46250375033847602</v>
      </c>
      <c r="I5" s="35">
        <v>0.45507683855838799</v>
      </c>
      <c r="J5" s="35">
        <v>0.47518997429436899</v>
      </c>
      <c r="K5" s="35">
        <v>0.52890565451678795</v>
      </c>
      <c r="L5" s="35">
        <v>0.61625023103736398</v>
      </c>
      <c r="M5" s="35">
        <v>0.72275550377008702</v>
      </c>
      <c r="N5" s="35">
        <v>0.81181580529387998</v>
      </c>
      <c r="O5" s="35">
        <v>0.85626618646633101</v>
      </c>
      <c r="P5" s="35">
        <v>0.86070979692806604</v>
      </c>
      <c r="Q5" s="35">
        <v>0.84744297675997804</v>
      </c>
      <c r="R5" s="35">
        <v>0.832582299140458</v>
      </c>
      <c r="S5" s="35">
        <v>0.82538764186656199</v>
      </c>
      <c r="T5" s="35">
        <v>0.82597432426211503</v>
      </c>
      <c r="U5" s="35">
        <v>0.85707735318073897</v>
      </c>
      <c r="V5" s="35">
        <v>0.91162488363780303</v>
      </c>
      <c r="W5" s="35">
        <v>0.97246299469031305</v>
      </c>
      <c r="X5" s="35">
        <v>1</v>
      </c>
      <c r="Y5" s="35">
        <v>0.96515042085465097</v>
      </c>
      <c r="Z5" s="35">
        <v>0.87760228873221302</v>
      </c>
      <c r="AA5" s="35">
        <v>0.76770543942570801</v>
      </c>
      <c r="AB5" s="35">
        <v>0.68316033234608697</v>
      </c>
      <c r="AC5" s="35">
        <v>0.62578715532502105</v>
      </c>
      <c r="AK5" s="36" t="str">
        <f t="shared" ref="AK5:AK36" si="0">FIXED( E5*0.8,0)</f>
        <v>16</v>
      </c>
    </row>
    <row r="6" spans="2:37" s="36" customFormat="1" ht="15" x14ac:dyDescent="0.25">
      <c r="B6" s="35">
        <v>3</v>
      </c>
      <c r="C6" s="35">
        <v>3</v>
      </c>
      <c r="D6" s="35">
        <v>1</v>
      </c>
      <c r="E6" s="35">
        <v>70</v>
      </c>
      <c r="F6" s="35">
        <v>0.52907942659081197</v>
      </c>
      <c r="G6" s="35">
        <v>0.52704348199605999</v>
      </c>
      <c r="H6" s="35">
        <v>0.51668291186374105</v>
      </c>
      <c r="I6" s="35">
        <v>0.50883876966290598</v>
      </c>
      <c r="J6" s="35">
        <v>0.51611622787455302</v>
      </c>
      <c r="K6" s="35">
        <v>0.56559969417653599</v>
      </c>
      <c r="L6" s="35">
        <v>0.65255853238212802</v>
      </c>
      <c r="M6" s="35">
        <v>0.75262254413946095</v>
      </c>
      <c r="N6" s="35">
        <v>0.82290992376321503</v>
      </c>
      <c r="O6" s="35">
        <v>0.84907743938288704</v>
      </c>
      <c r="P6" s="35">
        <v>0.84133207365415097</v>
      </c>
      <c r="Q6" s="35">
        <v>0.83529057735977796</v>
      </c>
      <c r="R6" s="35">
        <v>0.83801755007657697</v>
      </c>
      <c r="S6" s="35">
        <v>0.84231998279200804</v>
      </c>
      <c r="T6" s="35">
        <v>0.85195381964141603</v>
      </c>
      <c r="U6" s="35">
        <v>0.87946660444531199</v>
      </c>
      <c r="V6" s="35">
        <v>0.91481564257115799</v>
      </c>
      <c r="W6" s="35">
        <v>0.951375944538146</v>
      </c>
      <c r="X6" s="35">
        <v>0.99032117784654305</v>
      </c>
      <c r="Y6" s="35">
        <v>1</v>
      </c>
      <c r="Z6" s="35">
        <v>0.93423013440234803</v>
      </c>
      <c r="AA6" s="35">
        <v>0.80151046711978502</v>
      </c>
      <c r="AB6" s="35">
        <v>0.67675403311195403</v>
      </c>
      <c r="AC6" s="35">
        <v>0.58981212019696305</v>
      </c>
      <c r="AK6" s="36" t="str">
        <f t="shared" si="0"/>
        <v>56</v>
      </c>
    </row>
    <row r="7" spans="2:37" s="36" customFormat="1" ht="15" x14ac:dyDescent="0.25">
      <c r="B7" s="35">
        <v>4</v>
      </c>
      <c r="C7" s="35">
        <v>4</v>
      </c>
      <c r="D7" s="35">
        <v>1</v>
      </c>
      <c r="E7" s="35">
        <v>110</v>
      </c>
      <c r="F7" s="35">
        <v>0.56338541771023498</v>
      </c>
      <c r="G7" s="35">
        <v>0.53643894750158105</v>
      </c>
      <c r="H7" s="35">
        <v>0.507503072920515</v>
      </c>
      <c r="I7" s="35">
        <v>0.49474385778226798</v>
      </c>
      <c r="J7" s="35">
        <v>0.50789069570582102</v>
      </c>
      <c r="K7" s="35">
        <v>0.555328007866008</v>
      </c>
      <c r="L7" s="35">
        <v>0.64120985683879905</v>
      </c>
      <c r="M7" s="35">
        <v>0.74697261368395995</v>
      </c>
      <c r="N7" s="35">
        <v>0.84172105192934399</v>
      </c>
      <c r="O7" s="35">
        <v>0.89917129388111705</v>
      </c>
      <c r="P7" s="35">
        <v>0.920720443676046</v>
      </c>
      <c r="Q7" s="35">
        <v>0.91015042242831501</v>
      </c>
      <c r="R7" s="35">
        <v>0.88794185202370601</v>
      </c>
      <c r="S7" s="35">
        <v>0.87926938941432498</v>
      </c>
      <c r="T7" s="35">
        <v>0.87319970005765801</v>
      </c>
      <c r="U7" s="35">
        <v>0.87892746777479103</v>
      </c>
      <c r="V7" s="35">
        <v>0.91217267947913205</v>
      </c>
      <c r="W7" s="35">
        <v>0.96544336470756298</v>
      </c>
      <c r="X7" s="35">
        <v>1</v>
      </c>
      <c r="Y7" s="35">
        <v>0.99199070281305801</v>
      </c>
      <c r="Z7" s="35">
        <v>0.920804176006774</v>
      </c>
      <c r="AA7" s="35">
        <v>0.79359385446777997</v>
      </c>
      <c r="AB7" s="35">
        <v>0.67755038821344904</v>
      </c>
      <c r="AC7" s="35">
        <v>0.60131678370156205</v>
      </c>
      <c r="AK7" s="36" t="str">
        <f t="shared" si="0"/>
        <v>88</v>
      </c>
    </row>
    <row r="8" spans="2:37" s="36" customFormat="1" ht="15" x14ac:dyDescent="0.25">
      <c r="B8" s="35">
        <v>5</v>
      </c>
      <c r="C8" s="35">
        <v>5</v>
      </c>
      <c r="D8" s="35">
        <v>1</v>
      </c>
      <c r="E8" s="35">
        <v>220</v>
      </c>
      <c r="F8" s="35">
        <v>0.56738337480808798</v>
      </c>
      <c r="G8" s="35">
        <v>0.56410439386832301</v>
      </c>
      <c r="H8" s="35">
        <v>0.56110666126814002</v>
      </c>
      <c r="I8" s="35">
        <v>0.54900441159727098</v>
      </c>
      <c r="J8" s="35">
        <v>0.54401100667152102</v>
      </c>
      <c r="K8" s="35">
        <v>0.57052246601433698</v>
      </c>
      <c r="L8" s="35">
        <v>0.635407554642622</v>
      </c>
      <c r="M8" s="35">
        <v>0.72206192380714396</v>
      </c>
      <c r="N8" s="35">
        <v>0.81249970043255504</v>
      </c>
      <c r="O8" s="35">
        <v>0.89759668088940403</v>
      </c>
      <c r="P8" s="35">
        <v>0.94697840543008804</v>
      </c>
      <c r="Q8" s="35">
        <v>0.95839315047833296</v>
      </c>
      <c r="R8" s="35">
        <v>0.93634707298486397</v>
      </c>
      <c r="S8" s="35">
        <v>0.91605278942516499</v>
      </c>
      <c r="T8" s="35">
        <v>0.91549091973141405</v>
      </c>
      <c r="U8" s="35">
        <v>0.939020299705429</v>
      </c>
      <c r="V8" s="35">
        <v>0.97506298905712896</v>
      </c>
      <c r="W8" s="35">
        <v>1</v>
      </c>
      <c r="X8" s="35">
        <v>0.99810682779792004</v>
      </c>
      <c r="Y8" s="35">
        <v>0.96372536944292897</v>
      </c>
      <c r="Z8" s="35">
        <v>0.89707954362162501</v>
      </c>
      <c r="AA8" s="35">
        <v>0.80753096599321095</v>
      </c>
      <c r="AB8" s="35">
        <v>0.72478017864008704</v>
      </c>
      <c r="AC8" s="35">
        <v>0.66257272908767395</v>
      </c>
      <c r="AK8" s="36" t="str">
        <f t="shared" si="0"/>
        <v>176</v>
      </c>
    </row>
    <row r="9" spans="2:37" s="36" customFormat="1" ht="15" x14ac:dyDescent="0.25">
      <c r="B9" s="35">
        <v>6</v>
      </c>
      <c r="C9" s="35">
        <v>6</v>
      </c>
      <c r="D9" s="35">
        <v>1</v>
      </c>
      <c r="E9" s="55">
        <v>24</v>
      </c>
      <c r="F9" s="35">
        <v>0.53508610765958597</v>
      </c>
      <c r="G9" s="35">
        <v>0.53714127875752005</v>
      </c>
      <c r="H9" s="35">
        <v>0.523651869385099</v>
      </c>
      <c r="I9" s="35">
        <v>0.50651923701375801</v>
      </c>
      <c r="J9" s="35">
        <v>0.50617059688835198</v>
      </c>
      <c r="K9" s="35">
        <v>0.53709302445667195</v>
      </c>
      <c r="L9" s="35">
        <v>0.61650391221219902</v>
      </c>
      <c r="M9" s="35">
        <v>0.72488549911453704</v>
      </c>
      <c r="N9" s="35">
        <v>0.80972825347572597</v>
      </c>
      <c r="O9" s="35">
        <v>0.84204334322145202</v>
      </c>
      <c r="P9" s="35">
        <v>0.83720724624092102</v>
      </c>
      <c r="Q9" s="35">
        <v>0.82591448825873603</v>
      </c>
      <c r="R9" s="35">
        <v>0.83061952612781098</v>
      </c>
      <c r="S9" s="35">
        <v>0.85828142318818001</v>
      </c>
      <c r="T9" s="35">
        <v>0.89775368859699201</v>
      </c>
      <c r="U9" s="35">
        <v>0.939782253371926</v>
      </c>
      <c r="V9" s="35">
        <v>0.97852940494448903</v>
      </c>
      <c r="W9" s="35">
        <v>1</v>
      </c>
      <c r="X9" s="35">
        <v>0.98294471481174095</v>
      </c>
      <c r="Y9" s="35">
        <v>0.93994680987026102</v>
      </c>
      <c r="Z9" s="35">
        <v>0.85479215772325301</v>
      </c>
      <c r="AA9" s="35">
        <v>0.74155304921426102</v>
      </c>
      <c r="AB9" s="35">
        <v>0.64884899812276398</v>
      </c>
      <c r="AC9" s="35">
        <v>0.594441591903063</v>
      </c>
      <c r="AK9" s="36" t="str">
        <f t="shared" si="0"/>
        <v>19</v>
      </c>
    </row>
    <row r="10" spans="2:37" s="36" customFormat="1" ht="15" x14ac:dyDescent="0.25">
      <c r="B10" s="35">
        <v>7</v>
      </c>
      <c r="C10" s="35">
        <v>7</v>
      </c>
      <c r="D10" s="35">
        <v>1</v>
      </c>
      <c r="E10" s="35">
        <v>220</v>
      </c>
      <c r="F10" s="35">
        <v>0.51791433713880097</v>
      </c>
      <c r="G10" s="35">
        <v>0.517943513384306</v>
      </c>
      <c r="H10" s="35">
        <v>0.52124447274144103</v>
      </c>
      <c r="I10" s="35">
        <v>0.514340888737436</v>
      </c>
      <c r="J10" s="35">
        <v>0.50106553506408702</v>
      </c>
      <c r="K10" s="35">
        <v>0.51238160575390801</v>
      </c>
      <c r="L10" s="35">
        <v>0.57397078358245002</v>
      </c>
      <c r="M10" s="35">
        <v>0.67275631125344304</v>
      </c>
      <c r="N10" s="35">
        <v>0.76318066139338003</v>
      </c>
      <c r="O10" s="35">
        <v>0.82555889007557903</v>
      </c>
      <c r="P10" s="35">
        <v>0.86887757054606596</v>
      </c>
      <c r="Q10" s="35">
        <v>0.897254401789643</v>
      </c>
      <c r="R10" s="35">
        <v>0.89529230995455</v>
      </c>
      <c r="S10" s="35">
        <v>0.86946542082135503</v>
      </c>
      <c r="T10" s="35">
        <v>0.85467704879842099</v>
      </c>
      <c r="U10" s="35">
        <v>0.87613191775098198</v>
      </c>
      <c r="V10" s="35">
        <v>0.93218616848456903</v>
      </c>
      <c r="W10" s="35">
        <v>0.98318466571329699</v>
      </c>
      <c r="X10" s="35">
        <v>1</v>
      </c>
      <c r="Y10" s="35">
        <v>0.97501050917729604</v>
      </c>
      <c r="Z10" s="35">
        <v>0.90877198095966505</v>
      </c>
      <c r="AA10" s="35">
        <v>0.80731500372561504</v>
      </c>
      <c r="AB10" s="35">
        <v>0.70110305904343395</v>
      </c>
      <c r="AC10" s="35">
        <v>0.618991814342019</v>
      </c>
      <c r="AK10" s="36" t="str">
        <f t="shared" si="0"/>
        <v>176</v>
      </c>
    </row>
    <row r="11" spans="2:37" s="36" customFormat="1" ht="15" x14ac:dyDescent="0.25">
      <c r="B11" s="35">
        <v>8</v>
      </c>
      <c r="C11" s="35">
        <v>8</v>
      </c>
      <c r="D11" s="35">
        <v>1</v>
      </c>
      <c r="E11" s="35">
        <v>220</v>
      </c>
      <c r="F11" s="35">
        <v>0.56504478330873997</v>
      </c>
      <c r="G11" s="35">
        <v>0.54545509349071397</v>
      </c>
      <c r="H11" s="35">
        <v>0.51949909201953903</v>
      </c>
      <c r="I11" s="35">
        <v>0.50243184515921602</v>
      </c>
      <c r="J11" s="35">
        <v>0.50985863028871603</v>
      </c>
      <c r="K11" s="35">
        <v>0.55584903799451102</v>
      </c>
      <c r="L11" s="35">
        <v>0.64596997283725799</v>
      </c>
      <c r="M11" s="35">
        <v>0.76585426345567698</v>
      </c>
      <c r="N11" s="35">
        <v>0.866527693533376</v>
      </c>
      <c r="O11" s="35">
        <v>0.90570895237051896</v>
      </c>
      <c r="P11" s="35">
        <v>0.89765033106632897</v>
      </c>
      <c r="Q11" s="35">
        <v>0.88921048629618604</v>
      </c>
      <c r="R11" s="35">
        <v>0.89100333409204402</v>
      </c>
      <c r="S11" s="35">
        <v>0.89876723297804695</v>
      </c>
      <c r="T11" s="35">
        <v>0.91861265670121695</v>
      </c>
      <c r="U11" s="35">
        <v>0.95001044615800001</v>
      </c>
      <c r="V11" s="35">
        <v>0.98293529124270296</v>
      </c>
      <c r="W11" s="35">
        <v>1</v>
      </c>
      <c r="X11" s="35">
        <v>0.98980603625623798</v>
      </c>
      <c r="Y11" s="35">
        <v>0.94736768260315796</v>
      </c>
      <c r="Z11" s="35">
        <v>0.88361835413740497</v>
      </c>
      <c r="AA11" s="35">
        <v>0.78726596723048303</v>
      </c>
      <c r="AB11" s="35">
        <v>0.68846798870082304</v>
      </c>
      <c r="AC11" s="35">
        <v>0.60993736760307604</v>
      </c>
      <c r="AK11" s="36" t="str">
        <f t="shared" si="0"/>
        <v>176</v>
      </c>
    </row>
    <row r="12" spans="2:37" s="36" customFormat="1" ht="15" x14ac:dyDescent="0.25">
      <c r="B12" s="35">
        <v>9</v>
      </c>
      <c r="C12" s="35">
        <v>9</v>
      </c>
      <c r="D12" s="35">
        <v>1</v>
      </c>
      <c r="E12" s="35">
        <v>24</v>
      </c>
      <c r="F12" s="35">
        <v>0.59771767600814096</v>
      </c>
      <c r="G12" s="35">
        <v>0.58373727186975699</v>
      </c>
      <c r="H12" s="35">
        <v>0.57156737141344505</v>
      </c>
      <c r="I12" s="35">
        <v>0.55733776594161499</v>
      </c>
      <c r="J12" s="35">
        <v>0.55247229362739603</v>
      </c>
      <c r="K12" s="35">
        <v>0.58537034650978803</v>
      </c>
      <c r="L12" s="35">
        <v>0.67797219086414295</v>
      </c>
      <c r="M12" s="35">
        <v>0.79430733915031104</v>
      </c>
      <c r="N12" s="35">
        <v>0.88283727275636503</v>
      </c>
      <c r="O12" s="35">
        <v>0.91639792178653101</v>
      </c>
      <c r="P12" s="35">
        <v>0.91773661296391795</v>
      </c>
      <c r="Q12" s="35">
        <v>0.92233391681882704</v>
      </c>
      <c r="R12" s="35">
        <v>0.931968296926177</v>
      </c>
      <c r="S12" s="35">
        <v>0.92298583244021104</v>
      </c>
      <c r="T12" s="35">
        <v>0.90210890867636195</v>
      </c>
      <c r="U12" s="35">
        <v>0.89878754266777905</v>
      </c>
      <c r="V12" s="35">
        <v>0.93518105310199295</v>
      </c>
      <c r="W12" s="35">
        <v>0.97827587899651203</v>
      </c>
      <c r="X12" s="35">
        <v>1</v>
      </c>
      <c r="Y12" s="35">
        <v>0.979279707208353</v>
      </c>
      <c r="Z12" s="35">
        <v>0.92430974100271301</v>
      </c>
      <c r="AA12" s="35">
        <v>0.83690509293720605</v>
      </c>
      <c r="AB12" s="35">
        <v>0.74436932988628501</v>
      </c>
      <c r="AC12" s="35">
        <v>0.68244314632343905</v>
      </c>
      <c r="AK12" s="36" t="str">
        <f t="shared" si="0"/>
        <v>19</v>
      </c>
    </row>
    <row r="13" spans="2:37" s="36" customFormat="1" ht="15" x14ac:dyDescent="0.25">
      <c r="B13" s="35">
        <v>10</v>
      </c>
      <c r="C13" s="35">
        <v>10</v>
      </c>
      <c r="D13" s="35">
        <v>1</v>
      </c>
      <c r="E13" s="35">
        <v>24</v>
      </c>
      <c r="F13" s="35">
        <v>0.54497109648537201</v>
      </c>
      <c r="G13" s="35">
        <v>0.52683118919236605</v>
      </c>
      <c r="H13" s="35">
        <v>0.51165272958796704</v>
      </c>
      <c r="I13" s="35">
        <v>0.49909232435949902</v>
      </c>
      <c r="J13" s="35">
        <v>0.49287059677672801</v>
      </c>
      <c r="K13" s="35">
        <v>0.51055814191652604</v>
      </c>
      <c r="L13" s="35">
        <v>0.58149623647178605</v>
      </c>
      <c r="M13" s="35">
        <v>0.69861421079606101</v>
      </c>
      <c r="N13" s="35">
        <v>0.817708966069285</v>
      </c>
      <c r="O13" s="35">
        <v>0.88122625526547704</v>
      </c>
      <c r="P13" s="35">
        <v>0.87722141256361097</v>
      </c>
      <c r="Q13" s="35">
        <v>0.85648693919671803</v>
      </c>
      <c r="R13" s="35">
        <v>0.85706382338939802</v>
      </c>
      <c r="S13" s="35">
        <v>0.864179602706179</v>
      </c>
      <c r="T13" s="35">
        <v>0.87000124028119696</v>
      </c>
      <c r="U13" s="35">
        <v>0.88836962030725397</v>
      </c>
      <c r="V13" s="35">
        <v>0.93225814857018297</v>
      </c>
      <c r="W13" s="35">
        <v>0.98148286412363495</v>
      </c>
      <c r="X13" s="35">
        <v>1</v>
      </c>
      <c r="Y13" s="35">
        <v>0.96235207314218496</v>
      </c>
      <c r="Z13" s="35">
        <v>0.86527468421862097</v>
      </c>
      <c r="AA13" s="35">
        <v>0.74069189204181296</v>
      </c>
      <c r="AB13" s="35">
        <v>0.63537552167253097</v>
      </c>
      <c r="AC13" s="35">
        <v>0.56450562542000704</v>
      </c>
      <c r="AK13" s="36" t="str">
        <f t="shared" si="0"/>
        <v>19</v>
      </c>
    </row>
    <row r="14" spans="2:37" s="36" customFormat="1" ht="15" x14ac:dyDescent="0.25">
      <c r="B14" s="35">
        <v>11</v>
      </c>
      <c r="C14" s="35">
        <v>11</v>
      </c>
      <c r="D14" s="35">
        <v>1</v>
      </c>
      <c r="E14" s="35">
        <v>48</v>
      </c>
      <c r="F14" s="35">
        <v>0.52548913976591505</v>
      </c>
      <c r="G14" s="35">
        <v>0.51878773127801103</v>
      </c>
      <c r="H14" s="35">
        <v>0.51119728366542605</v>
      </c>
      <c r="I14" s="35">
        <v>0.50886729441573497</v>
      </c>
      <c r="J14" s="35">
        <v>0.51161432741711999</v>
      </c>
      <c r="K14" s="35">
        <v>0.53850488791866902</v>
      </c>
      <c r="L14" s="35">
        <v>0.61260588401549598</v>
      </c>
      <c r="M14" s="35">
        <v>0.72809372181124699</v>
      </c>
      <c r="N14" s="35">
        <v>0.84607519078191296</v>
      </c>
      <c r="O14" s="35">
        <v>0.91667707393077003</v>
      </c>
      <c r="P14" s="35">
        <v>0.91767790757369105</v>
      </c>
      <c r="Q14" s="35">
        <v>0.87392453177054497</v>
      </c>
      <c r="R14" s="35">
        <v>0.83074959259094705</v>
      </c>
      <c r="S14" s="35">
        <v>0.80152433781860299</v>
      </c>
      <c r="T14" s="35">
        <v>0.80222087447549395</v>
      </c>
      <c r="U14" s="35">
        <v>0.85089358043945296</v>
      </c>
      <c r="V14" s="35">
        <v>0.93265829381721499</v>
      </c>
      <c r="W14" s="35">
        <v>0.99319299535279004</v>
      </c>
      <c r="X14" s="35">
        <v>1</v>
      </c>
      <c r="Y14" s="35">
        <v>0.96764720248476999</v>
      </c>
      <c r="Z14" s="35">
        <v>0.89949656899331598</v>
      </c>
      <c r="AA14" s="35">
        <v>0.78644358225444</v>
      </c>
      <c r="AB14" s="35">
        <v>0.67638298624215598</v>
      </c>
      <c r="AC14" s="35">
        <v>0.59750845398997499</v>
      </c>
      <c r="AK14" s="36" t="str">
        <f t="shared" si="0"/>
        <v>38</v>
      </c>
    </row>
    <row r="15" spans="2:37" s="36" customFormat="1" ht="15" x14ac:dyDescent="0.25">
      <c r="B15" s="35">
        <v>12</v>
      </c>
      <c r="C15" s="35">
        <v>12</v>
      </c>
      <c r="D15" s="35">
        <v>1</v>
      </c>
      <c r="E15" s="35">
        <v>24</v>
      </c>
      <c r="F15" s="35">
        <v>0.55910095271092997</v>
      </c>
      <c r="G15" s="35">
        <v>0.52705953600697297</v>
      </c>
      <c r="H15" s="35">
        <v>0.50408178916958701</v>
      </c>
      <c r="I15" s="35">
        <v>0.50179803736305995</v>
      </c>
      <c r="J15" s="35">
        <v>0.51635519631337601</v>
      </c>
      <c r="K15" s="35">
        <v>0.56009292340329897</v>
      </c>
      <c r="L15" s="35">
        <v>0.64926494500518395</v>
      </c>
      <c r="M15" s="35">
        <v>0.77195952845399995</v>
      </c>
      <c r="N15" s="35">
        <v>0.880943498378853</v>
      </c>
      <c r="O15" s="35">
        <v>0.93618921481165296</v>
      </c>
      <c r="P15" s="35">
        <v>0.93812807609714799</v>
      </c>
      <c r="Q15" s="35">
        <v>0.90121370353597396</v>
      </c>
      <c r="R15" s="35">
        <v>0.85347887620207996</v>
      </c>
      <c r="S15" s="35">
        <v>0.83730638902430898</v>
      </c>
      <c r="T15" s="35">
        <v>0.85957693198995999</v>
      </c>
      <c r="U15" s="35">
        <v>0.90109750918226394</v>
      </c>
      <c r="V15" s="35">
        <v>0.94699561159148604</v>
      </c>
      <c r="W15" s="35">
        <v>0.98916816987302703</v>
      </c>
      <c r="X15" s="35">
        <v>1</v>
      </c>
      <c r="Y15" s="35">
        <v>0.94119350535090196</v>
      </c>
      <c r="Z15" s="35">
        <v>0.83243398484438902</v>
      </c>
      <c r="AA15" s="35">
        <v>0.72273888955884003</v>
      </c>
      <c r="AB15" s="35">
        <v>0.64493998735139202</v>
      </c>
      <c r="AC15" s="35">
        <v>0.59471820747307302</v>
      </c>
      <c r="AK15" s="36" t="str">
        <f t="shared" si="0"/>
        <v>19</v>
      </c>
    </row>
    <row r="16" spans="2:37" s="36" customFormat="1" ht="15" x14ac:dyDescent="0.25">
      <c r="B16" s="35">
        <v>13</v>
      </c>
      <c r="C16" s="35">
        <v>13</v>
      </c>
      <c r="D16" s="35">
        <v>1</v>
      </c>
      <c r="E16" s="35">
        <v>24</v>
      </c>
      <c r="F16" s="35">
        <v>0.59466685555030496</v>
      </c>
      <c r="G16" s="35">
        <v>0.56099314739134298</v>
      </c>
      <c r="H16" s="35">
        <v>0.52674164957962999</v>
      </c>
      <c r="I16" s="35">
        <v>0.50987641644980497</v>
      </c>
      <c r="J16" s="35">
        <v>0.51744771859416205</v>
      </c>
      <c r="K16" s="35">
        <v>0.54532060302945995</v>
      </c>
      <c r="L16" s="35">
        <v>0.60791034357165097</v>
      </c>
      <c r="M16" s="35">
        <v>0.71111997599473697</v>
      </c>
      <c r="N16" s="35">
        <v>0.81281835347319598</v>
      </c>
      <c r="O16" s="35">
        <v>0.85654998457821196</v>
      </c>
      <c r="P16" s="35">
        <v>0.85638186329726196</v>
      </c>
      <c r="Q16" s="35">
        <v>0.84799866566304005</v>
      </c>
      <c r="R16" s="35">
        <v>0.840339621807764</v>
      </c>
      <c r="S16" s="35">
        <v>0.83721769672141999</v>
      </c>
      <c r="T16" s="35">
        <v>0.84247239869947699</v>
      </c>
      <c r="U16" s="35">
        <v>0.87505184272992298</v>
      </c>
      <c r="V16" s="35">
        <v>0.93329658505073299</v>
      </c>
      <c r="W16" s="35">
        <v>0.98760479783313304</v>
      </c>
      <c r="X16" s="35">
        <v>1</v>
      </c>
      <c r="Y16" s="35">
        <v>0.94455494707021503</v>
      </c>
      <c r="Z16" s="35">
        <v>0.85254708035982996</v>
      </c>
      <c r="AA16" s="35">
        <v>0.74123246686859801</v>
      </c>
      <c r="AB16" s="35">
        <v>0.64174622219830701</v>
      </c>
      <c r="AC16" s="35">
        <v>0.56866138487951301</v>
      </c>
      <c r="AK16" s="36" t="str">
        <f t="shared" si="0"/>
        <v>19</v>
      </c>
    </row>
    <row r="17" spans="2:37" s="36" customFormat="1" ht="15" x14ac:dyDescent="0.25">
      <c r="B17" s="35">
        <v>14</v>
      </c>
      <c r="C17" s="35">
        <v>14</v>
      </c>
      <c r="D17" s="35">
        <v>1</v>
      </c>
      <c r="E17" s="35">
        <v>112</v>
      </c>
      <c r="F17" s="35">
        <v>0.53997125289258896</v>
      </c>
      <c r="G17" s="35">
        <v>0.53028670975233905</v>
      </c>
      <c r="H17" s="35">
        <v>0.51577523929406499</v>
      </c>
      <c r="I17" s="35">
        <v>0.50161592542292699</v>
      </c>
      <c r="J17" s="35">
        <v>0.50653202824995203</v>
      </c>
      <c r="K17" s="35">
        <v>0.55753310424247404</v>
      </c>
      <c r="L17" s="35">
        <v>0.64989477100761905</v>
      </c>
      <c r="M17" s="35">
        <v>0.76071529046699904</v>
      </c>
      <c r="N17" s="35">
        <v>0.84819513140050995</v>
      </c>
      <c r="O17" s="35">
        <v>0.89922243243040201</v>
      </c>
      <c r="P17" s="35">
        <v>0.91013384053442103</v>
      </c>
      <c r="Q17" s="35">
        <v>0.88995817557587698</v>
      </c>
      <c r="R17" s="35">
        <v>0.86289144040716204</v>
      </c>
      <c r="S17" s="35">
        <v>0.855384578116543</v>
      </c>
      <c r="T17" s="35">
        <v>0.86596259834755496</v>
      </c>
      <c r="U17" s="35">
        <v>0.88237866170527901</v>
      </c>
      <c r="V17" s="35">
        <v>0.917633994592012</v>
      </c>
      <c r="W17" s="35">
        <v>0.96875556544543795</v>
      </c>
      <c r="X17" s="35">
        <v>1</v>
      </c>
      <c r="Y17" s="35">
        <v>0.96911398445030095</v>
      </c>
      <c r="Z17" s="35">
        <v>0.88680244860950497</v>
      </c>
      <c r="AA17" s="35">
        <v>0.77452499152317</v>
      </c>
      <c r="AB17" s="35">
        <v>0.66335446280893395</v>
      </c>
      <c r="AC17" s="35">
        <v>0.57804203777486296</v>
      </c>
      <c r="AK17" s="36" t="str">
        <f t="shared" si="0"/>
        <v>90</v>
      </c>
    </row>
    <row r="18" spans="2:37" s="36" customFormat="1" ht="15" x14ac:dyDescent="0.25">
      <c r="B18" s="35">
        <v>15</v>
      </c>
      <c r="C18" s="35">
        <v>15</v>
      </c>
      <c r="D18" s="35">
        <v>1</v>
      </c>
      <c r="E18" s="35">
        <v>112</v>
      </c>
      <c r="F18" s="35">
        <v>0.56882682584403699</v>
      </c>
      <c r="G18" s="35">
        <v>0.56190450250117696</v>
      </c>
      <c r="H18" s="35">
        <v>0.54881276612302599</v>
      </c>
      <c r="I18" s="35">
        <v>0.53327086377959598</v>
      </c>
      <c r="J18" s="35">
        <v>0.52165649837438599</v>
      </c>
      <c r="K18" s="35">
        <v>0.54784160062777898</v>
      </c>
      <c r="L18" s="35">
        <v>0.63785044781309896</v>
      </c>
      <c r="M18" s="35">
        <v>0.76637033829849099</v>
      </c>
      <c r="N18" s="35">
        <v>0.86657848054652797</v>
      </c>
      <c r="O18" s="35">
        <v>0.90409688647617503</v>
      </c>
      <c r="P18" s="35">
        <v>0.90152888368558803</v>
      </c>
      <c r="Q18" s="35">
        <v>0.89077386945748604</v>
      </c>
      <c r="R18" s="35">
        <v>0.88924023901402305</v>
      </c>
      <c r="S18" s="35">
        <v>0.89710819784234697</v>
      </c>
      <c r="T18" s="35">
        <v>0.91342417506753704</v>
      </c>
      <c r="U18" s="35">
        <v>0.94817664046450501</v>
      </c>
      <c r="V18" s="35">
        <v>0.98618293952438896</v>
      </c>
      <c r="W18" s="35">
        <v>1</v>
      </c>
      <c r="X18" s="35">
        <v>0.97335122012449804</v>
      </c>
      <c r="Y18" s="35">
        <v>0.92405574330596896</v>
      </c>
      <c r="Z18" s="35">
        <v>0.85836755202932002</v>
      </c>
      <c r="AA18" s="35">
        <v>0.77251213465267399</v>
      </c>
      <c r="AB18" s="35">
        <v>0.69540167965972299</v>
      </c>
      <c r="AC18" s="35">
        <v>0.63761104726920403</v>
      </c>
      <c r="AK18" s="36" t="str">
        <f t="shared" si="0"/>
        <v>90</v>
      </c>
    </row>
    <row r="19" spans="2:37" s="36" customFormat="1" ht="15" x14ac:dyDescent="0.25">
      <c r="B19" s="35">
        <v>16</v>
      </c>
      <c r="C19" s="35">
        <v>16</v>
      </c>
      <c r="D19" s="35">
        <v>1</v>
      </c>
      <c r="E19" s="35">
        <v>24</v>
      </c>
      <c r="F19" s="35">
        <v>0.547679308653231</v>
      </c>
      <c r="G19" s="35">
        <v>0.547875449264422</v>
      </c>
      <c r="H19" s="35">
        <v>0.53240408602870004</v>
      </c>
      <c r="I19" s="35">
        <v>0.50423676407517404</v>
      </c>
      <c r="J19" s="35">
        <v>0.49372060489694197</v>
      </c>
      <c r="K19" s="35">
        <v>0.53465909352109098</v>
      </c>
      <c r="L19" s="35">
        <v>0.62663403606614199</v>
      </c>
      <c r="M19" s="35">
        <v>0.74962895119245798</v>
      </c>
      <c r="N19" s="35">
        <v>0.85822591838002404</v>
      </c>
      <c r="O19" s="35">
        <v>0.92411328185997499</v>
      </c>
      <c r="P19" s="35">
        <v>0.93461440380523098</v>
      </c>
      <c r="Q19" s="35">
        <v>0.90514807552812304</v>
      </c>
      <c r="R19" s="35">
        <v>0.86932254198277203</v>
      </c>
      <c r="S19" s="35">
        <v>0.84891722402275305</v>
      </c>
      <c r="T19" s="35">
        <v>0.85480593254925397</v>
      </c>
      <c r="U19" s="35">
        <v>0.88333322694888305</v>
      </c>
      <c r="V19" s="35">
        <v>0.93232107372588102</v>
      </c>
      <c r="W19" s="35">
        <v>0.981618108072842</v>
      </c>
      <c r="X19" s="35">
        <v>1</v>
      </c>
      <c r="Y19" s="35">
        <v>0.97422512466807198</v>
      </c>
      <c r="Z19" s="35">
        <v>0.90803678556058298</v>
      </c>
      <c r="AA19" s="35">
        <v>0.80275801672396896</v>
      </c>
      <c r="AB19" s="35">
        <v>0.69629423729917295</v>
      </c>
      <c r="AC19" s="35">
        <v>0.62659449825698199</v>
      </c>
      <c r="AK19" s="36" t="str">
        <f t="shared" si="0"/>
        <v>19</v>
      </c>
    </row>
    <row r="20" spans="2:37" s="36" customFormat="1" ht="15" x14ac:dyDescent="0.25">
      <c r="B20" s="35">
        <v>17</v>
      </c>
      <c r="C20" s="35">
        <v>17</v>
      </c>
      <c r="D20" s="35">
        <v>1</v>
      </c>
      <c r="E20" s="35">
        <v>12</v>
      </c>
      <c r="F20" s="35">
        <v>0.56487092486881796</v>
      </c>
      <c r="G20" s="35">
        <v>0.57098712298319099</v>
      </c>
      <c r="H20" s="35">
        <v>0.56660352133234804</v>
      </c>
      <c r="I20" s="35">
        <v>0.55230860721270603</v>
      </c>
      <c r="J20" s="35">
        <v>0.54667635012084104</v>
      </c>
      <c r="K20" s="35">
        <v>0.58526093054296802</v>
      </c>
      <c r="L20" s="35">
        <v>0.66890575360528803</v>
      </c>
      <c r="M20" s="35">
        <v>0.76997869504947303</v>
      </c>
      <c r="N20" s="35">
        <v>0.86117756960005098</v>
      </c>
      <c r="O20" s="35">
        <v>0.93022504936484496</v>
      </c>
      <c r="P20" s="35">
        <v>0.95740877210559105</v>
      </c>
      <c r="Q20" s="35">
        <v>0.95369732214027003</v>
      </c>
      <c r="R20" s="35">
        <v>0.94074301774535096</v>
      </c>
      <c r="S20" s="35">
        <v>0.92939276470886101</v>
      </c>
      <c r="T20" s="35">
        <v>0.91897511943659205</v>
      </c>
      <c r="U20" s="35">
        <v>0.91875494660735302</v>
      </c>
      <c r="V20" s="35">
        <v>0.93197642687023297</v>
      </c>
      <c r="W20" s="35">
        <v>0.96359835881863198</v>
      </c>
      <c r="X20" s="35">
        <v>1</v>
      </c>
      <c r="Y20" s="35">
        <v>0.99551700506319096</v>
      </c>
      <c r="Z20" s="35">
        <v>0.92496995313584296</v>
      </c>
      <c r="AA20" s="35">
        <v>0.80633361810236504</v>
      </c>
      <c r="AB20" s="35">
        <v>0.70178986184752201</v>
      </c>
      <c r="AC20" s="35">
        <v>0.63856790529264196</v>
      </c>
      <c r="AK20" s="36" t="str">
        <f t="shared" si="0"/>
        <v>10</v>
      </c>
    </row>
    <row r="21" spans="2:37" s="36" customFormat="1" ht="15" x14ac:dyDescent="0.25">
      <c r="B21" s="35">
        <v>18</v>
      </c>
      <c r="C21" s="35">
        <v>18</v>
      </c>
      <c r="D21" s="35">
        <v>1</v>
      </c>
      <c r="E21" s="55">
        <v>6</v>
      </c>
      <c r="F21" s="35">
        <v>0.53282936912868795</v>
      </c>
      <c r="G21" s="35">
        <v>0.51477693579815098</v>
      </c>
      <c r="H21" s="35">
        <v>0.49610861750507601</v>
      </c>
      <c r="I21" s="35">
        <v>0.48275640402322201</v>
      </c>
      <c r="J21" s="35">
        <v>0.48238070453430998</v>
      </c>
      <c r="K21" s="35">
        <v>0.51249583025226897</v>
      </c>
      <c r="L21" s="35">
        <v>0.58885424784339102</v>
      </c>
      <c r="M21" s="35">
        <v>0.70747404372164502</v>
      </c>
      <c r="N21" s="35">
        <v>0.82966780112481497</v>
      </c>
      <c r="O21" s="35">
        <v>0.89692803412861</v>
      </c>
      <c r="P21" s="35">
        <v>0.90227110071842398</v>
      </c>
      <c r="Q21" s="35">
        <v>0.87799059612965502</v>
      </c>
      <c r="R21" s="35">
        <v>0.86225785727559701</v>
      </c>
      <c r="S21" s="35">
        <v>0.84558187706561505</v>
      </c>
      <c r="T21" s="35">
        <v>0.83593412325368899</v>
      </c>
      <c r="U21" s="35">
        <v>0.86578984505894696</v>
      </c>
      <c r="V21" s="35">
        <v>0.939651277649169</v>
      </c>
      <c r="W21" s="35">
        <v>1</v>
      </c>
      <c r="X21" s="35">
        <v>0.99115078067739304</v>
      </c>
      <c r="Y21" s="35">
        <v>0.91908034555589502</v>
      </c>
      <c r="Z21" s="35">
        <v>0.82404846370556095</v>
      </c>
      <c r="AA21" s="35">
        <v>0.73172683332392296</v>
      </c>
      <c r="AB21" s="35">
        <v>0.64986178308324105</v>
      </c>
      <c r="AC21" s="35">
        <v>0.59197020769507402</v>
      </c>
      <c r="AK21" s="36" t="str">
        <f t="shared" si="0"/>
        <v>5</v>
      </c>
    </row>
    <row r="22" spans="2:37" s="36" customFormat="1" ht="15" x14ac:dyDescent="0.25">
      <c r="B22" s="35">
        <v>19</v>
      </c>
      <c r="C22" s="35">
        <v>19</v>
      </c>
      <c r="D22" s="35">
        <v>1</v>
      </c>
      <c r="E22" s="35">
        <v>48</v>
      </c>
      <c r="F22" s="35">
        <v>0.55097797370171397</v>
      </c>
      <c r="G22" s="35">
        <v>0.54639563507153899</v>
      </c>
      <c r="H22" s="35">
        <v>0.54239102579557896</v>
      </c>
      <c r="I22" s="35">
        <v>0.53252912803865105</v>
      </c>
      <c r="J22" s="35">
        <v>0.51990541761645903</v>
      </c>
      <c r="K22" s="35">
        <v>0.53381492420680099</v>
      </c>
      <c r="L22" s="35">
        <v>0.60168779699630504</v>
      </c>
      <c r="M22" s="35">
        <v>0.70793503596596596</v>
      </c>
      <c r="N22" s="35">
        <v>0.802477621537251</v>
      </c>
      <c r="O22" s="35">
        <v>0.84811270071325395</v>
      </c>
      <c r="P22" s="35">
        <v>0.85864288496464403</v>
      </c>
      <c r="Q22" s="35">
        <v>0.84989837963171899</v>
      </c>
      <c r="R22" s="35">
        <v>0.83188828806399395</v>
      </c>
      <c r="S22" s="35">
        <v>0.82331763321212703</v>
      </c>
      <c r="T22" s="35">
        <v>0.84097645162286305</v>
      </c>
      <c r="U22" s="35">
        <v>0.87887597743622003</v>
      </c>
      <c r="V22" s="35">
        <v>0.93101122155642402</v>
      </c>
      <c r="W22" s="35">
        <v>0.98220558691989401</v>
      </c>
      <c r="X22" s="35">
        <v>1</v>
      </c>
      <c r="Y22" s="35">
        <v>0.97661973366767896</v>
      </c>
      <c r="Z22" s="35">
        <v>0.91768568615687696</v>
      </c>
      <c r="AA22" s="35">
        <v>0.81040636636397201</v>
      </c>
      <c r="AB22" s="35">
        <v>0.70053619652801702</v>
      </c>
      <c r="AC22" s="35">
        <v>0.630732591526175</v>
      </c>
      <c r="AK22" s="36" t="str">
        <f t="shared" si="0"/>
        <v>38</v>
      </c>
    </row>
    <row r="23" spans="2:37" s="36" customFormat="1" ht="15" x14ac:dyDescent="0.25">
      <c r="B23" s="35">
        <v>20</v>
      </c>
      <c r="C23" s="35">
        <v>20</v>
      </c>
      <c r="D23" s="35">
        <v>1</v>
      </c>
      <c r="E23" s="35">
        <v>334</v>
      </c>
      <c r="F23" s="35">
        <v>0.58838918321968603</v>
      </c>
      <c r="G23" s="35">
        <v>0.56852096824874998</v>
      </c>
      <c r="H23" s="35">
        <v>0.53813076314906105</v>
      </c>
      <c r="I23" s="35">
        <v>0.51396563446526899</v>
      </c>
      <c r="J23" s="35">
        <v>0.51496167245561497</v>
      </c>
      <c r="K23" s="35">
        <v>0.56454096860313896</v>
      </c>
      <c r="L23" s="35">
        <v>0.66413690685632099</v>
      </c>
      <c r="M23" s="35">
        <v>0.78798996994167103</v>
      </c>
      <c r="N23" s="35">
        <v>0.88868819804182597</v>
      </c>
      <c r="O23" s="35">
        <v>0.94911547351292502</v>
      </c>
      <c r="P23" s="35">
        <v>0.983799490734937</v>
      </c>
      <c r="Q23" s="35">
        <v>0.99255757289007995</v>
      </c>
      <c r="R23" s="35">
        <v>0.98299853804301895</v>
      </c>
      <c r="S23" s="35">
        <v>0.96137867493130003</v>
      </c>
      <c r="T23" s="35">
        <v>0.947841294868082</v>
      </c>
      <c r="U23" s="35">
        <v>0.95335800403293203</v>
      </c>
      <c r="V23" s="35">
        <v>0.97739134078203704</v>
      </c>
      <c r="W23" s="35">
        <v>0.998627351882859</v>
      </c>
      <c r="X23" s="35">
        <v>1</v>
      </c>
      <c r="Y23" s="35">
        <v>0.98268327419681101</v>
      </c>
      <c r="Z23" s="35">
        <v>0.93085525097412403</v>
      </c>
      <c r="AA23" s="35">
        <v>0.82836452184419895</v>
      </c>
      <c r="AB23" s="35">
        <v>0.71875002096968699</v>
      </c>
      <c r="AC23" s="35">
        <v>0.64754758967256998</v>
      </c>
      <c r="AK23" s="36" t="str">
        <f t="shared" si="0"/>
        <v>267</v>
      </c>
    </row>
    <row r="24" spans="2:37" s="36" customFormat="1" ht="15" x14ac:dyDescent="0.25">
      <c r="B24" s="35">
        <v>21</v>
      </c>
      <c r="C24" s="35">
        <v>21</v>
      </c>
      <c r="D24" s="35">
        <v>1</v>
      </c>
      <c r="E24" s="35">
        <v>48</v>
      </c>
      <c r="F24" s="35">
        <v>0.51987747104706605</v>
      </c>
      <c r="G24" s="35">
        <v>0.51249193582061203</v>
      </c>
      <c r="H24" s="35">
        <v>0.509475364569835</v>
      </c>
      <c r="I24" s="35">
        <v>0.50260704213801999</v>
      </c>
      <c r="J24" s="35">
        <v>0.49506527765196201</v>
      </c>
      <c r="K24" s="35">
        <v>0.51591729496988004</v>
      </c>
      <c r="L24" s="35">
        <v>0.599405642270049</v>
      </c>
      <c r="M24" s="35">
        <v>0.73440385614257497</v>
      </c>
      <c r="N24" s="35">
        <v>0.85110270517892195</v>
      </c>
      <c r="O24" s="35">
        <v>0.89594135154564603</v>
      </c>
      <c r="P24" s="35">
        <v>0.88132981548605605</v>
      </c>
      <c r="Q24" s="35">
        <v>0.85618925862693396</v>
      </c>
      <c r="R24" s="35">
        <v>0.84577852279474297</v>
      </c>
      <c r="S24" s="35">
        <v>0.84250645212754804</v>
      </c>
      <c r="T24" s="35">
        <v>0.84965807920127201</v>
      </c>
      <c r="U24" s="35">
        <v>0.88532471076541497</v>
      </c>
      <c r="V24" s="35">
        <v>0.94581648423785503</v>
      </c>
      <c r="W24" s="35">
        <v>0.99666432494866097</v>
      </c>
      <c r="X24" s="35">
        <v>1</v>
      </c>
      <c r="Y24" s="35">
        <v>0.95834266175015204</v>
      </c>
      <c r="Z24" s="35">
        <v>0.89407236352886699</v>
      </c>
      <c r="AA24" s="35">
        <v>0.80125379504750904</v>
      </c>
      <c r="AB24" s="35">
        <v>0.69953996988234202</v>
      </c>
      <c r="AC24" s="35">
        <v>0.61821810860028703</v>
      </c>
      <c r="AK24" s="36" t="str">
        <f t="shared" si="0"/>
        <v>38</v>
      </c>
    </row>
    <row r="25" spans="2:37" s="36" customFormat="1" ht="15" x14ac:dyDescent="0.25">
      <c r="B25" s="35">
        <v>22</v>
      </c>
      <c r="C25" s="35">
        <v>22</v>
      </c>
      <c r="D25" s="35">
        <v>1</v>
      </c>
      <c r="E25" s="35">
        <v>48</v>
      </c>
      <c r="F25" s="35">
        <v>0.53594279578654203</v>
      </c>
      <c r="G25" s="35">
        <v>0.53350225274622398</v>
      </c>
      <c r="H25" s="35">
        <v>0.53087794933420496</v>
      </c>
      <c r="I25" s="35">
        <v>0.52662062257686604</v>
      </c>
      <c r="J25" s="35">
        <v>0.53162356427177704</v>
      </c>
      <c r="K25" s="35">
        <v>0.56393040670365102</v>
      </c>
      <c r="L25" s="35">
        <v>0.64792970336762201</v>
      </c>
      <c r="M25" s="35">
        <v>0.768659277135185</v>
      </c>
      <c r="N25" s="35">
        <v>0.870798562858772</v>
      </c>
      <c r="O25" s="35">
        <v>0.92420511942529004</v>
      </c>
      <c r="P25" s="35">
        <v>0.94663161701797505</v>
      </c>
      <c r="Q25" s="35">
        <v>0.95704869931463799</v>
      </c>
      <c r="R25" s="35">
        <v>0.96048673180674105</v>
      </c>
      <c r="S25" s="35">
        <v>0.95953417986720302</v>
      </c>
      <c r="T25" s="35">
        <v>0.94804216113669004</v>
      </c>
      <c r="U25" s="35">
        <v>0.94741243942544295</v>
      </c>
      <c r="V25" s="35">
        <v>0.97662351988793294</v>
      </c>
      <c r="W25" s="35">
        <v>1</v>
      </c>
      <c r="X25" s="35">
        <v>0.97277496127362195</v>
      </c>
      <c r="Y25" s="35">
        <v>0.91148649658327396</v>
      </c>
      <c r="Z25" s="35">
        <v>0.83636644628793699</v>
      </c>
      <c r="AA25" s="35">
        <v>0.751118079147996</v>
      </c>
      <c r="AB25" s="35">
        <v>0.67429204509302398</v>
      </c>
      <c r="AC25" s="35">
        <v>0.621582632981734</v>
      </c>
      <c r="AK25" s="36" t="str">
        <f t="shared" si="0"/>
        <v>38</v>
      </c>
    </row>
    <row r="26" spans="2:37" s="36" customFormat="1" ht="15" x14ac:dyDescent="0.25">
      <c r="B26" s="35">
        <v>23</v>
      </c>
      <c r="C26" s="35">
        <v>23</v>
      </c>
      <c r="D26" s="35">
        <v>1</v>
      </c>
      <c r="E26" s="35">
        <v>224</v>
      </c>
      <c r="F26" s="35">
        <v>0.59860084389897905</v>
      </c>
      <c r="G26" s="35">
        <v>0.58201626468769896</v>
      </c>
      <c r="H26" s="35">
        <v>0.57150393887327</v>
      </c>
      <c r="I26" s="35">
        <v>0.56637021179682101</v>
      </c>
      <c r="J26" s="35">
        <v>0.56171427111704997</v>
      </c>
      <c r="K26" s="35">
        <v>0.58119925709082398</v>
      </c>
      <c r="L26" s="35">
        <v>0.65207735818475299</v>
      </c>
      <c r="M26" s="35">
        <v>0.76495906700119598</v>
      </c>
      <c r="N26" s="35">
        <v>0.87613197039304602</v>
      </c>
      <c r="O26" s="35">
        <v>0.95222756162435895</v>
      </c>
      <c r="P26" s="35">
        <v>0.98600338898217899</v>
      </c>
      <c r="Q26" s="35">
        <v>0.97491814373805996</v>
      </c>
      <c r="R26" s="35">
        <v>0.92440057957864996</v>
      </c>
      <c r="S26" s="35">
        <v>0.88835557748627603</v>
      </c>
      <c r="T26" s="35">
        <v>0.89719746246444898</v>
      </c>
      <c r="U26" s="35">
        <v>0.93276946196680799</v>
      </c>
      <c r="V26" s="35">
        <v>0.975854281459127</v>
      </c>
      <c r="W26" s="35">
        <v>0.99733202525417797</v>
      </c>
      <c r="X26" s="35">
        <v>1</v>
      </c>
      <c r="Y26" s="35">
        <v>0.98587768651238405</v>
      </c>
      <c r="Z26" s="35">
        <v>0.93645454091533897</v>
      </c>
      <c r="AA26" s="35">
        <v>0.83360116598487899</v>
      </c>
      <c r="AB26" s="35">
        <v>0.72658730053878096</v>
      </c>
      <c r="AC26" s="35">
        <v>0.66072691321477195</v>
      </c>
      <c r="AK26" s="36" t="str">
        <f t="shared" si="0"/>
        <v>179</v>
      </c>
    </row>
    <row r="27" spans="2:37" s="36" customFormat="1" ht="15" x14ac:dyDescent="0.25">
      <c r="B27" s="35">
        <v>24</v>
      </c>
      <c r="C27" s="35">
        <v>24</v>
      </c>
      <c r="D27" s="35">
        <v>1</v>
      </c>
      <c r="E27" s="55">
        <v>12</v>
      </c>
      <c r="F27" s="35">
        <v>0.58900874149820903</v>
      </c>
      <c r="G27" s="35">
        <v>0.555364836559607</v>
      </c>
      <c r="H27" s="35">
        <v>0.513859306320123</v>
      </c>
      <c r="I27" s="35">
        <v>0.49048244419207698</v>
      </c>
      <c r="J27" s="35">
        <v>0.50825222881187104</v>
      </c>
      <c r="K27" s="35">
        <v>0.56480081323907605</v>
      </c>
      <c r="L27" s="35">
        <v>0.65519162404459597</v>
      </c>
      <c r="M27" s="35">
        <v>0.75945995453878901</v>
      </c>
      <c r="N27" s="35">
        <v>0.85137700781516601</v>
      </c>
      <c r="O27" s="35">
        <v>0.90151714771311497</v>
      </c>
      <c r="P27" s="35">
        <v>0.925807761959204</v>
      </c>
      <c r="Q27" s="35">
        <v>0.929345956908043</v>
      </c>
      <c r="R27" s="35">
        <v>0.90952305569369696</v>
      </c>
      <c r="S27" s="35">
        <v>0.87588198690199304</v>
      </c>
      <c r="T27" s="35">
        <v>0.84952560631864604</v>
      </c>
      <c r="U27" s="35">
        <v>0.848323048180185</v>
      </c>
      <c r="V27" s="35">
        <v>0.89503105567061203</v>
      </c>
      <c r="W27" s="35">
        <v>0.96118729731789698</v>
      </c>
      <c r="X27" s="35">
        <v>1</v>
      </c>
      <c r="Y27" s="35">
        <v>0.97783505859784103</v>
      </c>
      <c r="Z27" s="35">
        <v>0.90776329591616201</v>
      </c>
      <c r="AA27" s="35">
        <v>0.79482109283412306</v>
      </c>
      <c r="AB27" s="35">
        <v>0.68040996413984201</v>
      </c>
      <c r="AC27" s="35">
        <v>0.59633913955345697</v>
      </c>
      <c r="AK27" s="36" t="str">
        <f t="shared" si="0"/>
        <v>10</v>
      </c>
    </row>
    <row r="28" spans="2:37" s="36" customFormat="1" ht="15" x14ac:dyDescent="0.25">
      <c r="B28" s="35">
        <v>25</v>
      </c>
      <c r="C28" s="35">
        <v>25</v>
      </c>
      <c r="D28" s="35">
        <v>1</v>
      </c>
      <c r="E28" s="35">
        <v>112</v>
      </c>
      <c r="F28" s="35">
        <v>0.55221417997872402</v>
      </c>
      <c r="G28" s="35">
        <v>0.53852675869280198</v>
      </c>
      <c r="H28" s="35">
        <v>0.52996230702866798</v>
      </c>
      <c r="I28" s="35">
        <v>0.52595223876691899</v>
      </c>
      <c r="J28" s="35">
        <v>0.52311559792338402</v>
      </c>
      <c r="K28" s="35">
        <v>0.55419208675737597</v>
      </c>
      <c r="L28" s="35">
        <v>0.64674409490545004</v>
      </c>
      <c r="M28" s="35">
        <v>0.77418962607763697</v>
      </c>
      <c r="N28" s="35">
        <v>0.87988110455419899</v>
      </c>
      <c r="O28" s="35">
        <v>0.930505618438214</v>
      </c>
      <c r="P28" s="35">
        <v>0.93800289664301995</v>
      </c>
      <c r="Q28" s="35">
        <v>0.92069594797365895</v>
      </c>
      <c r="R28" s="35">
        <v>0.89375503780793797</v>
      </c>
      <c r="S28" s="35">
        <v>0.86047997163713896</v>
      </c>
      <c r="T28" s="35">
        <v>0.84652874554204005</v>
      </c>
      <c r="U28" s="35">
        <v>0.87469912664313998</v>
      </c>
      <c r="V28" s="35">
        <v>0.93316430438664799</v>
      </c>
      <c r="W28" s="35">
        <v>0.97953105100600202</v>
      </c>
      <c r="X28" s="35">
        <v>1</v>
      </c>
      <c r="Y28" s="35">
        <v>0.98740748536058198</v>
      </c>
      <c r="Z28" s="35">
        <v>0.93828662381719896</v>
      </c>
      <c r="AA28" s="35">
        <v>0.83432825402736299</v>
      </c>
      <c r="AB28" s="35">
        <v>0.71086608923577099</v>
      </c>
      <c r="AC28" s="35">
        <v>0.61046238530086605</v>
      </c>
      <c r="AK28" s="36" t="str">
        <f t="shared" si="0"/>
        <v>90</v>
      </c>
    </row>
    <row r="29" spans="2:37" s="36" customFormat="1" ht="15" x14ac:dyDescent="0.25">
      <c r="B29" s="35">
        <v>26</v>
      </c>
      <c r="C29" s="35">
        <v>26</v>
      </c>
      <c r="D29" s="35">
        <v>1</v>
      </c>
      <c r="E29" s="35">
        <v>48</v>
      </c>
      <c r="F29" s="35">
        <v>0.55560176554763296</v>
      </c>
      <c r="G29" s="35">
        <v>0.539052145835765</v>
      </c>
      <c r="H29" s="35">
        <v>0.52885888435738804</v>
      </c>
      <c r="I29" s="35">
        <v>0.53196117402785004</v>
      </c>
      <c r="J29" s="35">
        <v>0.54088049587508802</v>
      </c>
      <c r="K29" s="35">
        <v>0.56706046091146101</v>
      </c>
      <c r="L29" s="35">
        <v>0.64109360187514997</v>
      </c>
      <c r="M29" s="35">
        <v>0.76802672058944998</v>
      </c>
      <c r="N29" s="35">
        <v>0.89367976843200003</v>
      </c>
      <c r="O29" s="35">
        <v>0.96365370932594796</v>
      </c>
      <c r="P29" s="35">
        <v>0.96878442334173098</v>
      </c>
      <c r="Q29" s="35">
        <v>0.93751303678155395</v>
      </c>
      <c r="R29" s="35">
        <v>0.89493042191482697</v>
      </c>
      <c r="S29" s="35">
        <v>0.85907285376944797</v>
      </c>
      <c r="T29" s="35">
        <v>0.84946902970687899</v>
      </c>
      <c r="U29" s="35">
        <v>0.88234929445822696</v>
      </c>
      <c r="V29" s="35">
        <v>0.94895740889469604</v>
      </c>
      <c r="W29" s="35">
        <v>0.99767881058191799</v>
      </c>
      <c r="X29" s="35">
        <v>1</v>
      </c>
      <c r="Y29" s="35">
        <v>0.96396621024340901</v>
      </c>
      <c r="Z29" s="35">
        <v>0.90249176853441304</v>
      </c>
      <c r="AA29" s="35">
        <v>0.79668632893000102</v>
      </c>
      <c r="AB29" s="35">
        <v>0.68404737202362298</v>
      </c>
      <c r="AC29" s="35">
        <v>0.61518469118210195</v>
      </c>
      <c r="AK29" s="36" t="str">
        <f t="shared" si="0"/>
        <v>38</v>
      </c>
    </row>
    <row r="30" spans="2:37" s="36" customFormat="1" ht="15" x14ac:dyDescent="0.25">
      <c r="B30" s="35">
        <v>27</v>
      </c>
      <c r="C30" s="35">
        <v>27</v>
      </c>
      <c r="D30" s="35">
        <v>1</v>
      </c>
      <c r="E30" s="35">
        <v>48</v>
      </c>
      <c r="F30" s="35">
        <v>0.53163241286823204</v>
      </c>
      <c r="G30" s="35">
        <v>0.53038771998010503</v>
      </c>
      <c r="H30" s="35">
        <v>0.53108163167939004</v>
      </c>
      <c r="I30" s="35">
        <v>0.53038173066921701</v>
      </c>
      <c r="J30" s="35">
        <v>0.53449577340500398</v>
      </c>
      <c r="K30" s="35">
        <v>0.56858572615391001</v>
      </c>
      <c r="L30" s="35">
        <v>0.64389663019579801</v>
      </c>
      <c r="M30" s="35">
        <v>0.74196149635748698</v>
      </c>
      <c r="N30" s="35">
        <v>0.82740164524110804</v>
      </c>
      <c r="O30" s="35">
        <v>0.86988313027116304</v>
      </c>
      <c r="P30" s="35">
        <v>0.86089718925802905</v>
      </c>
      <c r="Q30" s="35">
        <v>0.84034566080823903</v>
      </c>
      <c r="R30" s="35">
        <v>0.83801680187468797</v>
      </c>
      <c r="S30" s="35">
        <v>0.84995651758690904</v>
      </c>
      <c r="T30" s="35">
        <v>0.86186927773671596</v>
      </c>
      <c r="U30" s="35">
        <v>0.88336192711127304</v>
      </c>
      <c r="V30" s="35">
        <v>0.92952967016616395</v>
      </c>
      <c r="W30" s="35">
        <v>0.97902618869062497</v>
      </c>
      <c r="X30" s="35">
        <v>1</v>
      </c>
      <c r="Y30" s="35">
        <v>0.96994447148006602</v>
      </c>
      <c r="Z30" s="35">
        <v>0.89690458006376605</v>
      </c>
      <c r="AA30" s="35">
        <v>0.78965750599008699</v>
      </c>
      <c r="AB30" s="35">
        <v>0.68827346964761404</v>
      </c>
      <c r="AC30" s="35">
        <v>0.61003677445774396</v>
      </c>
      <c r="AK30" s="36" t="str">
        <f t="shared" si="0"/>
        <v>38</v>
      </c>
    </row>
    <row r="31" spans="2:37" s="36" customFormat="1" ht="15" x14ac:dyDescent="0.25">
      <c r="B31" s="35">
        <v>28</v>
      </c>
      <c r="C31" s="35">
        <v>28</v>
      </c>
      <c r="D31" s="35">
        <v>1</v>
      </c>
      <c r="E31" s="35">
        <v>96</v>
      </c>
      <c r="F31" s="35">
        <v>0.55030570523725297</v>
      </c>
      <c r="G31" s="35">
        <v>0.54458578966119398</v>
      </c>
      <c r="H31" s="35">
        <v>0.52120213331489795</v>
      </c>
      <c r="I31" s="35">
        <v>0.49457906037911697</v>
      </c>
      <c r="J31" s="35">
        <v>0.50328754437504297</v>
      </c>
      <c r="K31" s="35">
        <v>0.55901782685324197</v>
      </c>
      <c r="L31" s="35">
        <v>0.64847168742288697</v>
      </c>
      <c r="M31" s="35">
        <v>0.73869009290742005</v>
      </c>
      <c r="N31" s="35">
        <v>0.803502193386049</v>
      </c>
      <c r="O31" s="35">
        <v>0.84249176293160399</v>
      </c>
      <c r="P31" s="35">
        <v>0.86755922403299102</v>
      </c>
      <c r="Q31" s="35">
        <v>0.88254130661330799</v>
      </c>
      <c r="R31" s="35">
        <v>0.87078282951348995</v>
      </c>
      <c r="S31" s="35">
        <v>0.85319618125999397</v>
      </c>
      <c r="T31" s="35">
        <v>0.85359814746671403</v>
      </c>
      <c r="U31" s="35">
        <v>0.883776162540437</v>
      </c>
      <c r="V31" s="35">
        <v>0.93640304814132402</v>
      </c>
      <c r="W31" s="35">
        <v>0.98568677385437298</v>
      </c>
      <c r="X31" s="35">
        <v>1</v>
      </c>
      <c r="Y31" s="35">
        <v>0.96362618960179702</v>
      </c>
      <c r="Z31" s="35">
        <v>0.87880385262822802</v>
      </c>
      <c r="AA31" s="35">
        <v>0.75981523786345495</v>
      </c>
      <c r="AB31" s="35">
        <v>0.66273785274915697</v>
      </c>
      <c r="AC31" s="35">
        <v>0.60743253694506705</v>
      </c>
      <c r="AK31" s="36" t="str">
        <f t="shared" si="0"/>
        <v>77</v>
      </c>
    </row>
    <row r="32" spans="2:37" s="36" customFormat="1" ht="15" x14ac:dyDescent="0.25">
      <c r="B32" s="35">
        <v>29</v>
      </c>
      <c r="C32" s="35">
        <v>29</v>
      </c>
      <c r="D32" s="35">
        <v>1</v>
      </c>
      <c r="E32" s="35">
        <v>192</v>
      </c>
      <c r="F32" s="35">
        <v>0.56130071306257601</v>
      </c>
      <c r="G32" s="35">
        <v>0.54109785281399603</v>
      </c>
      <c r="H32" s="35">
        <v>0.53071581623712905</v>
      </c>
      <c r="I32" s="35">
        <v>0.52890837388134204</v>
      </c>
      <c r="J32" s="35">
        <v>0.53560028972541796</v>
      </c>
      <c r="K32" s="35">
        <v>0.57265065656665703</v>
      </c>
      <c r="L32" s="35">
        <v>0.67148473896654504</v>
      </c>
      <c r="M32" s="35">
        <v>0.80985519336191503</v>
      </c>
      <c r="N32" s="35">
        <v>0.92076427892998602</v>
      </c>
      <c r="O32" s="35">
        <v>0.98023600888777396</v>
      </c>
      <c r="P32" s="35">
        <v>1</v>
      </c>
      <c r="Q32" s="35">
        <v>0.97501191360475703</v>
      </c>
      <c r="R32" s="35">
        <v>0.92630503635843398</v>
      </c>
      <c r="S32" s="35">
        <v>0.90283806789909704</v>
      </c>
      <c r="T32" s="35">
        <v>0.90523002690967203</v>
      </c>
      <c r="U32" s="35">
        <v>0.91868924167254695</v>
      </c>
      <c r="V32" s="35">
        <v>0.94051762248218496</v>
      </c>
      <c r="W32" s="35">
        <v>0.96835601015336803</v>
      </c>
      <c r="X32" s="35">
        <v>0.97800213414106196</v>
      </c>
      <c r="Y32" s="35">
        <v>0.94561482701894195</v>
      </c>
      <c r="Z32" s="35">
        <v>0.87058194788870402</v>
      </c>
      <c r="AA32" s="35">
        <v>0.77088802476719698</v>
      </c>
      <c r="AB32" s="35">
        <v>0.68654637986336298</v>
      </c>
      <c r="AC32" s="35">
        <v>0.63158696193814501</v>
      </c>
      <c r="AK32" s="36" t="str">
        <f t="shared" si="0"/>
        <v>154</v>
      </c>
    </row>
    <row r="33" spans="2:37" s="36" customFormat="1" ht="15" x14ac:dyDescent="0.25">
      <c r="B33" s="35">
        <v>30</v>
      </c>
      <c r="C33" s="35">
        <v>30</v>
      </c>
      <c r="D33" s="35">
        <v>1</v>
      </c>
      <c r="E33" s="35">
        <v>448</v>
      </c>
      <c r="F33" s="35">
        <v>0.53554082098529598</v>
      </c>
      <c r="G33" s="35">
        <v>0.52874187456867505</v>
      </c>
      <c r="H33" s="35">
        <v>0.51379160838707905</v>
      </c>
      <c r="I33" s="35">
        <v>0.49679570963712</v>
      </c>
      <c r="J33" s="35">
        <v>0.492427795472966</v>
      </c>
      <c r="K33" s="35">
        <v>0.51932090180533996</v>
      </c>
      <c r="L33" s="35">
        <v>0.59074542366536897</v>
      </c>
      <c r="M33" s="35">
        <v>0.69740152840636005</v>
      </c>
      <c r="N33" s="35">
        <v>0.80245618820161002</v>
      </c>
      <c r="O33" s="35">
        <v>0.87168556943423003</v>
      </c>
      <c r="P33" s="35">
        <v>0.89688711317216696</v>
      </c>
      <c r="Q33" s="35">
        <v>0.89703931609091303</v>
      </c>
      <c r="R33" s="35">
        <v>0.89190313623567996</v>
      </c>
      <c r="S33" s="35">
        <v>0.89735659819374003</v>
      </c>
      <c r="T33" s="35">
        <v>0.906110033428977</v>
      </c>
      <c r="U33" s="35">
        <v>0.91384581207434201</v>
      </c>
      <c r="V33" s="35">
        <v>0.93718340033899195</v>
      </c>
      <c r="W33" s="35">
        <v>0.97784314707640096</v>
      </c>
      <c r="X33" s="35">
        <v>1</v>
      </c>
      <c r="Y33" s="35">
        <v>0.96612268729710005</v>
      </c>
      <c r="Z33" s="35">
        <v>0.87410627161904497</v>
      </c>
      <c r="AA33" s="35">
        <v>0.75174682559545902</v>
      </c>
      <c r="AB33" s="35">
        <v>0.64515385397020297</v>
      </c>
      <c r="AC33" s="35">
        <v>0.57565292607696295</v>
      </c>
      <c r="AK33" s="36" t="str">
        <f t="shared" si="0"/>
        <v>358</v>
      </c>
    </row>
    <row r="34" spans="2:37" s="36" customFormat="1" ht="15" x14ac:dyDescent="0.25">
      <c r="B34" s="35">
        <v>31</v>
      </c>
      <c r="C34" s="35">
        <v>31</v>
      </c>
      <c r="D34" s="35">
        <v>1</v>
      </c>
      <c r="E34" s="35">
        <v>48</v>
      </c>
      <c r="F34" s="35">
        <v>0.60490547129728101</v>
      </c>
      <c r="G34" s="35">
        <v>0.59269610269277595</v>
      </c>
      <c r="H34" s="35">
        <v>0.57169561028961702</v>
      </c>
      <c r="I34" s="35">
        <v>0.548858631829099</v>
      </c>
      <c r="J34" s="35">
        <v>0.53428395872436196</v>
      </c>
      <c r="K34" s="35">
        <v>0.560501055369928</v>
      </c>
      <c r="L34" s="35">
        <v>0.64683247214296002</v>
      </c>
      <c r="M34" s="35">
        <v>0.77144370673905105</v>
      </c>
      <c r="N34" s="35">
        <v>0.86670728106139705</v>
      </c>
      <c r="O34" s="35">
        <v>0.90309245223815704</v>
      </c>
      <c r="P34" s="35">
        <v>0.90475112875120001</v>
      </c>
      <c r="Q34" s="35">
        <v>0.89991729731349102</v>
      </c>
      <c r="R34" s="35">
        <v>0.90131062885576696</v>
      </c>
      <c r="S34" s="35">
        <v>0.91068217380015504</v>
      </c>
      <c r="T34" s="35">
        <v>0.935103080876177</v>
      </c>
      <c r="U34" s="35">
        <v>0.96064447884661697</v>
      </c>
      <c r="V34" s="35">
        <v>0.97631047866253395</v>
      </c>
      <c r="W34" s="35">
        <v>0.990778196692502</v>
      </c>
      <c r="X34" s="35">
        <v>1</v>
      </c>
      <c r="Y34" s="35">
        <v>0.98225754759169304</v>
      </c>
      <c r="Z34" s="35">
        <v>0.91334237253099104</v>
      </c>
      <c r="AA34" s="35">
        <v>0.80399262419263096</v>
      </c>
      <c r="AB34" s="35">
        <v>0.70112050274403603</v>
      </c>
      <c r="AC34" s="35">
        <v>0.62790850968674705</v>
      </c>
      <c r="AK34" s="36" t="str">
        <f t="shared" si="0"/>
        <v>38</v>
      </c>
    </row>
    <row r="35" spans="2:37" s="36" customFormat="1" ht="15" x14ac:dyDescent="0.25">
      <c r="B35" s="35">
        <v>32</v>
      </c>
      <c r="C35" s="35">
        <v>32</v>
      </c>
      <c r="D35" s="35">
        <v>1</v>
      </c>
      <c r="E35" s="55">
        <v>84</v>
      </c>
      <c r="F35" s="35">
        <v>0.55294910473201997</v>
      </c>
      <c r="G35" s="35">
        <v>0.55041499869835997</v>
      </c>
      <c r="H35" s="35">
        <v>0.54251731778395695</v>
      </c>
      <c r="I35" s="35">
        <v>0.537200397236542</v>
      </c>
      <c r="J35" s="35">
        <v>0.54332823668422603</v>
      </c>
      <c r="K35" s="35">
        <v>0.582469222691265</v>
      </c>
      <c r="L35" s="35">
        <v>0.66544506466934095</v>
      </c>
      <c r="M35" s="35">
        <v>0.77866077137094203</v>
      </c>
      <c r="N35" s="35">
        <v>0.88259402115907903</v>
      </c>
      <c r="O35" s="35">
        <v>0.95432473248104599</v>
      </c>
      <c r="P35" s="35">
        <v>0.98388891199925999</v>
      </c>
      <c r="Q35" s="35">
        <v>0.96769023448994296</v>
      </c>
      <c r="R35" s="35">
        <v>0.92261277093372795</v>
      </c>
      <c r="S35" s="35">
        <v>0.89009969778036702</v>
      </c>
      <c r="T35" s="35">
        <v>0.89637486648124698</v>
      </c>
      <c r="U35" s="35">
        <v>0.92262368897833702</v>
      </c>
      <c r="V35" s="35">
        <v>0.94401576208038795</v>
      </c>
      <c r="W35" s="35">
        <v>0.97296212472635402</v>
      </c>
      <c r="X35" s="35">
        <v>1</v>
      </c>
      <c r="Y35" s="35">
        <v>0.98135030784850197</v>
      </c>
      <c r="Z35" s="35">
        <v>0.90339717333610903</v>
      </c>
      <c r="AA35" s="35">
        <v>0.79242286179405097</v>
      </c>
      <c r="AB35" s="35">
        <v>0.69025697794515295</v>
      </c>
      <c r="AC35" s="35">
        <v>0.62214339164443699</v>
      </c>
      <c r="AK35" s="36" t="str">
        <f t="shared" si="0"/>
        <v>67</v>
      </c>
    </row>
    <row r="36" spans="2:37" s="36" customFormat="1" ht="15" x14ac:dyDescent="0.25">
      <c r="B36" s="35">
        <v>33</v>
      </c>
      <c r="C36" s="35">
        <v>33</v>
      </c>
      <c r="D36" s="35">
        <v>1</v>
      </c>
      <c r="E36" s="35">
        <v>48</v>
      </c>
      <c r="F36" s="35">
        <v>0.55521172664983498</v>
      </c>
      <c r="G36" s="35">
        <v>0.54753762994379396</v>
      </c>
      <c r="H36" s="35">
        <v>0.53184889422732995</v>
      </c>
      <c r="I36" s="35">
        <v>0.52049697909719395</v>
      </c>
      <c r="J36" s="35">
        <v>0.52423800874478999</v>
      </c>
      <c r="K36" s="35">
        <v>0.576193542925451</v>
      </c>
      <c r="L36" s="35">
        <v>0.69170676306067003</v>
      </c>
      <c r="M36" s="35">
        <v>0.83094988782208501</v>
      </c>
      <c r="N36" s="35">
        <v>0.93464719050667799</v>
      </c>
      <c r="O36" s="35">
        <v>0.96061015613962997</v>
      </c>
      <c r="P36" s="35">
        <v>0.93693088749601905</v>
      </c>
      <c r="Q36" s="35">
        <v>0.90416563068921196</v>
      </c>
      <c r="R36" s="35">
        <v>0.90181556422411702</v>
      </c>
      <c r="S36" s="35">
        <v>0.92567334438330995</v>
      </c>
      <c r="T36" s="35">
        <v>0.95297701437983195</v>
      </c>
      <c r="U36" s="35">
        <v>0.97376586517833796</v>
      </c>
      <c r="V36" s="35">
        <v>0.98952011110057603</v>
      </c>
      <c r="W36" s="35">
        <v>0.99714563949428003</v>
      </c>
      <c r="X36" s="35">
        <v>1</v>
      </c>
      <c r="Y36" s="35">
        <v>0.97854100039685099</v>
      </c>
      <c r="Z36" s="35">
        <v>0.91469966425192595</v>
      </c>
      <c r="AA36" s="35">
        <v>0.80550822609836803</v>
      </c>
      <c r="AB36" s="35">
        <v>0.70337813120294401</v>
      </c>
      <c r="AC36" s="35">
        <v>0.63795213852521904</v>
      </c>
      <c r="AK36" s="36" t="str">
        <f t="shared" si="0"/>
        <v>38</v>
      </c>
    </row>
    <row r="37" spans="2:37" s="38" customFormat="1" ht="15" x14ac:dyDescent="0.25">
      <c r="B37" s="37">
        <v>34</v>
      </c>
      <c r="C37" s="37">
        <v>12</v>
      </c>
      <c r="D37" s="37">
        <v>2</v>
      </c>
      <c r="E37" s="37">
        <v>2500</v>
      </c>
      <c r="F37" s="37">
        <v>0.95</v>
      </c>
      <c r="G37" s="37">
        <v>0.93591580119999995</v>
      </c>
      <c r="H37" s="37">
        <v>0.91091389560000002</v>
      </c>
      <c r="I37" s="37">
        <v>0.88203800310000002</v>
      </c>
      <c r="J37" s="37">
        <v>0.85703598690000005</v>
      </c>
      <c r="K37" s="37">
        <v>0.83688057469999999</v>
      </c>
      <c r="L37" s="37">
        <v>0.81895308469999994</v>
      </c>
      <c r="M37" s="37">
        <v>0.80243019719999997</v>
      </c>
      <c r="N37" s="37">
        <v>0.79139368710000002</v>
      </c>
      <c r="O37" s="37">
        <v>0.78948914319999997</v>
      </c>
      <c r="P37" s="37">
        <v>0.78879641479999996</v>
      </c>
      <c r="Q37" s="37">
        <v>0.77786587070000002</v>
      </c>
      <c r="R37" s="37">
        <v>0.7525464073</v>
      </c>
      <c r="S37" s="37">
        <v>0.70587051720000005</v>
      </c>
      <c r="T37" s="37">
        <v>0.63072824790000004</v>
      </c>
      <c r="U37" s="37">
        <v>0.54239169050000002</v>
      </c>
      <c r="V37" s="37">
        <v>0.47735679609999998</v>
      </c>
      <c r="W37" s="37">
        <v>0.45530307139999998</v>
      </c>
      <c r="X37" s="37">
        <v>0.47487624810000001</v>
      </c>
      <c r="Y37" s="37">
        <v>0.53366063249999995</v>
      </c>
      <c r="Z37" s="37">
        <v>0.61600786880000002</v>
      </c>
      <c r="AA37" s="37">
        <v>0.6923016514</v>
      </c>
      <c r="AB37" s="37">
        <v>0.7350792786</v>
      </c>
      <c r="AC37" s="37">
        <v>0.75176074270000004</v>
      </c>
    </row>
    <row r="38" spans="2:37" s="38" customFormat="1" ht="15" x14ac:dyDescent="0.25">
      <c r="B38" s="37">
        <v>35</v>
      </c>
      <c r="C38" s="37">
        <v>20</v>
      </c>
      <c r="D38" s="37">
        <v>2</v>
      </c>
      <c r="E38" s="37">
        <v>2000</v>
      </c>
      <c r="F38" s="37">
        <v>0.8228992906</v>
      </c>
      <c r="G38" s="37">
        <v>0.83368820789999998</v>
      </c>
      <c r="H38" s="37">
        <v>0.84326796339999999</v>
      </c>
      <c r="I38" s="37">
        <v>0.85867429770000003</v>
      </c>
      <c r="J38" s="37">
        <v>0.88945130620000001</v>
      </c>
      <c r="K38" s="37">
        <v>0.93181599709999996</v>
      </c>
      <c r="L38" s="37">
        <v>0.95</v>
      </c>
      <c r="M38" s="37">
        <v>0.90702251789999999</v>
      </c>
      <c r="N38" s="37">
        <v>0.78899020490000005</v>
      </c>
      <c r="O38" s="37">
        <v>0.63709948130000005</v>
      </c>
      <c r="P38" s="37">
        <v>0.51617417750000005</v>
      </c>
      <c r="Q38" s="37">
        <v>0.45779582949999997</v>
      </c>
      <c r="R38" s="37">
        <v>0.4384201781</v>
      </c>
      <c r="S38" s="37">
        <v>0.44458555059999999</v>
      </c>
      <c r="T38" s="37">
        <v>0.49662714790000001</v>
      </c>
      <c r="U38" s="37">
        <v>0.59752319139999999</v>
      </c>
      <c r="V38" s="37">
        <v>0.69162892269999998</v>
      </c>
      <c r="W38" s="37">
        <v>0.7323363517</v>
      </c>
      <c r="X38" s="37">
        <v>0.73542759930000001</v>
      </c>
      <c r="Y38" s="37">
        <v>0.75190252909999999</v>
      </c>
      <c r="Z38" s="37">
        <v>0.79690382530000003</v>
      </c>
      <c r="AA38" s="37">
        <v>0.85425549239999998</v>
      </c>
      <c r="AB38" s="37">
        <v>0.89559703390000001</v>
      </c>
      <c r="AC38" s="37">
        <v>0.91715285489999998</v>
      </c>
    </row>
    <row r="39" spans="2:37" s="38" customFormat="1" ht="15" x14ac:dyDescent="0.25">
      <c r="B39" s="37">
        <v>36</v>
      </c>
      <c r="C39" s="37">
        <v>23</v>
      </c>
      <c r="D39" s="37">
        <v>2</v>
      </c>
      <c r="E39" s="37">
        <v>2000</v>
      </c>
      <c r="F39" s="37">
        <v>0.95</v>
      </c>
      <c r="G39" s="37">
        <v>0.87796344380000002</v>
      </c>
      <c r="H39" s="37">
        <v>0.79466364190000005</v>
      </c>
      <c r="I39" s="37">
        <v>0.73042605660000004</v>
      </c>
      <c r="J39" s="37">
        <v>0.7087513231</v>
      </c>
      <c r="K39" s="37">
        <v>0.72776407700000001</v>
      </c>
      <c r="L39" s="37">
        <v>0.76065589680000001</v>
      </c>
      <c r="M39" s="37">
        <v>0.76263128560000004</v>
      </c>
      <c r="N39" s="37">
        <v>0.71544475880000002</v>
      </c>
      <c r="O39" s="37">
        <v>0.63868663680000004</v>
      </c>
      <c r="P39" s="37">
        <v>0.57270301980000005</v>
      </c>
      <c r="Q39" s="37">
        <v>0.53957368510000003</v>
      </c>
      <c r="R39" s="37">
        <v>0.53566718459999996</v>
      </c>
      <c r="S39" s="37">
        <v>0.54820550130000001</v>
      </c>
      <c r="T39" s="37">
        <v>0.55840014100000002</v>
      </c>
      <c r="U39" s="37">
        <v>0.5555198174</v>
      </c>
      <c r="V39" s="37">
        <v>0.5415323313</v>
      </c>
      <c r="W39" s="37">
        <v>0.52753859420000004</v>
      </c>
      <c r="X39" s="37">
        <v>0.52587935200000002</v>
      </c>
      <c r="Y39" s="37">
        <v>0.55437421980000001</v>
      </c>
      <c r="Z39" s="37">
        <v>0.62689999689999998</v>
      </c>
      <c r="AA39" s="37">
        <v>0.72873039969999998</v>
      </c>
      <c r="AB39" s="37">
        <v>0.81039156879999996</v>
      </c>
      <c r="AC39" s="37">
        <v>0.85575233179999999</v>
      </c>
    </row>
    <row r="40" spans="2:37" s="38" customFormat="1" ht="15" x14ac:dyDescent="0.25">
      <c r="B40" s="37">
        <v>37</v>
      </c>
      <c r="C40" s="37">
        <v>30</v>
      </c>
      <c r="D40" s="37">
        <v>2</v>
      </c>
      <c r="E40" s="37">
        <v>1500</v>
      </c>
      <c r="F40" s="37">
        <v>0.64330509260000002</v>
      </c>
      <c r="G40" s="37">
        <v>0.69677957099999999</v>
      </c>
      <c r="H40" s="37">
        <v>0.74102774559999995</v>
      </c>
      <c r="I40" s="37">
        <v>0.74171904180000003</v>
      </c>
      <c r="J40" s="37">
        <v>0.70145977800000003</v>
      </c>
      <c r="K40" s="37">
        <v>0.65456104079999999</v>
      </c>
      <c r="L40" s="37">
        <v>0.61874299909999997</v>
      </c>
      <c r="M40" s="37">
        <v>0.58460525630000004</v>
      </c>
      <c r="N40" s="37">
        <v>0.55549405949999997</v>
      </c>
      <c r="O40" s="37">
        <v>0.55466621429999996</v>
      </c>
      <c r="P40" s="37">
        <v>0.58524873690000001</v>
      </c>
      <c r="Q40" s="37">
        <v>0.60895431320000004</v>
      </c>
      <c r="R40" s="37">
        <v>0.59855426410000001</v>
      </c>
      <c r="S40" s="37">
        <v>0.56100987889999998</v>
      </c>
      <c r="T40" s="37">
        <v>0.537024528</v>
      </c>
      <c r="U40" s="37">
        <v>0.5526562532</v>
      </c>
      <c r="V40" s="37">
        <v>0.59345937289999995</v>
      </c>
      <c r="W40" s="37">
        <v>0.62527902999999996</v>
      </c>
      <c r="X40" s="37">
        <v>0.65015715880000002</v>
      </c>
      <c r="Y40" s="37">
        <v>0.70165818950000003</v>
      </c>
      <c r="Z40" s="37">
        <v>0.78801001729999998</v>
      </c>
      <c r="AA40" s="37">
        <v>0.87408115070000003</v>
      </c>
      <c r="AB40" s="37">
        <v>0.9251323159</v>
      </c>
      <c r="AC40" s="37">
        <v>0.95</v>
      </c>
    </row>
    <row r="41" spans="2:37" s="34" customFormat="1" ht="15" x14ac:dyDescent="0.25">
      <c r="B41" s="32">
        <v>38</v>
      </c>
      <c r="C41" s="33">
        <v>99</v>
      </c>
      <c r="D41" s="33">
        <v>3</v>
      </c>
      <c r="E41" s="33">
        <v>-25</v>
      </c>
      <c r="F41" s="33">
        <v>0.85701461827283698</v>
      </c>
      <c r="G41" s="33">
        <v>0.88254956108568205</v>
      </c>
      <c r="H41" s="33">
        <v>0.91230855777004505</v>
      </c>
      <c r="I41" s="33">
        <v>0.94422855128317895</v>
      </c>
      <c r="J41" s="33">
        <v>0.965699078508647</v>
      </c>
      <c r="K41" s="33">
        <v>0.97163145107331095</v>
      </c>
      <c r="L41" s="33">
        <v>0.97393745547724697</v>
      </c>
      <c r="M41" s="33">
        <v>0.96104791142123003</v>
      </c>
      <c r="N41" s="33">
        <v>0.90210733496002804</v>
      </c>
      <c r="O41" s="33">
        <v>0.81047791357513099</v>
      </c>
      <c r="P41" s="33">
        <v>0.73249074563155003</v>
      </c>
      <c r="Q41" s="33">
        <v>0.68499307093695505</v>
      </c>
      <c r="R41" s="33">
        <v>0.652410510501374</v>
      </c>
      <c r="S41" s="33">
        <v>0.630660560471065</v>
      </c>
      <c r="T41" s="33">
        <v>0.63233912009230597</v>
      </c>
      <c r="U41" s="33">
        <v>0.65066867415688801</v>
      </c>
      <c r="V41" s="33">
        <v>0.68835918052788603</v>
      </c>
      <c r="W41" s="33">
        <v>0.73230962836247004</v>
      </c>
      <c r="X41" s="33">
        <v>0.76312980858131196</v>
      </c>
      <c r="Y41" s="33">
        <v>0.78301604811542302</v>
      </c>
      <c r="Z41" s="33">
        <v>0.80452582441375597</v>
      </c>
      <c r="AA41" s="33">
        <v>0.81633930537806998</v>
      </c>
      <c r="AB41" s="33">
        <v>0.812725112508485</v>
      </c>
      <c r="AC41" s="33">
        <v>0.804743727909076</v>
      </c>
    </row>
    <row r="42" spans="2:37" ht="15" x14ac:dyDescent="0.25"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693AA-B7A7-4BB6-BA95-BDE5B28B825E}">
  <dimension ref="C3:AB29"/>
  <sheetViews>
    <sheetView zoomScale="85" zoomScaleNormal="85" workbookViewId="0">
      <selection activeCell="X64" sqref="X64"/>
    </sheetView>
  </sheetViews>
  <sheetFormatPr defaultColWidth="8.625" defaultRowHeight="15" x14ac:dyDescent="0.25"/>
  <cols>
    <col min="1" max="16384" width="8.625" style="31"/>
  </cols>
  <sheetData>
    <row r="3" spans="3:28" x14ac:dyDescent="0.25">
      <c r="C3" s="24" t="s">
        <v>103</v>
      </c>
      <c r="D3" s="24" t="s">
        <v>104</v>
      </c>
      <c r="E3" s="2" t="s">
        <v>171</v>
      </c>
      <c r="F3" s="2" t="s">
        <v>172</v>
      </c>
      <c r="G3" s="2" t="s">
        <v>173</v>
      </c>
      <c r="H3" s="54" t="s">
        <v>174</v>
      </c>
      <c r="I3" s="2" t="s">
        <v>175</v>
      </c>
      <c r="J3" s="54" t="s">
        <v>176</v>
      </c>
      <c r="K3" s="54" t="s">
        <v>177</v>
      </c>
      <c r="L3" s="54" t="s">
        <v>178</v>
      </c>
      <c r="M3" s="54" t="s">
        <v>179</v>
      </c>
      <c r="N3" s="54" t="s">
        <v>180</v>
      </c>
      <c r="O3" s="54" t="s">
        <v>181</v>
      </c>
      <c r="P3" s="54" t="s">
        <v>182</v>
      </c>
      <c r="Q3" s="54" t="s">
        <v>183</v>
      </c>
      <c r="R3" s="54" t="s">
        <v>184</v>
      </c>
      <c r="S3" s="54" t="s">
        <v>185</v>
      </c>
      <c r="T3" s="54" t="s">
        <v>186</v>
      </c>
      <c r="U3" s="54" t="s">
        <v>187</v>
      </c>
      <c r="V3" s="54" t="s">
        <v>188</v>
      </c>
      <c r="W3" s="54" t="s">
        <v>189</v>
      </c>
      <c r="X3" s="54" t="s">
        <v>190</v>
      </c>
      <c r="Y3" s="54" t="s">
        <v>191</v>
      </c>
      <c r="Z3" s="54" t="s">
        <v>192</v>
      </c>
      <c r="AA3" s="54" t="s">
        <v>193</v>
      </c>
      <c r="AB3" s="54" t="s">
        <v>194</v>
      </c>
    </row>
    <row r="4" spans="3:28" x14ac:dyDescent="0.25">
      <c r="C4" s="22">
        <v>1</v>
      </c>
      <c r="D4" s="22">
        <v>25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</row>
    <row r="5" spans="3:28" x14ac:dyDescent="0.25">
      <c r="C5" s="22">
        <v>2</v>
      </c>
      <c r="D5" s="22">
        <v>26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</row>
    <row r="6" spans="3:28" x14ac:dyDescent="0.25">
      <c r="C6" s="22">
        <v>3</v>
      </c>
      <c r="D6" s="22">
        <v>27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</row>
    <row r="7" spans="3:28" x14ac:dyDescent="0.25">
      <c r="C7" s="22">
        <v>4</v>
      </c>
      <c r="D7" s="22">
        <v>28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</row>
    <row r="8" spans="3:28" x14ac:dyDescent="0.25">
      <c r="C8" s="22">
        <v>5</v>
      </c>
      <c r="D8" s="22">
        <v>29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</row>
    <row r="9" spans="3:28" x14ac:dyDescent="0.25">
      <c r="C9" s="22">
        <v>6</v>
      </c>
      <c r="D9" s="22">
        <v>30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</row>
    <row r="10" spans="3:28" x14ac:dyDescent="0.25">
      <c r="C10" s="22">
        <v>7</v>
      </c>
      <c r="D10" s="22">
        <v>31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</row>
    <row r="11" spans="3:28" x14ac:dyDescent="0.25">
      <c r="C11" s="22">
        <v>8</v>
      </c>
      <c r="D11" s="22">
        <v>32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</row>
    <row r="12" spans="3:28" x14ac:dyDescent="0.25">
      <c r="C12" s="22">
        <v>9</v>
      </c>
      <c r="D12" s="22">
        <v>33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</row>
    <row r="13" spans="3:28" x14ac:dyDescent="0.25">
      <c r="C13" s="22">
        <v>10</v>
      </c>
      <c r="D13" s="22">
        <v>34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</row>
    <row r="14" spans="3:28" x14ac:dyDescent="0.25">
      <c r="C14" s="22">
        <v>11</v>
      </c>
      <c r="D14" s="22">
        <v>35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</row>
    <row r="15" spans="3:28" x14ac:dyDescent="0.25">
      <c r="C15" s="22">
        <v>12</v>
      </c>
      <c r="D15" s="22">
        <v>36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</row>
    <row r="16" spans="3:28" x14ac:dyDescent="0.25">
      <c r="C16" s="22">
        <v>13</v>
      </c>
      <c r="D16" s="22">
        <v>37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</row>
    <row r="17" spans="3:28" x14ac:dyDescent="0.25">
      <c r="C17" s="22">
        <v>14</v>
      </c>
      <c r="D17" s="22">
        <v>38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</row>
    <row r="18" spans="3:28" x14ac:dyDescent="0.25">
      <c r="C18" s="22">
        <v>15</v>
      </c>
      <c r="D18" s="22">
        <v>39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</row>
    <row r="19" spans="3:28" x14ac:dyDescent="0.25">
      <c r="C19" s="22">
        <v>16</v>
      </c>
      <c r="D19" s="22">
        <v>40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</row>
    <row r="20" spans="3:28" x14ac:dyDescent="0.25">
      <c r="C20" s="22">
        <v>17</v>
      </c>
      <c r="D20" s="22">
        <v>41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</row>
    <row r="21" spans="3:28" x14ac:dyDescent="0.25">
      <c r="C21" s="22">
        <v>18</v>
      </c>
      <c r="D21" s="22">
        <v>42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</row>
    <row r="22" spans="3:28" x14ac:dyDescent="0.25">
      <c r="C22" s="22">
        <v>19</v>
      </c>
      <c r="D22" s="22">
        <v>43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</row>
    <row r="23" spans="3:28" x14ac:dyDescent="0.25">
      <c r="C23" s="22">
        <v>20</v>
      </c>
      <c r="D23" s="22">
        <v>44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</row>
    <row r="24" spans="3:28" x14ac:dyDescent="0.25">
      <c r="C24" s="22">
        <v>21</v>
      </c>
      <c r="D24" s="22">
        <v>45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</row>
    <row r="25" spans="3:28" x14ac:dyDescent="0.25">
      <c r="C25" s="22">
        <v>22</v>
      </c>
      <c r="D25" s="22">
        <v>46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</row>
    <row r="26" spans="3:28" x14ac:dyDescent="0.25">
      <c r="C26" s="22">
        <v>23</v>
      </c>
      <c r="D26" s="22">
        <v>47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</row>
    <row r="27" spans="3:28" x14ac:dyDescent="0.25">
      <c r="C27" s="22">
        <v>24</v>
      </c>
      <c r="D27" s="22">
        <v>48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</row>
    <row r="28" spans="3:28" x14ac:dyDescent="0.25">
      <c r="C28" s="22">
        <v>25</v>
      </c>
      <c r="D28" s="22">
        <v>49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</row>
    <row r="29" spans="3:28" x14ac:dyDescent="0.25">
      <c r="C29" s="27">
        <v>26</v>
      </c>
      <c r="D29" s="27">
        <v>50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mpc.bus</vt:lpstr>
      <vt:lpstr>mpc.branch</vt:lpstr>
      <vt:lpstr>mpc.device </vt:lpstr>
      <vt:lpstr>mpc.cost</vt:lpstr>
      <vt:lpstr>heatingnet.pipe</vt:lpstr>
      <vt:lpstr>heatingnet.node</vt:lpstr>
      <vt:lpstr>buildings</vt:lpstr>
      <vt:lpstr>profiles</vt:lpstr>
      <vt:lpstr>buildings.tau_occ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2024-11-09T15:06:57Z</dcterms:modified>
</cp:coreProperties>
</file>