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IC\MSc Ecological Application\Project\Nash's field\Sampling\"/>
    </mc:Choice>
  </mc:AlternateContent>
  <xr:revisionPtr revIDLastSave="0" documentId="13_ncr:1_{D31B1848-ECB4-4D4A-BDEE-1A16028900B4}" xr6:coauthVersionLast="47" xr6:coauthVersionMax="47" xr10:uidLastSave="{00000000-0000-0000-0000-000000000000}"/>
  <bookViews>
    <workbookView xWindow="-110" yWindow="-110" windowWidth="21820" windowHeight="13900" tabRatio="856" activeTab="5" xr2:uid="{00000000-000D-0000-FFFF-FFFF00000000}"/>
  </bookViews>
  <sheets>
    <sheet name="Data" sheetId="1" r:id="rId1"/>
    <sheet name="Coordinate" sheetId="3" r:id="rId2"/>
    <sheet name="Notes" sheetId="2" r:id="rId3"/>
    <sheet name="Sheet3" sheetId="6" r:id="rId4"/>
    <sheet name="OLI_Ramesh" sheetId="7" r:id="rId5"/>
    <sheet name="Regression_May" sheetId="10" r:id="rId6"/>
    <sheet name="Landsat" sheetId="9" r:id="rId7"/>
    <sheet name="CC_Average" sheetId="8" r:id="rId8"/>
  </sheets>
  <definedNames>
    <definedName name="_xlchart.v1.0" hidden="1">Sheet3!$C$12:$C$31</definedName>
    <definedName name="_xlchart.v1.1" hidden="1">Sheet3!$E$1</definedName>
    <definedName name="_xlchart.v1.10" hidden="1">Sheet3!$E$1</definedName>
    <definedName name="_xlchart.v1.11" hidden="1">Sheet3!$E$22:$E$41</definedName>
    <definedName name="_xlchart.v1.2" hidden="1">Sheet3!$E$12:$E$31</definedName>
    <definedName name="_xlchart.v1.3" hidden="1">Sheet3!$C$12:$C$111</definedName>
    <definedName name="_xlchart.v1.4" hidden="1">Sheet3!$E$1</definedName>
    <definedName name="_xlchart.v1.5" hidden="1">Sheet3!$E$12:$E$111</definedName>
    <definedName name="_xlchart.v1.6" hidden="1">Sheet3!$C$2:$C$21</definedName>
    <definedName name="_xlchart.v1.7" hidden="1">Sheet3!$E$1</definedName>
    <definedName name="_xlchart.v1.8" hidden="1">Sheet3!$E$2:$E$21</definedName>
    <definedName name="_xlchart.v1.9" hidden="1">Sheet3!$C$22:$C$41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0" l="1"/>
  <c r="M9" i="10"/>
  <c r="L9" i="10"/>
  <c r="K9" i="10"/>
  <c r="J9" i="10"/>
  <c r="I9" i="10"/>
  <c r="N8" i="10"/>
  <c r="M8" i="10"/>
  <c r="L8" i="10"/>
  <c r="K8" i="10"/>
  <c r="J8" i="10"/>
  <c r="I8" i="10"/>
  <c r="N7" i="10"/>
  <c r="M7" i="10"/>
  <c r="L7" i="10"/>
  <c r="K7" i="10"/>
  <c r="J7" i="10"/>
  <c r="I7" i="10"/>
  <c r="N6" i="10"/>
  <c r="M6" i="10"/>
  <c r="L6" i="10"/>
  <c r="K6" i="10"/>
  <c r="J6" i="10"/>
  <c r="I6" i="10"/>
  <c r="N5" i="10"/>
  <c r="M5" i="10"/>
  <c r="L5" i="10"/>
  <c r="K5" i="10"/>
  <c r="J5" i="10"/>
  <c r="I5" i="10"/>
  <c r="N4" i="10"/>
  <c r="M4" i="10"/>
  <c r="L4" i="10"/>
  <c r="K4" i="10"/>
  <c r="J4" i="10"/>
  <c r="I4" i="10"/>
  <c r="N3" i="10"/>
  <c r="M3" i="10"/>
  <c r="L3" i="10"/>
  <c r="K3" i="10"/>
  <c r="J3" i="10"/>
  <c r="I3" i="10"/>
  <c r="N2" i="10"/>
  <c r="M2" i="10"/>
  <c r="L2" i="10"/>
  <c r="K2" i="10"/>
  <c r="J2" i="10"/>
  <c r="I2" i="10"/>
  <c r="Q4" i="7" l="1"/>
  <c r="P4" i="7"/>
  <c r="O4" i="7"/>
  <c r="N3" i="7"/>
  <c r="M3" i="7"/>
  <c r="L3" i="7"/>
  <c r="K2" i="7"/>
  <c r="M2" i="7"/>
  <c r="J2" i="7"/>
  <c r="Q7" i="9"/>
  <c r="Q8" i="9"/>
  <c r="Q23" i="9"/>
  <c r="Q24" i="9"/>
  <c r="Q28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J4" i="9"/>
  <c r="Q4" i="9" s="1"/>
  <c r="J3" i="9"/>
  <c r="Q3" i="9" s="1"/>
  <c r="J5" i="9"/>
  <c r="Q5" i="9" s="1"/>
  <c r="J6" i="9"/>
  <c r="Q6" i="9" s="1"/>
  <c r="J7" i="9"/>
  <c r="J8" i="9"/>
  <c r="J9" i="9"/>
  <c r="Q9" i="9" s="1"/>
  <c r="J10" i="9"/>
  <c r="Q10" i="9" s="1"/>
  <c r="J11" i="9"/>
  <c r="Q11" i="9" s="1"/>
  <c r="J12" i="9"/>
  <c r="Q12" i="9" s="1"/>
  <c r="J13" i="9"/>
  <c r="Q13" i="9" s="1"/>
  <c r="J14" i="9"/>
  <c r="Q14" i="9" s="1"/>
  <c r="J15" i="9"/>
  <c r="Q15" i="9" s="1"/>
  <c r="J16" i="9"/>
  <c r="Q16" i="9" s="1"/>
  <c r="J17" i="9"/>
  <c r="Q17" i="9" s="1"/>
  <c r="J18" i="9"/>
  <c r="Q18" i="9" s="1"/>
  <c r="J19" i="9"/>
  <c r="Q19" i="9" s="1"/>
  <c r="J20" i="9"/>
  <c r="Q20" i="9" s="1"/>
  <c r="J21" i="9"/>
  <c r="Q21" i="9" s="1"/>
  <c r="J22" i="9"/>
  <c r="Q22" i="9" s="1"/>
  <c r="J23" i="9"/>
  <c r="J24" i="9"/>
  <c r="J25" i="9"/>
  <c r="Q25" i="9" s="1"/>
  <c r="J26" i="9"/>
  <c r="Q26" i="9" s="1"/>
  <c r="J27" i="9"/>
  <c r="Q27" i="9" s="1"/>
  <c r="J28" i="9"/>
  <c r="J29" i="9"/>
  <c r="Q29" i="9" s="1"/>
  <c r="J30" i="9"/>
  <c r="Q30" i="9" s="1"/>
  <c r="J31" i="9"/>
  <c r="Q31" i="9" s="1"/>
  <c r="J32" i="9"/>
  <c r="Q32" i="9" s="1"/>
  <c r="J33" i="9"/>
  <c r="Q33" i="9" s="1"/>
  <c r="J2" i="9"/>
  <c r="Q2" i="9" s="1"/>
  <c r="N2" i="9"/>
  <c r="P2" i="9"/>
  <c r="O2" i="9"/>
  <c r="M2" i="9"/>
  <c r="L2" i="9"/>
  <c r="K2" i="9"/>
  <c r="L2" i="7"/>
  <c r="J3" i="7"/>
  <c r="H304" i="8"/>
  <c r="H426" i="8"/>
  <c r="P9" i="7"/>
  <c r="O9" i="7"/>
  <c r="N9" i="7"/>
  <c r="M9" i="7"/>
  <c r="L9" i="7"/>
  <c r="K9" i="7"/>
  <c r="J9" i="7"/>
  <c r="Q9" i="7" s="1"/>
  <c r="P8" i="7"/>
  <c r="O8" i="7"/>
  <c r="N8" i="7"/>
  <c r="M8" i="7"/>
  <c r="L8" i="7"/>
  <c r="K8" i="7"/>
  <c r="J8" i="7"/>
  <c r="Q8" i="7" s="1"/>
  <c r="P7" i="7"/>
  <c r="O7" i="7"/>
  <c r="N7" i="7"/>
  <c r="M7" i="7"/>
  <c r="L7" i="7"/>
  <c r="K7" i="7"/>
  <c r="J7" i="7"/>
  <c r="Q7" i="7" s="1"/>
  <c r="P6" i="7"/>
  <c r="O6" i="7"/>
  <c r="N6" i="7"/>
  <c r="M6" i="7"/>
  <c r="L6" i="7"/>
  <c r="K6" i="7"/>
  <c r="J6" i="7"/>
  <c r="Q6" i="7" s="1"/>
  <c r="P5" i="7"/>
  <c r="O5" i="7"/>
  <c r="N5" i="7"/>
  <c r="M5" i="7"/>
  <c r="L5" i="7"/>
  <c r="K5" i="7"/>
  <c r="J5" i="7"/>
  <c r="Q5" i="7" s="1"/>
  <c r="N4" i="7"/>
  <c r="M4" i="7"/>
  <c r="L4" i="7"/>
  <c r="K4" i="7"/>
  <c r="J4" i="7"/>
  <c r="P3" i="7"/>
  <c r="O3" i="7"/>
  <c r="K3" i="7"/>
  <c r="Q3" i="7"/>
  <c r="P2" i="7"/>
  <c r="O2" i="7"/>
  <c r="N2" i="7"/>
  <c r="Q2" i="7"/>
  <c r="E182" i="8" l="1"/>
  <c r="F182" i="8"/>
  <c r="G182" i="8"/>
  <c r="H182" i="8"/>
  <c r="I182" i="8"/>
  <c r="J182" i="8"/>
  <c r="D182" i="8"/>
  <c r="E244" i="8"/>
  <c r="F244" i="8"/>
  <c r="G244" i="8"/>
  <c r="H244" i="8"/>
  <c r="I244" i="8"/>
  <c r="J244" i="8"/>
  <c r="D244" i="8"/>
  <c r="J256" i="8"/>
  <c r="I256" i="8"/>
  <c r="H256" i="8"/>
  <c r="G256" i="8"/>
  <c r="F256" i="8"/>
  <c r="E256" i="8"/>
  <c r="D256" i="8"/>
  <c r="J268" i="8"/>
  <c r="I268" i="8"/>
  <c r="H268" i="8"/>
  <c r="G268" i="8"/>
  <c r="F268" i="8"/>
  <c r="E268" i="8"/>
  <c r="D268" i="8"/>
  <c r="J280" i="8"/>
  <c r="I280" i="8"/>
  <c r="H280" i="8"/>
  <c r="G280" i="8"/>
  <c r="F280" i="8"/>
  <c r="E280" i="8"/>
  <c r="D280" i="8"/>
  <c r="D292" i="8"/>
  <c r="J292" i="8"/>
  <c r="I292" i="8"/>
  <c r="H292" i="8"/>
  <c r="G292" i="8"/>
  <c r="F292" i="8"/>
  <c r="E292" i="8"/>
  <c r="E304" i="8"/>
  <c r="F304" i="8"/>
  <c r="G304" i="8"/>
  <c r="I304" i="8"/>
  <c r="J304" i="8"/>
  <c r="D304" i="8"/>
  <c r="D426" i="8"/>
  <c r="E426" i="8"/>
  <c r="F426" i="8"/>
  <c r="G426" i="8"/>
  <c r="I426" i="8"/>
  <c r="J426" i="8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F2" i="1"/>
  <c r="I2" i="1"/>
  <c r="J2" i="1"/>
  <c r="G2" i="1"/>
  <c r="H2" i="1"/>
</calcChain>
</file>

<file path=xl/sharedStrings.xml><?xml version="1.0" encoding="utf-8"?>
<sst xmlns="http://schemas.openxmlformats.org/spreadsheetml/2006/main" count="2959" uniqueCount="151">
  <si>
    <t>Group</t>
  </si>
  <si>
    <t>Treatment</t>
  </si>
  <si>
    <t>SPAD</t>
    <phoneticPr fontId="3" type="noConversion"/>
  </si>
  <si>
    <t>Lime_NPMg</t>
  </si>
  <si>
    <t>Lime_NMg</t>
  </si>
  <si>
    <t>Lime_P</t>
  </si>
  <si>
    <t>Lime_K</t>
  </si>
  <si>
    <t>Lime_PK</t>
  </si>
  <si>
    <t>Lime_NKMg</t>
  </si>
  <si>
    <t>Lime_NPK</t>
  </si>
  <si>
    <t>Lime_None</t>
  </si>
  <si>
    <t>Lime_PKMg</t>
  </si>
  <si>
    <t>Lime_Mg</t>
  </si>
  <si>
    <t>Lime_All</t>
  </si>
  <si>
    <t>Lime_N</t>
  </si>
  <si>
    <t>Sampling area</t>
  </si>
  <si>
    <t>Sampling time</t>
  </si>
  <si>
    <t>Weather</t>
  </si>
  <si>
    <t>2023.06.15</t>
  </si>
  <si>
    <t>Sunny</t>
  </si>
  <si>
    <t>All fenced plots</t>
    <phoneticPr fontId="2" type="noConversion"/>
  </si>
  <si>
    <t>Plot</t>
    <phoneticPr fontId="2" type="noConversion"/>
  </si>
  <si>
    <t>K</t>
  </si>
  <si>
    <t>K</t>
    <phoneticPr fontId="2" type="noConversion"/>
  </si>
  <si>
    <t>Grass exclusion</t>
    <phoneticPr fontId="2" type="noConversion"/>
  </si>
  <si>
    <t>CC_grass</t>
    <phoneticPr fontId="2" type="noConversion"/>
  </si>
  <si>
    <t>CC_Beans</t>
    <phoneticPr fontId="2" type="noConversion"/>
  </si>
  <si>
    <t>CC_Linseed</t>
    <phoneticPr fontId="2" type="noConversion"/>
  </si>
  <si>
    <t>CC_Wheat</t>
    <phoneticPr fontId="2" type="noConversion"/>
  </si>
  <si>
    <t>CC_Oats</t>
    <phoneticPr fontId="2" type="noConversion"/>
  </si>
  <si>
    <t>CC_Maize</t>
    <phoneticPr fontId="2" type="noConversion"/>
  </si>
  <si>
    <t>Control</t>
    <phoneticPr fontId="2" type="noConversion"/>
  </si>
  <si>
    <r>
      <t>CC:</t>
    </r>
    <r>
      <rPr>
        <sz val="12"/>
        <color theme="1"/>
        <rFont val="等线"/>
        <family val="3"/>
        <charset val="134"/>
        <scheme val="minor"/>
      </rPr>
      <t xml:space="preserve"> Chlorophyll content, </t>
    </r>
    <r>
      <rPr>
        <b/>
        <sz val="12"/>
        <color theme="1"/>
        <rFont val="等线"/>
        <family val="3"/>
        <charset val="134"/>
        <scheme val="minor"/>
      </rPr>
      <t>Unit:</t>
    </r>
    <r>
      <rPr>
        <sz val="12"/>
        <color theme="1"/>
        <rFont val="等线"/>
        <family val="3"/>
        <charset val="134"/>
        <scheme val="minor"/>
      </rPr>
      <t xml:space="preserve"> mg/m2 </t>
    </r>
    <phoneticPr fontId="2" type="noConversion"/>
  </si>
  <si>
    <t>Control</t>
    <phoneticPr fontId="3" type="noConversion"/>
  </si>
  <si>
    <t>Unlime_NPK</t>
    <phoneticPr fontId="3" type="noConversion"/>
  </si>
  <si>
    <t>Unlime_PK</t>
    <phoneticPr fontId="3" type="noConversion"/>
  </si>
  <si>
    <t>Unlime_None</t>
    <phoneticPr fontId="3" type="noConversion"/>
  </si>
  <si>
    <t>Unlime_Mg</t>
    <phoneticPr fontId="3" type="noConversion"/>
  </si>
  <si>
    <t>Unlime_NMg</t>
    <phoneticPr fontId="3" type="noConversion"/>
  </si>
  <si>
    <t>Unlime_All</t>
    <phoneticPr fontId="3" type="noConversion"/>
  </si>
  <si>
    <t>Unlime_PKMg</t>
    <phoneticPr fontId="3" type="noConversion"/>
  </si>
  <si>
    <t>Unlime_PKMg</t>
  </si>
  <si>
    <t>Unlime_K</t>
    <phoneticPr fontId="3" type="noConversion"/>
  </si>
  <si>
    <t>Unlime_P</t>
    <phoneticPr fontId="3" type="noConversion"/>
  </si>
  <si>
    <t>Unlime_N</t>
    <phoneticPr fontId="3" type="noConversion"/>
  </si>
  <si>
    <t>Unlime_NPMg</t>
    <phoneticPr fontId="3" type="noConversion"/>
  </si>
  <si>
    <t>Unlime_NKMg</t>
    <phoneticPr fontId="3" type="noConversion"/>
  </si>
  <si>
    <t>L</t>
  </si>
  <si>
    <t>L</t>
    <phoneticPr fontId="2" type="noConversion"/>
  </si>
  <si>
    <t>Control</t>
  </si>
  <si>
    <t>Unlime_NPMg</t>
  </si>
  <si>
    <t>Unlime_Mg</t>
  </si>
  <si>
    <t>Unlime_NMg</t>
  </si>
  <si>
    <t>Unlime_K</t>
  </si>
  <si>
    <t>Unlime_NPK</t>
  </si>
  <si>
    <t>Unlime_PK</t>
  </si>
  <si>
    <t>Unlime_NKMg</t>
  </si>
  <si>
    <t>Unlime_All</t>
  </si>
  <si>
    <t>Unlime_N</t>
  </si>
  <si>
    <t>Unlime_P</t>
  </si>
  <si>
    <t>Unlime_None</t>
  </si>
  <si>
    <t>M</t>
  </si>
  <si>
    <t>M</t>
    <phoneticPr fontId="2" type="noConversion"/>
  </si>
  <si>
    <t>N</t>
  </si>
  <si>
    <t>N</t>
    <phoneticPr fontId="2" type="noConversion"/>
  </si>
  <si>
    <t>Q</t>
  </si>
  <si>
    <t>Q</t>
    <phoneticPr fontId="2" type="noConversion"/>
  </si>
  <si>
    <t>P</t>
  </si>
  <si>
    <t>P</t>
    <phoneticPr fontId="2" type="noConversion"/>
  </si>
  <si>
    <t>S</t>
  </si>
  <si>
    <t>S</t>
    <phoneticPr fontId="2" type="noConversion"/>
  </si>
  <si>
    <t>R</t>
  </si>
  <si>
    <t>R</t>
    <phoneticPr fontId="2" type="noConversion"/>
  </si>
  <si>
    <t>Lime_NMg</t>
    <phoneticPr fontId="3" type="noConversion"/>
  </si>
  <si>
    <t>Lime_P</t>
    <phoneticPr fontId="3" type="noConversion"/>
  </si>
  <si>
    <t>Lime_None</t>
    <phoneticPr fontId="3" type="noConversion"/>
  </si>
  <si>
    <t>Lime_PK</t>
    <phoneticPr fontId="3" type="noConversion"/>
  </si>
  <si>
    <t>Lime_NKMg</t>
    <phoneticPr fontId="3" type="noConversion"/>
  </si>
  <si>
    <t>Lime_All</t>
    <phoneticPr fontId="3" type="noConversion"/>
  </si>
  <si>
    <t>Lime_K</t>
    <phoneticPr fontId="3" type="noConversion"/>
  </si>
  <si>
    <t>Lime_PKMg</t>
    <phoneticPr fontId="3" type="noConversion"/>
  </si>
  <si>
    <t>Lime_Mg</t>
    <phoneticPr fontId="3" type="noConversion"/>
  </si>
  <si>
    <t>Lime_NPMg</t>
    <phoneticPr fontId="3" type="noConversion"/>
  </si>
  <si>
    <t>Lime_N</t>
    <phoneticPr fontId="3" type="noConversion"/>
  </si>
  <si>
    <t>Lime_NPK</t>
    <phoneticPr fontId="3" type="noConversion"/>
  </si>
  <si>
    <t>(51.4132864, -0.6454119)</t>
  </si>
  <si>
    <t>(51.4136825, -0.6437526)</t>
  </si>
  <si>
    <t>(51.4131545, -0.6449113)</t>
  </si>
  <si>
    <t>(51.4134924, -0.6447859)</t>
  </si>
  <si>
    <t>(51.4130142, -0.6447856)</t>
  </si>
  <si>
    <t>(51.4130106, -0.6451641)</t>
  </si>
  <si>
    <t>(51.4129521, -0.6455122)</t>
  </si>
  <si>
    <t>Coordinate</t>
    <phoneticPr fontId="2" type="noConversion"/>
  </si>
  <si>
    <t>Plot</t>
  </si>
  <si>
    <t>SPAD</t>
  </si>
  <si>
    <t>CC_grass</t>
  </si>
  <si>
    <t>CC_Beans</t>
  </si>
  <si>
    <t>CC_Linseed</t>
  </si>
  <si>
    <t>CC_Wheat</t>
  </si>
  <si>
    <t>CC_Oats</t>
  </si>
  <si>
    <t>CC_Maize</t>
  </si>
  <si>
    <t>Grass exclusion</t>
  </si>
  <si>
    <t>Downslope_Minus grass_Lime_None</t>
  </si>
  <si>
    <t>Downslope_Minus grass_Lime_All</t>
  </si>
  <si>
    <t>Downslope_Control_Lime_None</t>
  </si>
  <si>
    <t>Downslope_Control_Lime_All</t>
  </si>
  <si>
    <t>Downslope_Control_Unlime_None</t>
  </si>
  <si>
    <t>Downslope_Control_Unlime_All</t>
  </si>
  <si>
    <t>Upslope_Control_Unlime_All</t>
  </si>
  <si>
    <t>Upslope_Control_Unlime_None</t>
  </si>
  <si>
    <t>minus insect_Control_Unlime_None</t>
  </si>
  <si>
    <t>minus insect_control_Unlime_None</t>
  </si>
  <si>
    <t>minus insect_control_Unlime_All</t>
  </si>
  <si>
    <t>minus molluscs_control_Unlime_None</t>
  </si>
  <si>
    <t>minus molluscs_control_Unlime_All</t>
  </si>
  <si>
    <t>minus both_downslope_control_Unlime_All</t>
  </si>
  <si>
    <t>minus both_downslope_control-Unlime_None</t>
  </si>
  <si>
    <t>minus both_downslope_control_Lime_None</t>
  </si>
  <si>
    <t>minus both_downslope_control_Lime_All</t>
  </si>
  <si>
    <t>minus both_upslope_control_Unlime_None</t>
  </si>
  <si>
    <t>minus both_upslope_control_Unlime_All</t>
  </si>
  <si>
    <t>id</t>
  </si>
  <si>
    <t>NDMI</t>
  </si>
  <si>
    <t>NDVI</t>
  </si>
  <si>
    <t>CC</t>
  </si>
  <si>
    <t>Green</t>
  </si>
  <si>
    <t>Red</t>
  </si>
  <si>
    <t>NIR</t>
  </si>
  <si>
    <t>SAVI</t>
  </si>
  <si>
    <t>CI Green</t>
  </si>
  <si>
    <t>MSAVI</t>
  </si>
  <si>
    <t>EVI</t>
  </si>
  <si>
    <t>G NDVI</t>
  </si>
  <si>
    <t>Blue</t>
  </si>
  <si>
    <t>SR_May2023</t>
    <phoneticPr fontId="2" type="noConversion"/>
  </si>
  <si>
    <t>SWIR2</t>
    <phoneticPr fontId="2" type="noConversion"/>
  </si>
  <si>
    <t>SWIR</t>
    <phoneticPr fontId="2" type="noConversion"/>
  </si>
  <si>
    <t>NDVI</t>
    <phoneticPr fontId="2" type="noConversion"/>
  </si>
  <si>
    <t>SAVI</t>
    <phoneticPr fontId="2" type="noConversion"/>
  </si>
  <si>
    <t>MSAVI</t>
    <phoneticPr fontId="2" type="noConversion"/>
  </si>
  <si>
    <t>EVI</t>
    <phoneticPr fontId="2" type="noConversion"/>
  </si>
  <si>
    <t>NDMI</t>
    <phoneticPr fontId="2" type="noConversion"/>
  </si>
  <si>
    <t>G NDVI</t>
    <phoneticPr fontId="2" type="noConversion"/>
  </si>
  <si>
    <t>CI Green</t>
    <phoneticPr fontId="2" type="noConversion"/>
  </si>
  <si>
    <t>SR_July2022</t>
    <phoneticPr fontId="2" type="noConversion"/>
  </si>
  <si>
    <t>SR_April2022</t>
    <phoneticPr fontId="2" type="noConversion"/>
  </si>
  <si>
    <t>SR_Aug2022</t>
    <phoneticPr fontId="2" type="noConversion"/>
  </si>
  <si>
    <t>(51.4125506, -0.6445026)</t>
    <phoneticPr fontId="2" type="noConversion"/>
  </si>
  <si>
    <t>Time</t>
    <phoneticPr fontId="2" type="noConversion"/>
  </si>
  <si>
    <t>SR</t>
    <phoneticPr fontId="2" type="noConversion"/>
  </si>
  <si>
    <t>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</si>
</sst>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color theme="1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8" borderId="0" xfId="0" applyFont="1" applyFill="1" applyAlignment="1">
      <alignment vertical="center"/>
    </xf>
    <xf numFmtId="0" fontId="7" fillId="3" borderId="0" xfId="0" applyFont="1" applyFill="1"/>
    <xf numFmtId="0" fontId="1" fillId="3" borderId="0" xfId="0" applyFont="1" applyFill="1" applyAlignment="1">
      <alignment vertical="center"/>
    </xf>
    <xf numFmtId="176" fontId="1" fillId="3" borderId="0" xfId="0" applyNumberFormat="1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4" fillId="2" borderId="0" xfId="0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6" fillId="2" borderId="0" xfId="0" applyNumberFormat="1" applyFont="1" applyFill="1"/>
    <xf numFmtId="0" fontId="6" fillId="4" borderId="0" xfId="0" applyFont="1" applyFill="1"/>
    <xf numFmtId="176" fontId="6" fillId="4" borderId="0" xfId="0" applyNumberFormat="1" applyFont="1" applyFill="1"/>
    <xf numFmtId="176" fontId="4" fillId="4" borderId="0" xfId="0" applyNumberFormat="1" applyFont="1" applyFill="1" applyAlignment="1">
      <alignment vertical="center"/>
    </xf>
    <xf numFmtId="0" fontId="6" fillId="5" borderId="0" xfId="0" applyFont="1" applyFill="1"/>
    <xf numFmtId="0" fontId="4" fillId="5" borderId="0" xfId="0" applyFont="1" applyFill="1" applyAlignment="1">
      <alignment vertical="center"/>
    </xf>
    <xf numFmtId="176" fontId="6" fillId="5" borderId="0" xfId="0" applyNumberFormat="1" applyFont="1" applyFill="1"/>
    <xf numFmtId="0" fontId="6" fillId="6" borderId="0" xfId="0" applyFont="1" applyFill="1"/>
    <xf numFmtId="0" fontId="4" fillId="6" borderId="0" xfId="0" applyFont="1" applyFill="1" applyAlignment="1">
      <alignment vertical="center"/>
    </xf>
    <xf numFmtId="176" fontId="6" fillId="6" borderId="0" xfId="0" applyNumberFormat="1" applyFont="1" applyFill="1"/>
    <xf numFmtId="0" fontId="6" fillId="7" borderId="0" xfId="0" applyFont="1" applyFill="1"/>
    <xf numFmtId="0" fontId="4" fillId="7" borderId="0" xfId="0" applyFont="1" applyFill="1" applyAlignment="1">
      <alignment vertical="center"/>
    </xf>
    <xf numFmtId="176" fontId="6" fillId="7" borderId="0" xfId="0" applyNumberFormat="1" applyFont="1" applyFill="1"/>
    <xf numFmtId="0" fontId="6" fillId="8" borderId="0" xfId="0" applyFont="1" applyFill="1"/>
    <xf numFmtId="176" fontId="6" fillId="8" borderId="0" xfId="0" applyNumberFormat="1" applyFont="1" applyFill="1"/>
    <xf numFmtId="176" fontId="6" fillId="0" borderId="0" xfId="0" applyNumberFormat="1" applyFont="1"/>
    <xf numFmtId="0" fontId="6" fillId="9" borderId="0" xfId="0" applyFont="1" applyFill="1"/>
    <xf numFmtId="0" fontId="4" fillId="9" borderId="0" xfId="0" applyFont="1" applyFill="1" applyAlignment="1">
      <alignment vertical="center"/>
    </xf>
    <xf numFmtId="176" fontId="6" fillId="9" borderId="0" xfId="0" applyNumberFormat="1" applyFont="1" applyFill="1"/>
    <xf numFmtId="0" fontId="6" fillId="10" borderId="0" xfId="0" applyFont="1" applyFill="1"/>
    <xf numFmtId="0" fontId="4" fillId="10" borderId="0" xfId="0" applyFont="1" applyFill="1" applyAlignment="1">
      <alignment vertical="center"/>
    </xf>
    <xf numFmtId="176" fontId="6" fillId="10" borderId="0" xfId="0" applyNumberFormat="1" applyFont="1" applyFill="1"/>
    <xf numFmtId="176" fontId="4" fillId="8" borderId="0" xfId="0" applyNumberFormat="1" applyFont="1" applyFill="1" applyAlignment="1">
      <alignment vertical="center"/>
    </xf>
    <xf numFmtId="176" fontId="4" fillId="10" borderId="0" xfId="0" applyNumberFormat="1" applyFont="1" applyFill="1" applyAlignment="1">
      <alignment vertical="center"/>
    </xf>
    <xf numFmtId="176" fontId="4" fillId="9" borderId="0" xfId="0" applyNumberFormat="1" applyFont="1" applyFill="1" applyAlignment="1">
      <alignment vertical="center"/>
    </xf>
    <xf numFmtId="176" fontId="4" fillId="7" borderId="0" xfId="0" applyNumberFormat="1" applyFont="1" applyFill="1" applyAlignment="1">
      <alignment vertical="center"/>
    </xf>
    <xf numFmtId="0" fontId="6" fillId="11" borderId="0" xfId="0" applyFont="1" applyFill="1"/>
    <xf numFmtId="0" fontId="4" fillId="11" borderId="0" xfId="0" applyFont="1" applyFill="1" applyAlignment="1">
      <alignment vertical="center"/>
    </xf>
    <xf numFmtId="176" fontId="4" fillId="11" borderId="0" xfId="0" applyNumberFormat="1" applyFont="1" applyFill="1" applyAlignment="1">
      <alignment vertical="center"/>
    </xf>
    <xf numFmtId="176" fontId="6" fillId="11" borderId="0" xfId="0" applyNumberFormat="1" applyFont="1" applyFill="1"/>
    <xf numFmtId="176" fontId="4" fillId="6" borderId="0" xfId="0" applyNumberFormat="1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2" borderId="0" xfId="0" applyFill="1"/>
    <xf numFmtId="0" fontId="8" fillId="12" borderId="0" xfId="0" applyFont="1" applyFill="1"/>
    <xf numFmtId="0" fontId="0" fillId="9" borderId="0" xfId="0" applyFill="1"/>
    <xf numFmtId="0" fontId="0" fillId="5" borderId="0" xfId="0" applyFill="1"/>
    <xf numFmtId="0" fontId="0" fillId="1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EFFF"/>
      <color rgb="FFC1FFFF"/>
      <color rgb="FFD9FFFF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OLI_Ramesh!$K$1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814281631276742E-3"/>
                  <c:y val="-5.7898237497760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OLI_Ramesh!$K$2:$K$9</c:f>
              <c:numCache>
                <c:formatCode>General</c:formatCode>
                <c:ptCount val="8"/>
                <c:pt idx="0">
                  <c:v>0.81060262800181238</c:v>
                </c:pt>
                <c:pt idx="1">
                  <c:v>0.85851575013347559</c:v>
                </c:pt>
                <c:pt idx="2">
                  <c:v>0.84889274858879726</c:v>
                </c:pt>
                <c:pt idx="3">
                  <c:v>0.84782608695652184</c:v>
                </c:pt>
                <c:pt idx="4">
                  <c:v>0.80969399151217347</c:v>
                </c:pt>
                <c:pt idx="5">
                  <c:v>0.77658383702708755</c:v>
                </c:pt>
                <c:pt idx="6">
                  <c:v>0.81677751555460198</c:v>
                </c:pt>
                <c:pt idx="7">
                  <c:v>0.82300884955752218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F-4707-887F-67B027FD1CA5}"/>
            </c:ext>
          </c:extLst>
        </c:ser>
        <c:ser>
          <c:idx val="1"/>
          <c:order val="1"/>
          <c:tx>
            <c:strRef>
              <c:f>OLI_Ramesh!$L$1</c:f>
              <c:strCache>
                <c:ptCount val="1"/>
                <c:pt idx="0">
                  <c:v>SAVI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8737414553621E-4"/>
                  <c:y val="4.9523119699058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OLI_Ramesh!$L$2:$L$9</c:f>
              <c:numCache>
                <c:formatCode>General</c:formatCode>
                <c:ptCount val="8"/>
                <c:pt idx="0">
                  <c:v>0.57010834926704912</c:v>
                </c:pt>
                <c:pt idx="1">
                  <c:v>0.55156643036816833</c:v>
                </c:pt>
                <c:pt idx="2">
                  <c:v>0.61055590256089942</c:v>
                </c:pt>
                <c:pt idx="3">
                  <c:v>0.60937500000000011</c:v>
                </c:pt>
                <c:pt idx="4">
                  <c:v>0.57375751820196275</c:v>
                </c:pt>
                <c:pt idx="5">
                  <c:v>0.54964613922044991</c:v>
                </c:pt>
                <c:pt idx="6">
                  <c:v>0.59108787910154226</c:v>
                </c:pt>
                <c:pt idx="7">
                  <c:v>0.59374026782933664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F-4707-887F-67B027FD1CA5}"/>
            </c:ext>
          </c:extLst>
        </c:ser>
        <c:ser>
          <c:idx val="2"/>
          <c:order val="2"/>
          <c:tx>
            <c:strRef>
              <c:f>OLI_Ramesh!$M$1</c:f>
              <c:strCache>
                <c:ptCount val="1"/>
                <c:pt idx="0">
                  <c:v>MSAVI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9252987083072533E-3"/>
                  <c:y val="3.1553385203704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OLI_Ramesh!$M$2:$M$9</c:f>
              <c:numCache>
                <c:formatCode>General</c:formatCode>
                <c:ptCount val="8"/>
                <c:pt idx="0">
                  <c:v>0.59352785164278687</c:v>
                </c:pt>
                <c:pt idx="1">
                  <c:v>0.57228555150246374</c:v>
                </c:pt>
                <c:pt idx="2">
                  <c:v>0.65174591774615021</c:v>
                </c:pt>
                <c:pt idx="3">
                  <c:v>0.64999999999999991</c:v>
                </c:pt>
                <c:pt idx="4">
                  <c:v>0.59817002427263644</c:v>
                </c:pt>
                <c:pt idx="5">
                  <c:v>0.56445945176671541</c:v>
                </c:pt>
                <c:pt idx="6">
                  <c:v>0.62129478653952352</c:v>
                </c:pt>
                <c:pt idx="7">
                  <c:v>0.62558921489099872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F-4707-887F-67B027FD1CA5}"/>
            </c:ext>
          </c:extLst>
        </c:ser>
        <c:ser>
          <c:idx val="3"/>
          <c:order val="3"/>
          <c:tx>
            <c:strRef>
              <c:f>OLI_Ramesh!$N$1</c:f>
              <c:strCache>
                <c:ptCount val="1"/>
                <c:pt idx="0">
                  <c:v>EVI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OLI_Ramesh!$N$2:$N$9</c:f>
              <c:numCache>
                <c:formatCode>General</c:formatCode>
                <c:ptCount val="8"/>
                <c:pt idx="0">
                  <c:v>0.61939549215801681</c:v>
                </c:pt>
                <c:pt idx="1">
                  <c:v>0.59507068314706535</c:v>
                </c:pt>
                <c:pt idx="2">
                  <c:v>0.67444026632628429</c:v>
                </c:pt>
                <c:pt idx="3">
                  <c:v>0.67567567567567566</c:v>
                </c:pt>
                <c:pt idx="4">
                  <c:v>0.62599295434136915</c:v>
                </c:pt>
                <c:pt idx="5">
                  <c:v>0.59402719271207927</c:v>
                </c:pt>
                <c:pt idx="6">
                  <c:v>0.64729486176760642</c:v>
                </c:pt>
                <c:pt idx="7">
                  <c:v>0.65199548579049971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5F-4707-887F-67B027FD1CA5}"/>
            </c:ext>
          </c:extLst>
        </c:ser>
        <c:ser>
          <c:idx val="4"/>
          <c:order val="4"/>
          <c:tx>
            <c:strRef>
              <c:f>OLI_Ramesh!$O$1</c:f>
              <c:strCache>
                <c:ptCount val="1"/>
                <c:pt idx="0">
                  <c:v>NDMI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814281631276742E-3"/>
                  <c:y val="-4.3597436077166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OLI_Ramesh!$O$2:$O$9</c:f>
              <c:numCache>
                <c:formatCode>General</c:formatCode>
                <c:ptCount val="8"/>
                <c:pt idx="0">
                  <c:v>0.28695652173913044</c:v>
                </c:pt>
                <c:pt idx="1">
                  <c:v>0.40760210270926006</c:v>
                </c:pt>
                <c:pt idx="2">
                  <c:v>0.37821653989318665</c:v>
                </c:pt>
                <c:pt idx="3">
                  <c:v>0.37607252711672329</c:v>
                </c:pt>
                <c:pt idx="4">
                  <c:v>0.29445598338392714</c:v>
                </c:pt>
                <c:pt idx="5">
                  <c:v>0.26389552476508993</c:v>
                </c:pt>
                <c:pt idx="6">
                  <c:v>0.32706472339758658</c:v>
                </c:pt>
                <c:pt idx="7">
                  <c:v>0.3351248814416693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5F-4707-887F-67B027FD1CA5}"/>
            </c:ext>
          </c:extLst>
        </c:ser>
        <c:ser>
          <c:idx val="5"/>
          <c:order val="5"/>
          <c:tx>
            <c:strRef>
              <c:f>OLI_Ramesh!$P$1</c:f>
              <c:strCache>
                <c:ptCount val="1"/>
                <c:pt idx="0">
                  <c:v>G 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8737414553621E-4"/>
                  <c:y val="3.188781669353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OLI_Ramesh!$P$2:$P$9</c:f>
              <c:numCache>
                <c:formatCode>General</c:formatCode>
                <c:ptCount val="8"/>
                <c:pt idx="0">
                  <c:v>0.78432685867381113</c:v>
                </c:pt>
                <c:pt idx="1">
                  <c:v>0.80175983436853004</c:v>
                </c:pt>
                <c:pt idx="2">
                  <c:v>0.79776229681232846</c:v>
                </c:pt>
                <c:pt idx="3">
                  <c:v>0.80505415162454874</c:v>
                </c:pt>
                <c:pt idx="4">
                  <c:v>0.77131613467424565</c:v>
                </c:pt>
                <c:pt idx="5">
                  <c:v>0.7612072791833111</c:v>
                </c:pt>
                <c:pt idx="6">
                  <c:v>0.77488996017606382</c:v>
                </c:pt>
                <c:pt idx="7">
                  <c:v>0.78411491339247996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5F-4707-887F-67B027FD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1696"/>
        <c:axId val="198915136"/>
      </c:scatterChart>
      <c:valAx>
        <c:axId val="105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15136"/>
        <c:crosses val="autoZero"/>
        <c:crossBetween val="midCat"/>
      </c:valAx>
      <c:valAx>
        <c:axId val="198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OLI_Ramesh!$S$1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114029120474143E-2"/>
                  <c:y val="9.4535900801245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OLI_Ramesh!$S$2:$S$9</c:f>
              <c:numCache>
                <c:formatCode>General</c:formatCode>
                <c:ptCount val="8"/>
                <c:pt idx="0">
                  <c:v>0.70176827659012897</c:v>
                </c:pt>
                <c:pt idx="1">
                  <c:v>0.77233854320259498</c:v>
                </c:pt>
                <c:pt idx="2">
                  <c:v>0.77032810271041363</c:v>
                </c:pt>
                <c:pt idx="3">
                  <c:v>0.75018441111384304</c:v>
                </c:pt>
                <c:pt idx="4">
                  <c:v>0.72288873206304394</c:v>
                </c:pt>
                <c:pt idx="5">
                  <c:v>0.70270270270270274</c:v>
                </c:pt>
                <c:pt idx="6">
                  <c:v>0.70818322182192495</c:v>
                </c:pt>
                <c:pt idx="7">
                  <c:v>0.73748819641170926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B-4533-97A5-65FA8EF14E79}"/>
            </c:ext>
          </c:extLst>
        </c:ser>
        <c:ser>
          <c:idx val="1"/>
          <c:order val="1"/>
          <c:tx>
            <c:strRef>
              <c:f>OLI_Ramesh!$T$1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OLI_Ramesh!$T$2:$T$9</c:f>
              <c:numCache>
                <c:formatCode>General</c:formatCode>
                <c:ptCount val="8"/>
                <c:pt idx="0">
                  <c:v>0.45380589373079988</c:v>
                </c:pt>
                <c:pt idx="1">
                  <c:v>0.46818019306399716</c:v>
                </c:pt>
                <c:pt idx="2">
                  <c:v>0.52791657614599174</c:v>
                </c:pt>
                <c:pt idx="3">
                  <c:v>0.50474247270320938</c:v>
                </c:pt>
                <c:pt idx="4">
                  <c:v>0.49827045724786512</c:v>
                </c:pt>
                <c:pt idx="5">
                  <c:v>0.47769028871391084</c:v>
                </c:pt>
                <c:pt idx="6">
                  <c:v>0.4645509790681972</c:v>
                </c:pt>
                <c:pt idx="7">
                  <c:v>0.50736249458640104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B-4533-97A5-65FA8EF14E79}"/>
            </c:ext>
          </c:extLst>
        </c:ser>
        <c:ser>
          <c:idx val="2"/>
          <c:order val="2"/>
          <c:tx>
            <c:strRef>
              <c:f>OLI_Ramesh!$U$1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332009927623518E-3"/>
                  <c:y val="8.5063228414631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OLI_Ramesh!$U$2:$U$9</c:f>
              <c:numCache>
                <c:formatCode>General</c:formatCode>
                <c:ptCount val="8"/>
                <c:pt idx="0">
                  <c:v>0.44221351944078818</c:v>
                </c:pt>
                <c:pt idx="1">
                  <c:v>0.45844700702961239</c:v>
                </c:pt>
                <c:pt idx="2">
                  <c:v>0.53628319982477057</c:v>
                </c:pt>
                <c:pt idx="3">
                  <c:v>0.50609318188462937</c:v>
                </c:pt>
                <c:pt idx="4">
                  <c:v>0.49782187904274222</c:v>
                </c:pt>
                <c:pt idx="5">
                  <c:v>0.47218491884845132</c:v>
                </c:pt>
                <c:pt idx="6">
                  <c:v>0.45552570491597066</c:v>
                </c:pt>
                <c:pt idx="7">
                  <c:v>0.50935811733708514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B-4533-97A5-65FA8EF14E79}"/>
            </c:ext>
          </c:extLst>
        </c:ser>
        <c:ser>
          <c:idx val="3"/>
          <c:order val="3"/>
          <c:tx>
            <c:strRef>
              <c:f>OLI_Ramesh!$V$1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OLI_Ramesh!$V$2:$V$9</c:f>
              <c:numCache>
                <c:formatCode>General</c:formatCode>
                <c:ptCount val="8"/>
                <c:pt idx="0">
                  <c:v>0.48774671656027591</c:v>
                </c:pt>
                <c:pt idx="1">
                  <c:v>0.51028758475566971</c:v>
                </c:pt>
                <c:pt idx="2">
                  <c:v>0.5891551805651527</c:v>
                </c:pt>
                <c:pt idx="3">
                  <c:v>0.55203734529926896</c:v>
                </c:pt>
                <c:pt idx="4">
                  <c:v>0.54578715544188694</c:v>
                </c:pt>
                <c:pt idx="5">
                  <c:v>0.51425140394871616</c:v>
                </c:pt>
                <c:pt idx="6">
                  <c:v>0.49788327242464814</c:v>
                </c:pt>
                <c:pt idx="7">
                  <c:v>0.56082148499210105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8B-4533-97A5-65FA8EF14E79}"/>
            </c:ext>
          </c:extLst>
        </c:ser>
        <c:ser>
          <c:idx val="4"/>
          <c:order val="4"/>
          <c:tx>
            <c:strRef>
              <c:f>OLI_Ramesh!$W$1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OLI_Ramesh!$W$2:$W$9</c:f>
              <c:numCache>
                <c:formatCode>General</c:formatCode>
                <c:ptCount val="8"/>
                <c:pt idx="0">
                  <c:v>0.13741400599753048</c:v>
                </c:pt>
                <c:pt idx="1">
                  <c:v>0.2679324894514768</c:v>
                </c:pt>
                <c:pt idx="2">
                  <c:v>0.23646629026901364</c:v>
                </c:pt>
                <c:pt idx="3">
                  <c:v>0.21488308585082777</c:v>
                </c:pt>
                <c:pt idx="4">
                  <c:v>0.19555990858635328</c:v>
                </c:pt>
                <c:pt idx="5">
                  <c:v>0.14545454545454548</c:v>
                </c:pt>
                <c:pt idx="6">
                  <c:v>0.14884042921426094</c:v>
                </c:pt>
                <c:pt idx="7">
                  <c:v>0.20202515106973709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8B-4533-97A5-65FA8EF14E79}"/>
            </c:ext>
          </c:extLst>
        </c:ser>
        <c:ser>
          <c:idx val="7"/>
          <c:order val="5"/>
          <c:tx>
            <c:strRef>
              <c:f>OLI_Ramesh!$X$1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0"/>
            <c:trendlineLbl>
              <c:layout>
                <c:manualLayout>
                  <c:x val="2.7465217456226391E-4"/>
                  <c:y val="-9.047821760485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OLI_Ramesh!$X$2:$X$9</c:f>
              <c:numCache>
                <c:formatCode>General</c:formatCode>
                <c:ptCount val="8"/>
                <c:pt idx="0">
                  <c:v>0.72729708009643723</c:v>
                </c:pt>
                <c:pt idx="1">
                  <c:v>0.76764705882352946</c:v>
                </c:pt>
                <c:pt idx="2">
                  <c:v>0.77117031398667946</c:v>
                </c:pt>
                <c:pt idx="3">
                  <c:v>0.7514763779527559</c:v>
                </c:pt>
                <c:pt idx="4">
                  <c:v>0.74630424415832153</c:v>
                </c:pt>
                <c:pt idx="5">
                  <c:v>0.73622047244094502</c:v>
                </c:pt>
                <c:pt idx="6">
                  <c:v>0.73587866108786615</c:v>
                </c:pt>
                <c:pt idx="7">
                  <c:v>0.74988112220637193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8B-4533-97A5-65FA8EF1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65920"/>
        <c:axId val="1986160912"/>
      </c:scatterChart>
      <c:valAx>
        <c:axId val="20773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160912"/>
        <c:crosses val="autoZero"/>
        <c:crossBetween val="midCat"/>
      </c:valAx>
      <c:valAx>
        <c:axId val="19861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3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OLI_Ramesh!$AI$1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98687664041996"/>
                  <c:y val="-6.8008894721493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OLI_Ramesh!$AI$2:$AI$9</c:f>
              <c:numCache>
                <c:formatCode>General</c:formatCode>
                <c:ptCount val="8"/>
                <c:pt idx="0">
                  <c:v>0.70801612180922535</c:v>
                </c:pt>
                <c:pt idx="1">
                  <c:v>0.75201380897583414</c:v>
                </c:pt>
                <c:pt idx="2">
                  <c:v>0.50355281856939837</c:v>
                </c:pt>
                <c:pt idx="3">
                  <c:v>0.53328420535494958</c:v>
                </c:pt>
                <c:pt idx="4">
                  <c:v>0.43374642516682549</c:v>
                </c:pt>
                <c:pt idx="5">
                  <c:v>0.614247311827957</c:v>
                </c:pt>
                <c:pt idx="6">
                  <c:v>0.52484619025082824</c:v>
                </c:pt>
                <c:pt idx="7">
                  <c:v>0.45542949756888179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A-4504-837C-A645AA3B43CD}"/>
            </c:ext>
          </c:extLst>
        </c:ser>
        <c:ser>
          <c:idx val="1"/>
          <c:order val="1"/>
          <c:tx>
            <c:strRef>
              <c:f>OLI_Ramesh!$AJ$1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497779611358307"/>
                  <c:y val="2.82466606968833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OLI_Ramesh!$AJ$2:$AJ$9</c:f>
              <c:numCache>
                <c:formatCode>General</c:formatCode>
                <c:ptCount val="8"/>
                <c:pt idx="0">
                  <c:v>0.50105641242341015</c:v>
                </c:pt>
                <c:pt idx="1">
                  <c:v>0.46260028315243035</c:v>
                </c:pt>
                <c:pt idx="2">
                  <c:v>0.34580351333767079</c:v>
                </c:pt>
                <c:pt idx="3">
                  <c:v>0.359001212655716</c:v>
                </c:pt>
                <c:pt idx="4">
                  <c:v>0.29686820356676813</c:v>
                </c:pt>
                <c:pt idx="5">
                  <c:v>0.43459425190194423</c:v>
                </c:pt>
                <c:pt idx="6">
                  <c:v>0.36061131584652067</c:v>
                </c:pt>
                <c:pt idx="7">
                  <c:v>0.31661122438029843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A-4504-837C-A645AA3B43CD}"/>
            </c:ext>
          </c:extLst>
        </c:ser>
        <c:ser>
          <c:idx val="2"/>
          <c:order val="2"/>
          <c:tx>
            <c:strRef>
              <c:f>OLI_Ramesh!$AK$1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883398950131233"/>
                  <c:y val="-7.1265310586176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OLI_Ramesh!$AK$2:$AK$9</c:f>
              <c:numCache>
                <c:formatCode>General</c:formatCode>
                <c:ptCount val="8"/>
                <c:pt idx="0">
                  <c:v>0.50131322043512228</c:v>
                </c:pt>
                <c:pt idx="1">
                  <c:v>0.45176745259332812</c:v>
                </c:pt>
                <c:pt idx="2">
                  <c:v>0.3245077602558547</c:v>
                </c:pt>
                <c:pt idx="3">
                  <c:v>0.33743547636251547</c:v>
                </c:pt>
                <c:pt idx="4">
                  <c:v>0.27422556081784599</c:v>
                </c:pt>
                <c:pt idx="5">
                  <c:v>0.42244604032851313</c:v>
                </c:pt>
                <c:pt idx="6">
                  <c:v>0.34010785113217201</c:v>
                </c:pt>
                <c:pt idx="7">
                  <c:v>0.29498844611351083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A-4504-837C-A645AA3B43CD}"/>
            </c:ext>
          </c:extLst>
        </c:ser>
        <c:ser>
          <c:idx val="3"/>
          <c:order val="3"/>
          <c:tx>
            <c:strRef>
              <c:f>OLI_Ramesh!$AL$1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145756780402451"/>
                  <c:y val="-7.50218722659667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OLI_Ramesh!$AL$2:$AL$9</c:f>
              <c:numCache>
                <c:formatCode>General</c:formatCode>
                <c:ptCount val="8"/>
                <c:pt idx="0">
                  <c:v>0.51553787458831979</c:v>
                </c:pt>
                <c:pt idx="1">
                  <c:v>0.46994103264777787</c:v>
                </c:pt>
                <c:pt idx="2">
                  <c:v>0.33116296457833583</c:v>
                </c:pt>
                <c:pt idx="3">
                  <c:v>0.34683835511390865</c:v>
                </c:pt>
                <c:pt idx="4">
                  <c:v>0.27256117650582562</c:v>
                </c:pt>
                <c:pt idx="5">
                  <c:v>0.43041471760901645</c:v>
                </c:pt>
                <c:pt idx="6">
                  <c:v>0.35070520523686038</c:v>
                </c:pt>
                <c:pt idx="7">
                  <c:v>0.29505295052950536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0A-4504-837C-A645AA3B43CD}"/>
            </c:ext>
          </c:extLst>
        </c:ser>
        <c:ser>
          <c:idx val="4"/>
          <c:order val="4"/>
          <c:tx>
            <c:strRef>
              <c:f>OLI_Ramesh!$AM$1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OLI_Ramesh!$AM$2:$AM$9</c:f>
              <c:numCache>
                <c:formatCode>General</c:formatCode>
                <c:ptCount val="8"/>
                <c:pt idx="0">
                  <c:v>0.20581726209294979</c:v>
                </c:pt>
                <c:pt idx="1">
                  <c:v>0.30770882542409272</c:v>
                </c:pt>
                <c:pt idx="2">
                  <c:v>1.943150794925325E-2</c:v>
                </c:pt>
                <c:pt idx="3">
                  <c:v>6.0482500849473264E-2</c:v>
                </c:pt>
                <c:pt idx="4">
                  <c:v>-6.3366028335668706E-2</c:v>
                </c:pt>
                <c:pt idx="5">
                  <c:v>0.12822921559417572</c:v>
                </c:pt>
                <c:pt idx="6">
                  <c:v>7.0965597473824096E-2</c:v>
                </c:pt>
                <c:pt idx="7">
                  <c:v>-2.1938696125719619E-2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A-4504-837C-A645AA3B43CD}"/>
            </c:ext>
          </c:extLst>
        </c:ser>
        <c:ser>
          <c:idx val="7"/>
          <c:order val="5"/>
          <c:tx>
            <c:strRef>
              <c:f>OLI_Ramesh!$AN$1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097987751531057E-2"/>
                  <c:y val="-0.17359798775153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OLI_Ramesh!$AN$2:$AN$9</c:f>
              <c:numCache>
                <c:formatCode>General</c:formatCode>
                <c:ptCount val="8"/>
                <c:pt idx="0">
                  <c:v>0.7475372279495992</c:v>
                </c:pt>
                <c:pt idx="1">
                  <c:v>0.78540017590149502</c:v>
                </c:pt>
                <c:pt idx="2">
                  <c:v>0.66134519759225341</c:v>
                </c:pt>
                <c:pt idx="3">
                  <c:v>0.66054801808991748</c:v>
                </c:pt>
                <c:pt idx="4">
                  <c:v>0.61546723952738991</c:v>
                </c:pt>
                <c:pt idx="5">
                  <c:v>0.71530587955248748</c:v>
                </c:pt>
                <c:pt idx="6">
                  <c:v>0.64976958525345618</c:v>
                </c:pt>
                <c:pt idx="7">
                  <c:v>0.64554973821989536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0A-4504-837C-A645AA3B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96928"/>
        <c:axId val="280697408"/>
      </c:scatterChart>
      <c:valAx>
        <c:axId val="2806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697408"/>
        <c:crosses val="autoZero"/>
        <c:crossBetween val="midCat"/>
      </c:valAx>
      <c:valAx>
        <c:axId val="280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6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OLI_Ramesh!$AA$1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OLI_Ramesh!$AA$2:$AA$9</c:f>
              <c:numCache>
                <c:formatCode>General</c:formatCode>
                <c:ptCount val="8"/>
                <c:pt idx="0">
                  <c:v>0.75388440024860159</c:v>
                </c:pt>
                <c:pt idx="1">
                  <c:v>0.80447348580045241</c:v>
                </c:pt>
                <c:pt idx="2">
                  <c:v>0.70382539310021131</c:v>
                </c:pt>
                <c:pt idx="3">
                  <c:v>0.68675286655281786</c:v>
                </c:pt>
                <c:pt idx="4">
                  <c:v>0.56659142212189617</c:v>
                </c:pt>
                <c:pt idx="5">
                  <c:v>0.7418143899895725</c:v>
                </c:pt>
                <c:pt idx="6">
                  <c:v>0.6228485906709903</c:v>
                </c:pt>
                <c:pt idx="7">
                  <c:v>0.63527054108216441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4BD2-8C23-02F528B4D20A}"/>
            </c:ext>
          </c:extLst>
        </c:ser>
        <c:ser>
          <c:idx val="1"/>
          <c:order val="1"/>
          <c:tx>
            <c:strRef>
              <c:f>OLI_Ramesh!$AB$1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OLI_Ramesh!$AB$2:$AB$9</c:f>
              <c:numCache>
                <c:formatCode>General</c:formatCode>
                <c:ptCount val="8"/>
                <c:pt idx="0">
                  <c:v>0.55545944845832906</c:v>
                </c:pt>
                <c:pt idx="1">
                  <c:v>0.53474774473772135</c:v>
                </c:pt>
                <c:pt idx="2">
                  <c:v>0.48574667962423068</c:v>
                </c:pt>
                <c:pt idx="3">
                  <c:v>0.46406198483349831</c:v>
                </c:pt>
                <c:pt idx="4">
                  <c:v>0.37704462000667638</c:v>
                </c:pt>
                <c:pt idx="5">
                  <c:v>0.54471669218989271</c:v>
                </c:pt>
                <c:pt idx="6">
                  <c:v>0.41575091575091572</c:v>
                </c:pt>
                <c:pt idx="7">
                  <c:v>0.42304270462633464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3-4BD2-8C23-02F528B4D20A}"/>
            </c:ext>
          </c:extLst>
        </c:ser>
        <c:ser>
          <c:idx val="2"/>
          <c:order val="2"/>
          <c:tx>
            <c:strRef>
              <c:f>OLI_Ramesh!$AC$1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OLI_Ramesh!$AC$2:$AC$9</c:f>
              <c:numCache>
                <c:formatCode>General</c:formatCode>
                <c:ptCount val="8"/>
                <c:pt idx="0">
                  <c:v>0.57019535545393918</c:v>
                </c:pt>
                <c:pt idx="1">
                  <c:v>0.54646040250873806</c:v>
                </c:pt>
                <c:pt idx="2">
                  <c:v>0.4822520518768354</c:v>
                </c:pt>
                <c:pt idx="3">
                  <c:v>0.45556093505007744</c:v>
                </c:pt>
                <c:pt idx="4">
                  <c:v>0.35619552731857584</c:v>
                </c:pt>
                <c:pt idx="5">
                  <c:v>0.55622794795391284</c:v>
                </c:pt>
                <c:pt idx="6">
                  <c:v>0.39901360565929395</c:v>
                </c:pt>
                <c:pt idx="7">
                  <c:v>0.40719007645333594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3-4BD2-8C23-02F528B4D20A}"/>
            </c:ext>
          </c:extLst>
        </c:ser>
        <c:ser>
          <c:idx val="3"/>
          <c:order val="3"/>
          <c:tx>
            <c:strRef>
              <c:f>OLI_Ramesh!$AD$1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OLI_Ramesh!$AD$2:$AD$9</c:f>
              <c:numCache>
                <c:formatCode>General</c:formatCode>
                <c:ptCount val="8"/>
                <c:pt idx="0">
                  <c:v>0.59259379885356955</c:v>
                </c:pt>
                <c:pt idx="1">
                  <c:v>0.56930957208408917</c:v>
                </c:pt>
                <c:pt idx="2">
                  <c:v>0.50689608545737275</c:v>
                </c:pt>
                <c:pt idx="3">
                  <c:v>0.47779890012899723</c:v>
                </c:pt>
                <c:pt idx="4">
                  <c:v>0.36679223225303637</c:v>
                </c:pt>
                <c:pt idx="5">
                  <c:v>0.58254176220111376</c:v>
                </c:pt>
                <c:pt idx="6">
                  <c:v>0.417865988352634</c:v>
                </c:pt>
                <c:pt idx="7">
                  <c:v>0.42395265639105295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3-4BD2-8C23-02F528B4D20A}"/>
            </c:ext>
          </c:extLst>
        </c:ser>
        <c:ser>
          <c:idx val="4"/>
          <c:order val="4"/>
          <c:tx>
            <c:strRef>
              <c:f>OLI_Ramesh!$AE$1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OLI_Ramesh!$AE$2:$AE$9</c:f>
              <c:numCache>
                <c:formatCode>General</c:formatCode>
                <c:ptCount val="8"/>
                <c:pt idx="0">
                  <c:v>0.25608308605341251</c:v>
                </c:pt>
                <c:pt idx="1">
                  <c:v>0.34759759759759762</c:v>
                </c:pt>
                <c:pt idx="2">
                  <c:v>0.23406425293217742</c:v>
                </c:pt>
                <c:pt idx="3">
                  <c:v>0.15310206804536355</c:v>
                </c:pt>
                <c:pt idx="4">
                  <c:v>5.133815855916516E-2</c:v>
                </c:pt>
                <c:pt idx="5">
                  <c:v>0.24230254350736286</c:v>
                </c:pt>
                <c:pt idx="6">
                  <c:v>4.7665056360708467E-2</c:v>
                </c:pt>
                <c:pt idx="7">
                  <c:v>9.8065601345668649E-2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3-4BD2-8C23-02F528B4D20A}"/>
            </c:ext>
          </c:extLst>
        </c:ser>
        <c:ser>
          <c:idx val="5"/>
          <c:order val="5"/>
          <c:tx>
            <c:strRef>
              <c:f>OLI!#REF!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83-4BD2-8C23-02F528B4D20A}"/>
            </c:ext>
          </c:extLst>
        </c:ser>
        <c:ser>
          <c:idx val="6"/>
          <c:order val="6"/>
          <c:tx>
            <c:strRef>
              <c:f>OLI!#REF!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83-4BD2-8C23-02F528B4D20A}"/>
            </c:ext>
          </c:extLst>
        </c:ser>
        <c:ser>
          <c:idx val="7"/>
          <c:order val="7"/>
          <c:tx>
            <c:strRef>
              <c:f>OLI_Ramesh!$AF$1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OLI_Ramesh!$C$2:$C$9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OLI_Ramesh!$AF$2:$AF$9</c:f>
              <c:numCache>
                <c:formatCode>General</c:formatCode>
                <c:ptCount val="8"/>
                <c:pt idx="0">
                  <c:v>0.78156565656565657</c:v>
                </c:pt>
                <c:pt idx="1">
                  <c:v>0.80538094040734221</c:v>
                </c:pt>
                <c:pt idx="2">
                  <c:v>0.74100719424460437</c:v>
                </c:pt>
                <c:pt idx="3">
                  <c:v>0.75082299316282597</c:v>
                </c:pt>
                <c:pt idx="4">
                  <c:v>0.67677852348993306</c:v>
                </c:pt>
                <c:pt idx="5">
                  <c:v>0.75388492230155402</c:v>
                </c:pt>
                <c:pt idx="6">
                  <c:v>0.72344370860927143</c:v>
                </c:pt>
                <c:pt idx="7">
                  <c:v>0.69823100936524463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83-4BD2-8C23-02F528B4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75551"/>
        <c:axId val="293176031"/>
      </c:scatterChart>
      <c:valAx>
        <c:axId val="2931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76031"/>
        <c:crosses val="autoZero"/>
        <c:crossBetween val="midCat"/>
      </c:valAx>
      <c:valAx>
        <c:axId val="2931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Logarithmic Regression</a:t>
            </a:r>
            <a:endParaRPr lang="zh-CN" alt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Regression_May!$I$1</c:f>
              <c:strCache>
                <c:ptCount val="1"/>
                <c:pt idx="0">
                  <c:v>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271585354474263"/>
                  <c:y val="-4.647280100817700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0.1556ln(x) + 0.0263, R² = 0.4992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Regression_May!$I$2:$I$9</c:f>
              <c:numCache>
                <c:formatCode>General</c:formatCode>
                <c:ptCount val="8"/>
                <c:pt idx="0">
                  <c:v>0.81060262800181238</c:v>
                </c:pt>
                <c:pt idx="1">
                  <c:v>0.85851575013347559</c:v>
                </c:pt>
                <c:pt idx="2">
                  <c:v>0.84889274858879726</c:v>
                </c:pt>
                <c:pt idx="3">
                  <c:v>0.84782608695652184</c:v>
                </c:pt>
                <c:pt idx="4">
                  <c:v>0.80969399151217347</c:v>
                </c:pt>
                <c:pt idx="5">
                  <c:v>0.77658383702708755</c:v>
                </c:pt>
                <c:pt idx="6">
                  <c:v>0.81677751555460198</c:v>
                </c:pt>
                <c:pt idx="7">
                  <c:v>0.82300884955752218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B-4941-910D-F28BC16C2364}"/>
            </c:ext>
          </c:extLst>
        </c:ser>
        <c:ser>
          <c:idx val="1"/>
          <c:order val="1"/>
          <c:tx>
            <c:strRef>
              <c:f>Regression_May!$J$1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692883239184892"/>
                  <c:y val="7.821901323706378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0.147ln(x) - 0.1725, R² = 0.5696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Regression_May!$J$2:$J$9</c:f>
              <c:numCache>
                <c:formatCode>General</c:formatCode>
                <c:ptCount val="8"/>
                <c:pt idx="0">
                  <c:v>0.57010834926704912</c:v>
                </c:pt>
                <c:pt idx="1">
                  <c:v>0.55156643036816833</c:v>
                </c:pt>
                <c:pt idx="2">
                  <c:v>0.61055590256089942</c:v>
                </c:pt>
                <c:pt idx="3">
                  <c:v>0.60937500000000011</c:v>
                </c:pt>
                <c:pt idx="4">
                  <c:v>0.57375751820196275</c:v>
                </c:pt>
                <c:pt idx="5">
                  <c:v>0.54964613922044991</c:v>
                </c:pt>
                <c:pt idx="6">
                  <c:v>0.59108787910154226</c:v>
                </c:pt>
                <c:pt idx="7">
                  <c:v>0.59374026782933664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B-4941-910D-F28BC16C2364}"/>
            </c:ext>
          </c:extLst>
        </c:ser>
        <c:ser>
          <c:idx val="2"/>
          <c:order val="2"/>
          <c:tx>
            <c:strRef>
              <c:f>Regression_May!$K$1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6564201580545375"/>
                  <c:y val="1.002113003022636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0.2097ln(x) - 0.465, R² = 0.6022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rgbClr val="FFC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Regression_May!$K$2:$K$9</c:f>
              <c:numCache>
                <c:formatCode>General</c:formatCode>
                <c:ptCount val="8"/>
                <c:pt idx="0">
                  <c:v>0.59352785164278687</c:v>
                </c:pt>
                <c:pt idx="1">
                  <c:v>0.57228555150246374</c:v>
                </c:pt>
                <c:pt idx="2">
                  <c:v>0.65174591774615021</c:v>
                </c:pt>
                <c:pt idx="3">
                  <c:v>0.64999999999999991</c:v>
                </c:pt>
                <c:pt idx="4">
                  <c:v>0.59817002427263644</c:v>
                </c:pt>
                <c:pt idx="5">
                  <c:v>0.56445945176671541</c:v>
                </c:pt>
                <c:pt idx="6">
                  <c:v>0.62129478653952352</c:v>
                </c:pt>
                <c:pt idx="7">
                  <c:v>0.62558921489099872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B-4941-910D-F28BC16C2364}"/>
            </c:ext>
          </c:extLst>
        </c:ser>
        <c:ser>
          <c:idx val="3"/>
          <c:order val="3"/>
          <c:tx>
            <c:strRef>
              <c:f>Regression_May!$L$1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11147797500693"/>
                  <c:y val="-1.49877294219089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0.1964ln(x) - 0.3715, R² = 0.556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Regression_May!$L$2:$L$9</c:f>
              <c:numCache>
                <c:formatCode>General</c:formatCode>
                <c:ptCount val="8"/>
                <c:pt idx="0">
                  <c:v>0.61939549215801681</c:v>
                </c:pt>
                <c:pt idx="1">
                  <c:v>0.59507068314706535</c:v>
                </c:pt>
                <c:pt idx="2">
                  <c:v>0.67444026632628429</c:v>
                </c:pt>
                <c:pt idx="3">
                  <c:v>0.67567567567567566</c:v>
                </c:pt>
                <c:pt idx="4">
                  <c:v>0.62599295434136915</c:v>
                </c:pt>
                <c:pt idx="5">
                  <c:v>0.59402719271207927</c:v>
                </c:pt>
                <c:pt idx="6">
                  <c:v>0.64729486176760642</c:v>
                </c:pt>
                <c:pt idx="7">
                  <c:v>0.65199548579049971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B-4941-910D-F28BC16C2364}"/>
            </c:ext>
          </c:extLst>
        </c:ser>
        <c:ser>
          <c:idx val="4"/>
          <c:order val="4"/>
          <c:tx>
            <c:strRef>
              <c:f>Regression_May!$M$1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315341051830697"/>
                  <c:y val="-3.60783421927854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tx2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tx2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0.2689ln(x) - 1.0446, R² = 0.4221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tx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Regression_May!$M$2:$M$9</c:f>
              <c:numCache>
                <c:formatCode>General</c:formatCode>
                <c:ptCount val="8"/>
                <c:pt idx="0">
                  <c:v>0.28695652173913044</c:v>
                </c:pt>
                <c:pt idx="1">
                  <c:v>0.40760210270926006</c:v>
                </c:pt>
                <c:pt idx="2">
                  <c:v>0.37821653989318665</c:v>
                </c:pt>
                <c:pt idx="3">
                  <c:v>0.37607252711672329</c:v>
                </c:pt>
                <c:pt idx="4">
                  <c:v>0.29445598338392714</c:v>
                </c:pt>
                <c:pt idx="5">
                  <c:v>0.26389552476508993</c:v>
                </c:pt>
                <c:pt idx="6">
                  <c:v>0.32706472339758658</c:v>
                </c:pt>
                <c:pt idx="7">
                  <c:v>0.3351248814416693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B-4941-910D-F28BC16C2364}"/>
            </c:ext>
          </c:extLst>
        </c:ser>
        <c:ser>
          <c:idx val="5"/>
          <c:order val="5"/>
          <c:tx>
            <c:strRef>
              <c:f>Regression_May!$N$1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453900760126035"/>
                  <c:y val="6.875313870964685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0.0738ln(x) + 0.4068, R² = 0.3339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Regression_May!$N$2:$N$9</c:f>
              <c:numCache>
                <c:formatCode>General</c:formatCode>
                <c:ptCount val="8"/>
                <c:pt idx="0">
                  <c:v>0.78432685867381113</c:v>
                </c:pt>
                <c:pt idx="1">
                  <c:v>0.80175983436853004</c:v>
                </c:pt>
                <c:pt idx="2">
                  <c:v>0.79776229681232846</c:v>
                </c:pt>
                <c:pt idx="3">
                  <c:v>0.80505415162454874</c:v>
                </c:pt>
                <c:pt idx="4">
                  <c:v>0.77131613467424565</c:v>
                </c:pt>
                <c:pt idx="5">
                  <c:v>0.7612072791833111</c:v>
                </c:pt>
                <c:pt idx="6">
                  <c:v>0.77488996017606382</c:v>
                </c:pt>
                <c:pt idx="7">
                  <c:v>0.78411491339247996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B-4941-910D-F28BC16C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9936"/>
        <c:axId val="538148096"/>
      </c:scatterChart>
      <c:valAx>
        <c:axId val="607929936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CC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8148096"/>
        <c:crosses val="autoZero"/>
        <c:crossBetween val="midCat"/>
      </c:valAx>
      <c:valAx>
        <c:axId val="53814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VI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7929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58846445926255575"/>
          <c:y val="0.70255588087590137"/>
          <c:w val="0.25839059998995112"/>
          <c:h val="0.12196405052256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Linear Regression</a:t>
            </a:r>
            <a:endParaRPr lang="zh-CN" alt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Regression_May!$I$1</c:f>
              <c:strCache>
                <c:ptCount val="1"/>
                <c:pt idx="0">
                  <c:v>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08405888644047"/>
                  <c:y val="-3.88053478874705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0.0009x + 0.6744, R² = 0.4677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Regression_May!$I$2:$I$9</c:f>
              <c:numCache>
                <c:formatCode>General</c:formatCode>
                <c:ptCount val="8"/>
                <c:pt idx="0">
                  <c:v>0.81060262800181238</c:v>
                </c:pt>
                <c:pt idx="1">
                  <c:v>0.85851575013347559</c:v>
                </c:pt>
                <c:pt idx="2">
                  <c:v>0.84889274858879726</c:v>
                </c:pt>
                <c:pt idx="3">
                  <c:v>0.84782608695652184</c:v>
                </c:pt>
                <c:pt idx="4">
                  <c:v>0.80969399151217347</c:v>
                </c:pt>
                <c:pt idx="5">
                  <c:v>0.77658383702708755</c:v>
                </c:pt>
                <c:pt idx="6">
                  <c:v>0.81677751555460198</c:v>
                </c:pt>
                <c:pt idx="7">
                  <c:v>0.82300884955752218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5-48AD-BD05-B663011D35F8}"/>
            </c:ext>
          </c:extLst>
        </c:ser>
        <c:ser>
          <c:idx val="1"/>
          <c:order val="1"/>
          <c:tx>
            <c:strRef>
              <c:f>Regression_May!$J$1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883239184892"/>
                  <c:y val="7.821901323706378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0.0009x + 0.4354, R² = 0.5677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Regression_May!$J$2:$J$9</c:f>
              <c:numCache>
                <c:formatCode>General</c:formatCode>
                <c:ptCount val="8"/>
                <c:pt idx="0">
                  <c:v>0.57010834926704912</c:v>
                </c:pt>
                <c:pt idx="1">
                  <c:v>0.55156643036816833</c:v>
                </c:pt>
                <c:pt idx="2">
                  <c:v>0.61055590256089942</c:v>
                </c:pt>
                <c:pt idx="3">
                  <c:v>0.60937500000000011</c:v>
                </c:pt>
                <c:pt idx="4">
                  <c:v>0.57375751820196275</c:v>
                </c:pt>
                <c:pt idx="5">
                  <c:v>0.54964613922044991</c:v>
                </c:pt>
                <c:pt idx="6">
                  <c:v>0.59108787910154226</c:v>
                </c:pt>
                <c:pt idx="7">
                  <c:v>0.59374026782933664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5-48AD-BD05-B663011D35F8}"/>
            </c:ext>
          </c:extLst>
        </c:ser>
        <c:ser>
          <c:idx val="2"/>
          <c:order val="2"/>
          <c:tx>
            <c:strRef>
              <c:f>Regression_May!$K$1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64201580545375"/>
                  <c:y val="1.002113003022636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0.0012x + 0.4018, R² = 0.5998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rgbClr val="FFC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Regression_May!$K$2:$K$9</c:f>
              <c:numCache>
                <c:formatCode>General</c:formatCode>
                <c:ptCount val="8"/>
                <c:pt idx="0">
                  <c:v>0.59352785164278687</c:v>
                </c:pt>
                <c:pt idx="1">
                  <c:v>0.57228555150246374</c:v>
                </c:pt>
                <c:pt idx="2">
                  <c:v>0.65174591774615021</c:v>
                </c:pt>
                <c:pt idx="3">
                  <c:v>0.64999999999999991</c:v>
                </c:pt>
                <c:pt idx="4">
                  <c:v>0.59817002427263644</c:v>
                </c:pt>
                <c:pt idx="5">
                  <c:v>0.56445945176671541</c:v>
                </c:pt>
                <c:pt idx="6">
                  <c:v>0.62129478653952352</c:v>
                </c:pt>
                <c:pt idx="7">
                  <c:v>0.62558921489099872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5-48AD-BD05-B663011D35F8}"/>
            </c:ext>
          </c:extLst>
        </c:ser>
        <c:ser>
          <c:idx val="3"/>
          <c:order val="3"/>
          <c:tx>
            <c:strRef>
              <c:f>Regression_May!$L$1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6090482992274"/>
                  <c:y val="-2.50374750087646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0.0012x + 0.4406, R² = 0.5544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Regression_May!$L$2:$L$9</c:f>
              <c:numCache>
                <c:formatCode>General</c:formatCode>
                <c:ptCount val="8"/>
                <c:pt idx="0">
                  <c:v>0.61939549215801681</c:v>
                </c:pt>
                <c:pt idx="1">
                  <c:v>0.59507068314706535</c:v>
                </c:pt>
                <c:pt idx="2">
                  <c:v>0.67444026632628429</c:v>
                </c:pt>
                <c:pt idx="3">
                  <c:v>0.67567567567567566</c:v>
                </c:pt>
                <c:pt idx="4">
                  <c:v>0.62599295434136915</c:v>
                </c:pt>
                <c:pt idx="5">
                  <c:v>0.59402719271207927</c:v>
                </c:pt>
                <c:pt idx="6">
                  <c:v>0.64729486176760642</c:v>
                </c:pt>
                <c:pt idx="7">
                  <c:v>0.65199548579049971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F5-48AD-BD05-B663011D35F8}"/>
            </c:ext>
          </c:extLst>
        </c:ser>
        <c:ser>
          <c:idx val="4"/>
          <c:order val="4"/>
          <c:tx>
            <c:strRef>
              <c:f>Regression_May!$M$1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6090482992274"/>
                  <c:y val="7.669158683684395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0.0015x + 0.0732, R² = 0.4014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tx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Regression_May!$M$2:$M$9</c:f>
              <c:numCache>
                <c:formatCode>General</c:formatCode>
                <c:ptCount val="8"/>
                <c:pt idx="0">
                  <c:v>0.28695652173913044</c:v>
                </c:pt>
                <c:pt idx="1">
                  <c:v>0.40760210270926006</c:v>
                </c:pt>
                <c:pt idx="2">
                  <c:v>0.37821653989318665</c:v>
                </c:pt>
                <c:pt idx="3">
                  <c:v>0.37607252711672329</c:v>
                </c:pt>
                <c:pt idx="4">
                  <c:v>0.29445598338392714</c:v>
                </c:pt>
                <c:pt idx="5">
                  <c:v>0.26389552476508993</c:v>
                </c:pt>
                <c:pt idx="6">
                  <c:v>0.32706472339758658</c:v>
                </c:pt>
                <c:pt idx="7">
                  <c:v>0.3351248814416693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F5-48AD-BD05-B663011D35F8}"/>
            </c:ext>
          </c:extLst>
        </c:ser>
        <c:ser>
          <c:idx val="5"/>
          <c:order val="5"/>
          <c:tx>
            <c:strRef>
              <c:f>Regression_May!$N$1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174951011706946"/>
                  <c:y val="-6.15101812634431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0.0004x + 0.714, R² = 0.3137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Regression_May!$N$2:$N$9</c:f>
              <c:numCache>
                <c:formatCode>General</c:formatCode>
                <c:ptCount val="8"/>
                <c:pt idx="0">
                  <c:v>0.78432685867381113</c:v>
                </c:pt>
                <c:pt idx="1">
                  <c:v>0.80175983436853004</c:v>
                </c:pt>
                <c:pt idx="2">
                  <c:v>0.79776229681232846</c:v>
                </c:pt>
                <c:pt idx="3">
                  <c:v>0.80505415162454874</c:v>
                </c:pt>
                <c:pt idx="4">
                  <c:v>0.77131613467424565</c:v>
                </c:pt>
                <c:pt idx="5">
                  <c:v>0.7612072791833111</c:v>
                </c:pt>
                <c:pt idx="6">
                  <c:v>0.77488996017606382</c:v>
                </c:pt>
                <c:pt idx="7">
                  <c:v>0.78411491339247996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F5-48AD-BD05-B663011D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9936"/>
        <c:axId val="538148096"/>
      </c:scatterChart>
      <c:valAx>
        <c:axId val="607929936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CC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8148096"/>
        <c:crosses val="autoZero"/>
        <c:crossBetween val="midCat"/>
      </c:valAx>
      <c:valAx>
        <c:axId val="53814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VI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7929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58846445926255575"/>
          <c:y val="0.70255588087590137"/>
          <c:w val="0.25839059998995112"/>
          <c:h val="0.12196405052256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 b="1" i="0" u="none" strike="noStrike" baseline="0">
                <a:effectLst/>
              </a:rPr>
              <a:t>Polynomial</a:t>
            </a:r>
            <a:r>
              <a:rPr lang="en-US" altLang="zh-CN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Regression</a:t>
            </a:r>
            <a:endParaRPr lang="zh-CN" alt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Regression_May!$I$1</c:f>
              <c:strCache>
                <c:ptCount val="1"/>
                <c:pt idx="0">
                  <c:v>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763829771962186"/>
                  <c:y val="-1.67088319736206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-2E-05x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2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+ 0.0069x + 0.157, R² = 0.5753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Regression_May!$I$2:$I$9</c:f>
              <c:numCache>
                <c:formatCode>General</c:formatCode>
                <c:ptCount val="8"/>
                <c:pt idx="0">
                  <c:v>0.81060262800181238</c:v>
                </c:pt>
                <c:pt idx="1">
                  <c:v>0.85851575013347559</c:v>
                </c:pt>
                <c:pt idx="2">
                  <c:v>0.84889274858879726</c:v>
                </c:pt>
                <c:pt idx="3">
                  <c:v>0.84782608695652184</c:v>
                </c:pt>
                <c:pt idx="4">
                  <c:v>0.80969399151217347</c:v>
                </c:pt>
                <c:pt idx="5">
                  <c:v>0.77658383702708755</c:v>
                </c:pt>
                <c:pt idx="6">
                  <c:v>0.81677751555460198</c:v>
                </c:pt>
                <c:pt idx="7">
                  <c:v>0.82300884955752218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E-43D3-A994-18BB233FFD93}"/>
            </c:ext>
          </c:extLst>
        </c:ser>
        <c:ser>
          <c:idx val="1"/>
          <c:order val="1"/>
          <c:tx>
            <c:strRef>
              <c:f>Regression_May!$J$1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883239184892"/>
                  <c:y val="7.821901323706378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0.0009x + 0.4354, R² = 0.5677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Regression_May!$J$2:$J$9</c:f>
              <c:numCache>
                <c:formatCode>General</c:formatCode>
                <c:ptCount val="8"/>
                <c:pt idx="0">
                  <c:v>0.57010834926704912</c:v>
                </c:pt>
                <c:pt idx="1">
                  <c:v>0.55156643036816833</c:v>
                </c:pt>
                <c:pt idx="2">
                  <c:v>0.61055590256089942</c:v>
                </c:pt>
                <c:pt idx="3">
                  <c:v>0.60937500000000011</c:v>
                </c:pt>
                <c:pt idx="4">
                  <c:v>0.57375751820196275</c:v>
                </c:pt>
                <c:pt idx="5">
                  <c:v>0.54964613922044991</c:v>
                </c:pt>
                <c:pt idx="6">
                  <c:v>0.59108787910154226</c:v>
                </c:pt>
                <c:pt idx="7">
                  <c:v>0.59374026782933664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E-43D3-A994-18BB233FFD93}"/>
            </c:ext>
          </c:extLst>
        </c:ser>
        <c:ser>
          <c:idx val="2"/>
          <c:order val="2"/>
          <c:tx>
            <c:strRef>
              <c:f>Regression_May!$K$1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64201580545375"/>
                  <c:y val="1.002113003022636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0.0012x + 0.4018, R² = 0.5998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rgbClr val="FFC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Regression_May!$K$2:$K$9</c:f>
              <c:numCache>
                <c:formatCode>General</c:formatCode>
                <c:ptCount val="8"/>
                <c:pt idx="0">
                  <c:v>0.59352785164278687</c:v>
                </c:pt>
                <c:pt idx="1">
                  <c:v>0.57228555150246374</c:v>
                </c:pt>
                <c:pt idx="2">
                  <c:v>0.65174591774615021</c:v>
                </c:pt>
                <c:pt idx="3">
                  <c:v>0.64999999999999991</c:v>
                </c:pt>
                <c:pt idx="4">
                  <c:v>0.59817002427263644</c:v>
                </c:pt>
                <c:pt idx="5">
                  <c:v>0.56445945176671541</c:v>
                </c:pt>
                <c:pt idx="6">
                  <c:v>0.62129478653952352</c:v>
                </c:pt>
                <c:pt idx="7">
                  <c:v>0.62558921489099872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E-43D3-A994-18BB233FFD93}"/>
            </c:ext>
          </c:extLst>
        </c:ser>
        <c:ser>
          <c:idx val="3"/>
          <c:order val="3"/>
          <c:tx>
            <c:strRef>
              <c:f>Regression_May!$L$1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26090482992274"/>
                  <c:y val="-2.50374750087646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0.0012x + 0.4406, R² = 0.5544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Regression_May!$L$2:$L$9</c:f>
              <c:numCache>
                <c:formatCode>General</c:formatCode>
                <c:ptCount val="8"/>
                <c:pt idx="0">
                  <c:v>0.61939549215801681</c:v>
                </c:pt>
                <c:pt idx="1">
                  <c:v>0.59507068314706535</c:v>
                </c:pt>
                <c:pt idx="2">
                  <c:v>0.67444026632628429</c:v>
                </c:pt>
                <c:pt idx="3">
                  <c:v>0.67567567567567566</c:v>
                </c:pt>
                <c:pt idx="4">
                  <c:v>0.62599295434136915</c:v>
                </c:pt>
                <c:pt idx="5">
                  <c:v>0.59402719271207927</c:v>
                </c:pt>
                <c:pt idx="6">
                  <c:v>0.64729486176760642</c:v>
                </c:pt>
                <c:pt idx="7">
                  <c:v>0.65199548579049971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6E-43D3-A994-18BB233FFD93}"/>
            </c:ext>
          </c:extLst>
        </c:ser>
        <c:ser>
          <c:idx val="4"/>
          <c:order val="4"/>
          <c:tx>
            <c:strRef>
              <c:f>Regression_May!$M$1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290721294295825"/>
                  <c:y val="-1.39914911358101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0.0015x + 0.0732, R² = 0.4014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tx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Regression_May!$M$2:$M$9</c:f>
              <c:numCache>
                <c:formatCode>General</c:formatCode>
                <c:ptCount val="8"/>
                <c:pt idx="0">
                  <c:v>0.28695652173913044</c:v>
                </c:pt>
                <c:pt idx="1">
                  <c:v>0.40760210270926006</c:v>
                </c:pt>
                <c:pt idx="2">
                  <c:v>0.37821653989318665</c:v>
                </c:pt>
                <c:pt idx="3">
                  <c:v>0.37607252711672329</c:v>
                </c:pt>
                <c:pt idx="4">
                  <c:v>0.29445598338392714</c:v>
                </c:pt>
                <c:pt idx="5">
                  <c:v>0.26389552476508993</c:v>
                </c:pt>
                <c:pt idx="6">
                  <c:v>0.32706472339758658</c:v>
                </c:pt>
                <c:pt idx="7">
                  <c:v>0.3351248814416693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6E-43D3-A994-18BB233FFD93}"/>
            </c:ext>
          </c:extLst>
        </c:ser>
        <c:ser>
          <c:idx val="5"/>
          <c:order val="5"/>
          <c:tx>
            <c:strRef>
              <c:f>Regression_May!$N$1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3332653837595742"/>
                  <c:y val="3.649715265736187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-8E-06x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2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+ 0.0031x + 0.4837, R² = 0.3771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Regression_May!$N$2:$N$9</c:f>
              <c:numCache>
                <c:formatCode>General</c:formatCode>
                <c:ptCount val="8"/>
                <c:pt idx="0">
                  <c:v>0.78432685867381113</c:v>
                </c:pt>
                <c:pt idx="1">
                  <c:v>0.80175983436853004</c:v>
                </c:pt>
                <c:pt idx="2">
                  <c:v>0.79776229681232846</c:v>
                </c:pt>
                <c:pt idx="3">
                  <c:v>0.80505415162454874</c:v>
                </c:pt>
                <c:pt idx="4">
                  <c:v>0.77131613467424565</c:v>
                </c:pt>
                <c:pt idx="5">
                  <c:v>0.7612072791833111</c:v>
                </c:pt>
                <c:pt idx="6">
                  <c:v>0.77488996017606382</c:v>
                </c:pt>
                <c:pt idx="7">
                  <c:v>0.78411491339247996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6E-43D3-A994-18BB233FF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9936"/>
        <c:axId val="538148096"/>
      </c:scatterChart>
      <c:valAx>
        <c:axId val="607929936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CC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8148096"/>
        <c:crosses val="autoZero"/>
        <c:crossBetween val="midCat"/>
      </c:valAx>
      <c:valAx>
        <c:axId val="53814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VI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7929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58846445926255575"/>
          <c:y val="0.70255588087590137"/>
          <c:w val="0.25839059998995112"/>
          <c:h val="0.12196405052256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 b="1" i="0" u="none" strike="noStrike" baseline="0">
                <a:effectLst/>
              </a:rPr>
              <a:t>Exponential</a:t>
            </a:r>
            <a:r>
              <a:rPr lang="en-US" altLang="zh-CN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Regression</a:t>
            </a:r>
            <a:endParaRPr lang="zh-CN" alt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Regression_May!$I$1</c:f>
              <c:strCache>
                <c:ptCount val="1"/>
                <c:pt idx="0">
                  <c:v>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4299844242350291"/>
                  <c:y val="-9.632640685257303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0.6854e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0.0011x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6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0.4618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Regression_May!$I$2:$I$9</c:f>
              <c:numCache>
                <c:formatCode>General</c:formatCode>
                <c:ptCount val="8"/>
                <c:pt idx="0">
                  <c:v>0.81060262800181238</c:v>
                </c:pt>
                <c:pt idx="1">
                  <c:v>0.85851575013347559</c:v>
                </c:pt>
                <c:pt idx="2">
                  <c:v>0.84889274858879726</c:v>
                </c:pt>
                <c:pt idx="3">
                  <c:v>0.84782608695652184</c:v>
                </c:pt>
                <c:pt idx="4">
                  <c:v>0.80969399151217347</c:v>
                </c:pt>
                <c:pt idx="5">
                  <c:v>0.77658383702708755</c:v>
                </c:pt>
                <c:pt idx="6">
                  <c:v>0.81677751555460198</c:v>
                </c:pt>
                <c:pt idx="7">
                  <c:v>0.82300884955752218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D-4BF8-ACD9-89CC2A25F7BB}"/>
            </c:ext>
          </c:extLst>
        </c:ser>
        <c:ser>
          <c:idx val="1"/>
          <c:order val="1"/>
          <c:tx>
            <c:strRef>
              <c:f>Regression_May!$J$1</c:f>
              <c:strCache>
                <c:ptCount val="1"/>
                <c:pt idx="0">
                  <c:v>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3366389365413179"/>
                  <c:y val="7.237082729279778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0.452e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0.0015x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0.5663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Regression_May!$J$2:$J$9</c:f>
              <c:numCache>
                <c:formatCode>General</c:formatCode>
                <c:ptCount val="8"/>
                <c:pt idx="0">
                  <c:v>0.57010834926704912</c:v>
                </c:pt>
                <c:pt idx="1">
                  <c:v>0.55156643036816833</c:v>
                </c:pt>
                <c:pt idx="2">
                  <c:v>0.61055590256089942</c:v>
                </c:pt>
                <c:pt idx="3">
                  <c:v>0.60937500000000011</c:v>
                </c:pt>
                <c:pt idx="4">
                  <c:v>0.57375751820196275</c:v>
                </c:pt>
                <c:pt idx="5">
                  <c:v>0.54964613922044991</c:v>
                </c:pt>
                <c:pt idx="6">
                  <c:v>0.59108787910154226</c:v>
                </c:pt>
                <c:pt idx="7">
                  <c:v>0.59374026782933664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D-4BF8-ACD9-89CC2A25F7BB}"/>
            </c:ext>
          </c:extLst>
        </c:ser>
        <c:ser>
          <c:idx val="2"/>
          <c:order val="2"/>
          <c:tx>
            <c:strRef>
              <c:f>Regression_May!$K$1</c:f>
              <c:strCache>
                <c:ptCount val="1"/>
                <c:pt idx="0">
                  <c:v>MSAVI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3555997387291037"/>
                  <c:y val="1.389844320001516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0.4331e</a:t>
                    </a:r>
                    <a:r>
                      <a:rPr lang="en-US" altLang="zh-CN" sz="1100" b="0" i="0" u="none" strike="noStrike" kern="1200" baseline="3000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0.002x</a:t>
                    </a:r>
                    <a:r>
                      <a:rPr lang="en-US" altLang="zh-CN" sz="11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0.5976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rgbClr val="FFC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Regression_May!$K$2:$K$9</c:f>
              <c:numCache>
                <c:formatCode>General</c:formatCode>
                <c:ptCount val="8"/>
                <c:pt idx="0">
                  <c:v>0.59352785164278687</c:v>
                </c:pt>
                <c:pt idx="1">
                  <c:v>0.57228555150246374</c:v>
                </c:pt>
                <c:pt idx="2">
                  <c:v>0.65174591774615021</c:v>
                </c:pt>
                <c:pt idx="3">
                  <c:v>0.64999999999999991</c:v>
                </c:pt>
                <c:pt idx="4">
                  <c:v>0.59817002427263644</c:v>
                </c:pt>
                <c:pt idx="5">
                  <c:v>0.56445945176671541</c:v>
                </c:pt>
                <c:pt idx="6">
                  <c:v>0.62129478653952352</c:v>
                </c:pt>
                <c:pt idx="7">
                  <c:v>0.62558921489099872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D-4BF8-ACD9-89CC2A25F7BB}"/>
            </c:ext>
          </c:extLst>
        </c:ser>
        <c:ser>
          <c:idx val="3"/>
          <c:order val="3"/>
          <c:tx>
            <c:strRef>
              <c:f>Regression_May!$L$1</c:f>
              <c:strCache>
                <c:ptCount val="1"/>
                <c:pt idx="0">
                  <c:v>EVI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4299844242350291"/>
                  <c:y val="-2.45040128106730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0.4673e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0.0018x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0.5528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Regression_May!$L$2:$L$9</c:f>
              <c:numCache>
                <c:formatCode>General</c:formatCode>
                <c:ptCount val="8"/>
                <c:pt idx="0">
                  <c:v>0.61939549215801681</c:v>
                </c:pt>
                <c:pt idx="1">
                  <c:v>0.59507068314706535</c:v>
                </c:pt>
                <c:pt idx="2">
                  <c:v>0.67444026632628429</c:v>
                </c:pt>
                <c:pt idx="3">
                  <c:v>0.67567567567567566</c:v>
                </c:pt>
                <c:pt idx="4">
                  <c:v>0.62599295434136915</c:v>
                </c:pt>
                <c:pt idx="5">
                  <c:v>0.59402719271207927</c:v>
                </c:pt>
                <c:pt idx="6">
                  <c:v>0.64729486176760642</c:v>
                </c:pt>
                <c:pt idx="7">
                  <c:v>0.65199548579049971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0D-4BF8-ACD9-89CC2A25F7BB}"/>
            </c:ext>
          </c:extLst>
        </c:ser>
        <c:ser>
          <c:idx val="4"/>
          <c:order val="4"/>
          <c:tx>
            <c:strRef>
              <c:f>Regression_May!$M$1</c:f>
              <c:strCache>
                <c:ptCount val="1"/>
                <c:pt idx="0">
                  <c:v>NDMI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4664475053653843"/>
                  <c:y val="-5.804409827832892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0.1461e</a:t>
                    </a:r>
                    <a:r>
                      <a:rPr lang="en-US" altLang="zh-CN" sz="1100" b="0" i="0" u="none" strike="noStrike" kern="1200" baseline="3000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0.0048x</a:t>
                    </a:r>
                    <a:r>
                      <a:rPr lang="en-US" altLang="zh-CN" sz="1100" b="0" i="0" u="none" strike="noStrike" kern="120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0.3826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altLang="zh-CN" sz="1100" b="0" i="0" u="none" strike="noStrike" kern="1200" baseline="0">
                      <a:solidFill>
                        <a:schemeClr val="tx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Regression_May!$M$2:$M$9</c:f>
              <c:numCache>
                <c:formatCode>General</c:formatCode>
                <c:ptCount val="8"/>
                <c:pt idx="0">
                  <c:v>0.28695652173913044</c:v>
                </c:pt>
                <c:pt idx="1">
                  <c:v>0.40760210270926006</c:v>
                </c:pt>
                <c:pt idx="2">
                  <c:v>0.37821653989318665</c:v>
                </c:pt>
                <c:pt idx="3">
                  <c:v>0.37607252711672329</c:v>
                </c:pt>
                <c:pt idx="4">
                  <c:v>0.29445598338392714</c:v>
                </c:pt>
                <c:pt idx="5">
                  <c:v>0.26389552476508993</c:v>
                </c:pt>
                <c:pt idx="6">
                  <c:v>0.32706472339758658</c:v>
                </c:pt>
                <c:pt idx="7">
                  <c:v>0.3351248814416693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0D-4BF8-ACD9-89CC2A25F7BB}"/>
            </c:ext>
          </c:extLst>
        </c:ser>
        <c:ser>
          <c:idx val="5"/>
          <c:order val="5"/>
          <c:tx>
            <c:strRef>
              <c:f>Regression_May!$N$1</c:f>
              <c:strCache>
                <c:ptCount val="1"/>
                <c:pt idx="0">
                  <c:v>G 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4299844242350291"/>
                  <c:y val="8.352331409837307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y = 0.7167e</a:t>
                    </a:r>
                    <a:r>
                      <a:rPr lang="en-US" altLang="zh-CN" sz="1100" b="0" i="0" u="none" strike="noStrike" kern="1200" baseline="3000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0.0005x</a:t>
                    </a:r>
                    <a:r>
                      <a:rPr lang="en-US" altLang="zh-CN"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 , R² = 0.3119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Regression_May!$B$2:$B$9</c:f>
              <c:numCache>
                <c:formatCode>General</c:formatCode>
                <c:ptCount val="8"/>
                <c:pt idx="0">
                  <c:v>154.65344533333334</c:v>
                </c:pt>
                <c:pt idx="1">
                  <c:v>166.46080288888896</c:v>
                </c:pt>
                <c:pt idx="2">
                  <c:v>207.03957999999997</c:v>
                </c:pt>
                <c:pt idx="3">
                  <c:v>179.80897999999999</c:v>
                </c:pt>
                <c:pt idx="4">
                  <c:v>169.39545600000002</c:v>
                </c:pt>
                <c:pt idx="5">
                  <c:v>138.13946399999998</c:v>
                </c:pt>
                <c:pt idx="6">
                  <c:v>182.30659999999997</c:v>
                </c:pt>
                <c:pt idx="7">
                  <c:v>157.49979200000001</c:v>
                </c:pt>
              </c:numCache>
            </c:numRef>
          </c:xVal>
          <c:yVal>
            <c:numRef>
              <c:f>Regression_May!$N$2:$N$9</c:f>
              <c:numCache>
                <c:formatCode>General</c:formatCode>
                <c:ptCount val="8"/>
                <c:pt idx="0">
                  <c:v>0.78432685867381113</c:v>
                </c:pt>
                <c:pt idx="1">
                  <c:v>0.80175983436853004</c:v>
                </c:pt>
                <c:pt idx="2">
                  <c:v>0.79776229681232846</c:v>
                </c:pt>
                <c:pt idx="3">
                  <c:v>0.80505415162454874</c:v>
                </c:pt>
                <c:pt idx="4">
                  <c:v>0.77131613467424565</c:v>
                </c:pt>
                <c:pt idx="5">
                  <c:v>0.7612072791833111</c:v>
                </c:pt>
                <c:pt idx="6">
                  <c:v>0.77488996017606382</c:v>
                </c:pt>
                <c:pt idx="7">
                  <c:v>0.78411491339247996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0D-4BF8-ACD9-89CC2A25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9936"/>
        <c:axId val="538148096"/>
      </c:scatterChart>
      <c:valAx>
        <c:axId val="607929936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CC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8148096"/>
        <c:crosses val="autoZero"/>
        <c:crossBetween val="midCat"/>
      </c:valAx>
      <c:valAx>
        <c:axId val="53814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VI</a:t>
                </a:r>
                <a:endParaRPr lang="zh-CN" alt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7929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58846445926255575"/>
          <c:y val="0.70255588087590137"/>
          <c:w val="0.25839059998995112"/>
          <c:h val="0.12196405052256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Invertebrate exclusion (slope, liming, All, None)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800">
              <a:solidFill>
                <a:sysClr val="windowText" lastClr="000000"/>
              </a:solidFill>
            </a:rPr>
            <a:t>Invertebrate exclusion (slope, liming, All, None)</a:t>
          </a:r>
        </a:p>
      </cx:txPr>
    </cx:title>
    <cx:plotArea>
      <cx:plotAreaRegion>
        <cx:plotSurface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04693508-98A7-4DDB-B629-B906F09C83E5}">
          <cx:tx>
            <cx:txData>
              <cx:f>_xlchart.v1.4</cx:f>
              <cx:v>CC_Wheat</cx:v>
            </cx:txData>
          </cx:tx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Lime versus unlime (None, All)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400">
              <a:solidFill>
                <a:sysClr val="windowText" lastClr="000000"/>
              </a:solidFill>
            </a:rPr>
            <a:t>Lime versus unlime (None, All)</a:t>
          </a:r>
        </a:p>
      </cx:txPr>
    </cx:title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boxWhisker" uniqueId="{04693508-98A7-4DDB-B629-B906F09C83E5}">
          <cx:tx>
            <cx:txData>
              <cx:f>_xlchart.v1.1</cx:f>
              <cx:v>CC_Wheat</cx:v>
            </cx:txData>
          </cx:tx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Downslope versus upslope (unlime, None, All)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400">
              <a:solidFill>
                <a:sysClr val="windowText" lastClr="000000"/>
              </a:solidFill>
            </a:rPr>
            <a:t>Downslope versus upslope (unlime, None, All)</a:t>
          </a:r>
        </a:p>
      </cx:txPr>
    </cx:title>
    <cx:plotArea>
      <cx:plotAreaRegion>
        <cx:plotSurface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04693508-98A7-4DDB-B629-B906F09C83E5}">
          <cx:tx>
            <cx:txData>
              <cx:f>_xlchart.v1.10</cx:f>
              <cx:v>CC_Wheat</cx:v>
            </cx:txData>
          </cx:tx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Plant competition (control versus grass exclusion for lime)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400">
              <a:solidFill>
                <a:sysClr val="windowText" lastClr="000000"/>
              </a:solidFill>
            </a:rPr>
            <a:t>Plant competition (control versus grass exclusion for lime)</a:t>
          </a:r>
        </a:p>
      </cx:txPr>
    </cx:title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boxWhisker" uniqueId="{04693508-98A7-4DDB-B629-B906F09C83E5}">
          <cx:tx>
            <cx:txData>
              <cx:f>_xlchart.v1.7</cx:f>
              <cx:v>CC_Wheat</cx:v>
            </cx:txData>
          </cx:tx>
          <cx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38100</xdr:rowOff>
    </xdr:from>
    <xdr:to>
      <xdr:col>5</xdr:col>
      <xdr:colOff>201341</xdr:colOff>
      <xdr:row>27</xdr:row>
      <xdr:rowOff>82946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B68CB1A-93E0-C047-0D26-E409FFDE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825500"/>
          <a:ext cx="4932091" cy="4572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54</xdr:row>
      <xdr:rowOff>10582</xdr:rowOff>
    </xdr:from>
    <xdr:to>
      <xdr:col>31</xdr:col>
      <xdr:colOff>355600</xdr:colOff>
      <xdr:row>98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1A4925-19EB-E751-5F3B-3A3D27AF5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4" y="9611782"/>
              <a:ext cx="15465426" cy="7965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</xdr:row>
      <xdr:rowOff>0</xdr:rowOff>
    </xdr:from>
    <xdr:to>
      <xdr:col>21</xdr:col>
      <xdr:colOff>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79167E-3AF1-4770-9F75-70A7A1A7A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177800"/>
              <a:ext cx="9906000" cy="481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228600</xdr:colOff>
      <xdr:row>1</xdr:row>
      <xdr:rowOff>12700</xdr:rowOff>
    </xdr:from>
    <xdr:to>
      <xdr:col>37</xdr:col>
      <xdr:colOff>25400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60C2D5C-7613-4151-AB78-61F9DCCFA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92600" y="190500"/>
              <a:ext cx="1036320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28</xdr:row>
      <xdr:rowOff>38100</xdr:rowOff>
    </xdr:from>
    <xdr:to>
      <xdr:col>21</xdr:col>
      <xdr:colOff>12700</xdr:colOff>
      <xdr:row>53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35362DD-6D2F-4ED3-9018-64073AFBD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9100" y="5016500"/>
              <a:ext cx="10007600" cy="443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50</xdr:row>
      <xdr:rowOff>0</xdr:rowOff>
    </xdr:from>
    <xdr:to>
      <xdr:col>45</xdr:col>
      <xdr:colOff>281656</xdr:colOff>
      <xdr:row>94</xdr:row>
      <xdr:rowOff>147043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1EA1067-FC6C-DE7A-C9C3-7E03F6CB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52800" y="9525000"/>
          <a:ext cx="14302456" cy="85290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285445</xdr:colOff>
      <xdr:row>10</xdr:row>
      <xdr:rowOff>82852</xdr:rowOff>
    </xdr:from>
    <xdr:to>
      <xdr:col>25</xdr:col>
      <xdr:colOff>103716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A4A6E-7AFE-2CB1-2C4C-F636E0FB0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8467</xdr:colOff>
      <xdr:row>10</xdr:row>
      <xdr:rowOff>25400</xdr:rowOff>
    </xdr:from>
    <xdr:to>
      <xdr:col>14</xdr:col>
      <xdr:colOff>198967</xdr:colOff>
      <xdr:row>39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39A5BC-44AC-C167-F7EC-EE695F8A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282575</xdr:colOff>
      <xdr:row>10</xdr:row>
      <xdr:rowOff>86783</xdr:rowOff>
    </xdr:from>
    <xdr:to>
      <xdr:col>51</xdr:col>
      <xdr:colOff>33867</xdr:colOff>
      <xdr:row>39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4179A2-1242-039D-7B59-26389E91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241300</xdr:colOff>
      <xdr:row>10</xdr:row>
      <xdr:rowOff>44450</xdr:rowOff>
    </xdr:from>
    <xdr:to>
      <xdr:col>38</xdr:col>
      <xdr:colOff>139700</xdr:colOff>
      <xdr:row>39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F47A-9D7A-9BEB-51E2-E8820E919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</xdr:row>
      <xdr:rowOff>171450</xdr:rowOff>
    </xdr:from>
    <xdr:to>
      <xdr:col>11</xdr:col>
      <xdr:colOff>247650</xdr:colOff>
      <xdr:row>33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89CAA5-7FB8-CB30-73F5-4EC9C390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4</xdr:row>
      <xdr:rowOff>101600</xdr:rowOff>
    </xdr:from>
    <xdr:to>
      <xdr:col>22</xdr:col>
      <xdr:colOff>196850</xdr:colOff>
      <xdr:row>34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BA2FE1-7AE5-4E7A-82A6-209F90B2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34</xdr:row>
      <xdr:rowOff>57150</xdr:rowOff>
    </xdr:from>
    <xdr:to>
      <xdr:col>11</xdr:col>
      <xdr:colOff>247650</xdr:colOff>
      <xdr:row>64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904D6B-1A27-4351-A03A-9587D7C7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520700</xdr:colOff>
      <xdr:row>34</xdr:row>
      <xdr:rowOff>146050</xdr:rowOff>
    </xdr:from>
    <xdr:to>
      <xdr:col>22</xdr:col>
      <xdr:colOff>222250</xdr:colOff>
      <xdr:row>64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C99530-3D15-4C54-97A1-3F5CB8A57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zoomScale="70" zoomScaleNormal="70" workbookViewId="0">
      <pane ySplit="1" topLeftCell="A2" activePane="bottomLeft" state="frozen"/>
      <selection pane="bottomLeft" activeCell="C1" sqref="C1:C1048576"/>
    </sheetView>
  </sheetViews>
  <sheetFormatPr defaultColWidth="8.6640625" defaultRowHeight="15.5" x14ac:dyDescent="0.35"/>
  <cols>
    <col min="1" max="1" width="5.4140625" style="7" customWidth="1"/>
    <col min="2" max="2" width="19.1640625" style="7" customWidth="1"/>
    <col min="3" max="3" width="14.75" style="7" customWidth="1"/>
    <col min="4" max="4" width="7.4140625" style="7" customWidth="1"/>
    <col min="5" max="5" width="10.4140625" style="27" customWidth="1"/>
    <col min="6" max="6" width="10.33203125" style="27" bestFit="1" customWidth="1"/>
    <col min="7" max="7" width="10.83203125" style="27" customWidth="1"/>
    <col min="8" max="8" width="10.4140625" style="27" customWidth="1"/>
    <col min="9" max="10" width="10.33203125" style="27" bestFit="1" customWidth="1"/>
    <col min="11" max="11" width="8.6640625" style="7"/>
    <col min="12" max="12" width="12.4140625" style="7" customWidth="1"/>
    <col min="13" max="16384" width="8.6640625" style="7"/>
  </cols>
  <sheetData>
    <row r="1" spans="1:12" x14ac:dyDescent="0.35">
      <c r="A1" s="4" t="s">
        <v>21</v>
      </c>
      <c r="B1" s="5" t="s">
        <v>0</v>
      </c>
      <c r="C1" s="5" t="s">
        <v>1</v>
      </c>
      <c r="D1" s="5" t="s">
        <v>2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L1" s="8" t="s">
        <v>32</v>
      </c>
    </row>
    <row r="2" spans="1:12" x14ac:dyDescent="0.35">
      <c r="A2" s="9" t="s">
        <v>23</v>
      </c>
      <c r="B2" s="10" t="s">
        <v>24</v>
      </c>
      <c r="C2" s="9" t="s">
        <v>14</v>
      </c>
      <c r="D2" s="9">
        <v>40.1</v>
      </c>
      <c r="E2" s="11">
        <f>0.019*D2^2+6.814*D2-49.249</f>
        <v>254.54459</v>
      </c>
      <c r="F2" s="12">
        <f>0.073*D2^2+2.853*D2-8.803</f>
        <v>222.98703</v>
      </c>
      <c r="G2" s="12">
        <f>0.093*D2^2+0.088*D2+47.1</f>
        <v>200.17373000000001</v>
      </c>
      <c r="H2" s="12">
        <f>0.118*D2^2+0.919*D2+7.925</f>
        <v>234.52208000000002</v>
      </c>
      <c r="I2" s="12">
        <f>0.122*D2^2+0.043*D2+87.177</f>
        <v>285.07852000000003</v>
      </c>
      <c r="J2" s="12">
        <f>0.091*D2^2+1.594*D2+32.41</f>
        <v>242.65831</v>
      </c>
    </row>
    <row r="3" spans="1:12" x14ac:dyDescent="0.35">
      <c r="A3" s="9" t="s">
        <v>23</v>
      </c>
      <c r="B3" s="10" t="s">
        <v>24</v>
      </c>
      <c r="C3" s="9" t="s">
        <v>14</v>
      </c>
      <c r="D3" s="9">
        <v>26.6</v>
      </c>
      <c r="E3" s="11">
        <f t="shared" ref="E3:E66" si="0">0.019*D3^2+6.814*D3-49.249</f>
        <v>145.44704000000002</v>
      </c>
      <c r="F3" s="12">
        <f t="shared" ref="F3:F66" si="1">0.073*D3^2+2.853*D3-8.803</f>
        <v>118.73868000000002</v>
      </c>
      <c r="G3" s="12">
        <f t="shared" ref="G3:G66" si="2">0.093*D3^2+0.088*D3+47.1</f>
        <v>115.24388000000002</v>
      </c>
      <c r="H3" s="12">
        <f t="shared" ref="H3:H66" si="3">0.118*D3^2+0.919*D3+7.925</f>
        <v>115.86248000000001</v>
      </c>
      <c r="I3" s="12">
        <f t="shared" ref="I3:I66" si="4">0.122*D3^2+0.043*D3+87.177</f>
        <v>174.64312000000001</v>
      </c>
      <c r="J3" s="12">
        <f>0.091*D3^2+1.594*D3+32.41</f>
        <v>139.19836000000001</v>
      </c>
    </row>
    <row r="4" spans="1:12" x14ac:dyDescent="0.35">
      <c r="A4" s="9" t="s">
        <v>23</v>
      </c>
      <c r="B4" s="10" t="s">
        <v>24</v>
      </c>
      <c r="C4" s="9" t="s">
        <v>14</v>
      </c>
      <c r="D4" s="9">
        <v>36</v>
      </c>
      <c r="E4" s="11">
        <f t="shared" si="0"/>
        <v>220.679</v>
      </c>
      <c r="F4" s="12">
        <f t="shared" si="1"/>
        <v>188.51300000000001</v>
      </c>
      <c r="G4" s="12">
        <f t="shared" si="2"/>
        <v>170.79600000000002</v>
      </c>
      <c r="H4" s="12">
        <f t="shared" si="3"/>
        <v>193.93700000000001</v>
      </c>
      <c r="I4" s="12">
        <f t="shared" si="4"/>
        <v>246.83699999999999</v>
      </c>
      <c r="J4" s="12">
        <f t="shared" ref="J4:J66" si="5">0.091*D4^2+1.594*D4+32.41</f>
        <v>207.73</v>
      </c>
    </row>
    <row r="5" spans="1:12" x14ac:dyDescent="0.35">
      <c r="A5" s="9" t="s">
        <v>23</v>
      </c>
      <c r="B5" s="10" t="s">
        <v>24</v>
      </c>
      <c r="C5" s="9" t="s">
        <v>14</v>
      </c>
      <c r="D5" s="9">
        <v>26.5</v>
      </c>
      <c r="E5" s="11">
        <f t="shared" si="0"/>
        <v>144.66475</v>
      </c>
      <c r="F5" s="12">
        <f t="shared" si="1"/>
        <v>118.06575000000001</v>
      </c>
      <c r="G5" s="12">
        <f t="shared" si="2"/>
        <v>114.74125000000001</v>
      </c>
      <c r="H5" s="12">
        <f t="shared" si="3"/>
        <v>115.14399999999999</v>
      </c>
      <c r="I5" s="12">
        <f t="shared" si="4"/>
        <v>173.99099999999999</v>
      </c>
      <c r="J5" s="12">
        <f t="shared" si="5"/>
        <v>138.55574999999999</v>
      </c>
    </row>
    <row r="6" spans="1:12" x14ac:dyDescent="0.35">
      <c r="A6" s="9" t="s">
        <v>23</v>
      </c>
      <c r="B6" s="10" t="s">
        <v>24</v>
      </c>
      <c r="C6" s="9" t="s">
        <v>14</v>
      </c>
      <c r="D6" s="9">
        <v>54.5</v>
      </c>
      <c r="E6" s="11">
        <f t="shared" si="0"/>
        <v>378.54874999999998</v>
      </c>
      <c r="F6" s="12">
        <f t="shared" si="1"/>
        <v>363.51375000000002</v>
      </c>
      <c r="G6" s="12">
        <f t="shared" si="2"/>
        <v>328.12925000000001</v>
      </c>
      <c r="H6" s="12">
        <f t="shared" si="3"/>
        <v>408.5</v>
      </c>
      <c r="I6" s="12">
        <f t="shared" si="4"/>
        <v>451.89100000000002</v>
      </c>
      <c r="J6" s="12">
        <f t="shared" si="5"/>
        <v>389.57574999999997</v>
      </c>
    </row>
    <row r="7" spans="1:12" x14ac:dyDescent="0.35">
      <c r="A7" s="9" t="s">
        <v>23</v>
      </c>
      <c r="B7" s="10" t="s">
        <v>24</v>
      </c>
      <c r="C7" s="9" t="s">
        <v>12</v>
      </c>
      <c r="D7" s="9">
        <v>31</v>
      </c>
      <c r="E7" s="11">
        <f t="shared" si="0"/>
        <v>180.244</v>
      </c>
      <c r="F7" s="12">
        <f t="shared" si="1"/>
        <v>149.79300000000001</v>
      </c>
      <c r="G7" s="12">
        <f t="shared" si="2"/>
        <v>139.20099999999999</v>
      </c>
      <c r="H7" s="12">
        <f t="shared" si="3"/>
        <v>149.81200000000001</v>
      </c>
      <c r="I7" s="12">
        <f t="shared" si="4"/>
        <v>205.75200000000001</v>
      </c>
      <c r="J7" s="12">
        <f t="shared" si="5"/>
        <v>169.27500000000001</v>
      </c>
    </row>
    <row r="8" spans="1:12" x14ac:dyDescent="0.35">
      <c r="A8" s="9" t="s">
        <v>23</v>
      </c>
      <c r="B8" s="10" t="s">
        <v>24</v>
      </c>
      <c r="C8" s="9" t="s">
        <v>12</v>
      </c>
      <c r="D8" s="9">
        <v>27.6</v>
      </c>
      <c r="E8" s="11">
        <f t="shared" si="0"/>
        <v>153.29084000000003</v>
      </c>
      <c r="F8" s="12">
        <f t="shared" si="1"/>
        <v>125.54828000000001</v>
      </c>
      <c r="G8" s="12">
        <f t="shared" si="2"/>
        <v>120.37248</v>
      </c>
      <c r="H8" s="12">
        <f t="shared" si="3"/>
        <v>123.17708</v>
      </c>
      <c r="I8" s="12">
        <f t="shared" si="4"/>
        <v>181.29852000000002</v>
      </c>
      <c r="J8" s="12">
        <f t="shared" si="5"/>
        <v>145.72456</v>
      </c>
    </row>
    <row r="9" spans="1:12" x14ac:dyDescent="0.35">
      <c r="A9" s="9" t="s">
        <v>23</v>
      </c>
      <c r="B9" s="10" t="s">
        <v>24</v>
      </c>
      <c r="C9" s="9" t="s">
        <v>12</v>
      </c>
      <c r="D9" s="9">
        <v>21.6</v>
      </c>
      <c r="E9" s="11">
        <f t="shared" si="0"/>
        <v>106.79804000000001</v>
      </c>
      <c r="F9" s="12">
        <f t="shared" si="1"/>
        <v>86.880680000000012</v>
      </c>
      <c r="G9" s="12">
        <f t="shared" si="2"/>
        <v>92.39088000000001</v>
      </c>
      <c r="H9" s="12">
        <f t="shared" si="3"/>
        <v>82.829480000000004</v>
      </c>
      <c r="I9" s="12">
        <f t="shared" si="4"/>
        <v>145.02612000000002</v>
      </c>
      <c r="J9" s="12">
        <f t="shared" si="5"/>
        <v>109.29736</v>
      </c>
    </row>
    <row r="10" spans="1:12" x14ac:dyDescent="0.35">
      <c r="A10" s="9" t="s">
        <v>23</v>
      </c>
      <c r="B10" s="10" t="s">
        <v>24</v>
      </c>
      <c r="C10" s="9" t="s">
        <v>12</v>
      </c>
      <c r="D10" s="9">
        <v>28.2</v>
      </c>
      <c r="E10" s="11">
        <f t="shared" si="0"/>
        <v>158.01535999999999</v>
      </c>
      <c r="F10" s="12">
        <f t="shared" si="1"/>
        <v>129.70411999999999</v>
      </c>
      <c r="G10" s="12">
        <f t="shared" si="2"/>
        <v>123.53891999999999</v>
      </c>
      <c r="H10" s="12">
        <f t="shared" si="3"/>
        <v>127.67912</v>
      </c>
      <c r="I10" s="12">
        <f t="shared" si="4"/>
        <v>185.40888000000001</v>
      </c>
      <c r="J10" s="12">
        <f t="shared" si="5"/>
        <v>149.72764000000001</v>
      </c>
    </row>
    <row r="11" spans="1:12" x14ac:dyDescent="0.35">
      <c r="A11" s="9" t="s">
        <v>23</v>
      </c>
      <c r="B11" s="10" t="s">
        <v>24</v>
      </c>
      <c r="C11" s="9" t="s">
        <v>12</v>
      </c>
      <c r="D11" s="9">
        <v>28</v>
      </c>
      <c r="E11" s="11">
        <f t="shared" si="0"/>
        <v>156.43899999999999</v>
      </c>
      <c r="F11" s="12">
        <f t="shared" si="1"/>
        <v>128.31299999999999</v>
      </c>
      <c r="G11" s="12">
        <f t="shared" si="2"/>
        <v>122.476</v>
      </c>
      <c r="H11" s="12">
        <f t="shared" si="3"/>
        <v>126.169</v>
      </c>
      <c r="I11" s="12">
        <f t="shared" si="4"/>
        <v>184.029</v>
      </c>
      <c r="J11" s="12">
        <f t="shared" si="5"/>
        <v>148.386</v>
      </c>
    </row>
    <row r="12" spans="1:12" x14ac:dyDescent="0.35">
      <c r="A12" s="9" t="s">
        <v>23</v>
      </c>
      <c r="B12" s="10" t="s">
        <v>24</v>
      </c>
      <c r="C12" s="9" t="s">
        <v>10</v>
      </c>
      <c r="D12" s="9">
        <v>39.9</v>
      </c>
      <c r="E12" s="11">
        <f t="shared" si="0"/>
        <v>252.87779000000003</v>
      </c>
      <c r="F12" s="12">
        <f t="shared" si="1"/>
        <v>221.24842999999998</v>
      </c>
      <c r="G12" s="12">
        <f t="shared" si="2"/>
        <v>198.66812999999999</v>
      </c>
      <c r="H12" s="12">
        <f t="shared" si="3"/>
        <v>232.45028000000002</v>
      </c>
      <c r="I12" s="12">
        <f t="shared" si="4"/>
        <v>283.11792000000003</v>
      </c>
      <c r="J12" s="12">
        <f t="shared" si="5"/>
        <v>240.88350999999997</v>
      </c>
    </row>
    <row r="13" spans="1:12" x14ac:dyDescent="0.35">
      <c r="A13" s="9" t="s">
        <v>23</v>
      </c>
      <c r="B13" s="10" t="s">
        <v>24</v>
      </c>
      <c r="C13" s="9" t="s">
        <v>10</v>
      </c>
      <c r="D13" s="9">
        <v>30.6</v>
      </c>
      <c r="E13" s="11">
        <f t="shared" si="0"/>
        <v>177.05024000000003</v>
      </c>
      <c r="F13" s="12">
        <f t="shared" si="1"/>
        <v>146.85308000000003</v>
      </c>
      <c r="G13" s="12">
        <f t="shared" si="2"/>
        <v>136.87428000000003</v>
      </c>
      <c r="H13" s="12">
        <f t="shared" si="3"/>
        <v>146.53688000000002</v>
      </c>
      <c r="I13" s="12">
        <f t="shared" si="4"/>
        <v>202.72872000000001</v>
      </c>
      <c r="J13" s="12">
        <f t="shared" si="5"/>
        <v>166.39516</v>
      </c>
    </row>
    <row r="14" spans="1:12" x14ac:dyDescent="0.35">
      <c r="A14" s="9" t="s">
        <v>23</v>
      </c>
      <c r="B14" s="10" t="s">
        <v>24</v>
      </c>
      <c r="C14" s="9" t="s">
        <v>10</v>
      </c>
      <c r="D14" s="9">
        <v>28.2</v>
      </c>
      <c r="E14" s="11">
        <f t="shared" si="0"/>
        <v>158.01535999999999</v>
      </c>
      <c r="F14" s="12">
        <f t="shared" si="1"/>
        <v>129.70411999999999</v>
      </c>
      <c r="G14" s="12">
        <f t="shared" si="2"/>
        <v>123.53891999999999</v>
      </c>
      <c r="H14" s="12">
        <f t="shared" si="3"/>
        <v>127.67912</v>
      </c>
      <c r="I14" s="12">
        <f t="shared" si="4"/>
        <v>185.40888000000001</v>
      </c>
      <c r="J14" s="12">
        <f t="shared" si="5"/>
        <v>149.72764000000001</v>
      </c>
    </row>
    <row r="15" spans="1:12" x14ac:dyDescent="0.35">
      <c r="A15" s="9" t="s">
        <v>23</v>
      </c>
      <c r="B15" s="10" t="s">
        <v>24</v>
      </c>
      <c r="C15" s="9" t="s">
        <v>10</v>
      </c>
      <c r="D15" s="9">
        <v>30.2</v>
      </c>
      <c r="E15" s="11">
        <f t="shared" si="0"/>
        <v>173.86256</v>
      </c>
      <c r="F15" s="12">
        <f t="shared" si="1"/>
        <v>143.93652</v>
      </c>
      <c r="G15" s="12">
        <f t="shared" si="2"/>
        <v>134.57731999999999</v>
      </c>
      <c r="H15" s="12">
        <f t="shared" si="3"/>
        <v>143.29952</v>
      </c>
      <c r="I15" s="12">
        <f t="shared" si="4"/>
        <v>199.74448000000001</v>
      </c>
      <c r="J15" s="12">
        <f t="shared" si="5"/>
        <v>163.54443999999998</v>
      </c>
    </row>
    <row r="16" spans="1:12" x14ac:dyDescent="0.35">
      <c r="A16" s="9" t="s">
        <v>23</v>
      </c>
      <c r="B16" s="10" t="s">
        <v>24</v>
      </c>
      <c r="C16" s="9" t="s">
        <v>10</v>
      </c>
      <c r="D16" s="9">
        <v>28.9</v>
      </c>
      <c r="E16" s="11">
        <f t="shared" si="0"/>
        <v>163.54459</v>
      </c>
      <c r="F16" s="12">
        <f t="shared" si="1"/>
        <v>134.61903000000001</v>
      </c>
      <c r="G16" s="12">
        <f t="shared" si="2"/>
        <v>127.31772999999998</v>
      </c>
      <c r="H16" s="12">
        <f t="shared" si="3"/>
        <v>133.03887999999998</v>
      </c>
      <c r="I16" s="12">
        <f t="shared" si="4"/>
        <v>190.31531999999999</v>
      </c>
      <c r="J16" s="12">
        <f t="shared" si="5"/>
        <v>154.48070999999999</v>
      </c>
    </row>
    <row r="17" spans="1:10" x14ac:dyDescent="0.35">
      <c r="A17" s="9" t="s">
        <v>23</v>
      </c>
      <c r="B17" s="10" t="s">
        <v>24</v>
      </c>
      <c r="C17" s="9" t="s">
        <v>11</v>
      </c>
      <c r="D17" s="9">
        <v>51.8</v>
      </c>
      <c r="E17" s="11">
        <f t="shared" si="0"/>
        <v>354.69775999999996</v>
      </c>
      <c r="F17" s="12">
        <f t="shared" si="1"/>
        <v>334.85892000000001</v>
      </c>
      <c r="G17" s="12">
        <f t="shared" si="2"/>
        <v>301.19972000000001</v>
      </c>
      <c r="H17" s="12">
        <f t="shared" si="3"/>
        <v>372.15151999999995</v>
      </c>
      <c r="I17" s="12">
        <f t="shared" si="4"/>
        <v>416.75968</v>
      </c>
      <c r="J17" s="12">
        <f t="shared" si="5"/>
        <v>359.1540399999999</v>
      </c>
    </row>
    <row r="18" spans="1:10" x14ac:dyDescent="0.35">
      <c r="A18" s="9" t="s">
        <v>23</v>
      </c>
      <c r="B18" s="10" t="s">
        <v>24</v>
      </c>
      <c r="C18" s="9" t="s">
        <v>11</v>
      </c>
      <c r="D18" s="9">
        <v>24</v>
      </c>
      <c r="E18" s="11">
        <f t="shared" si="0"/>
        <v>125.23099999999999</v>
      </c>
      <c r="F18" s="12">
        <f t="shared" si="1"/>
        <v>101.71700000000001</v>
      </c>
      <c r="G18" s="12">
        <f t="shared" si="2"/>
        <v>102.78</v>
      </c>
      <c r="H18" s="12">
        <f t="shared" si="3"/>
        <v>97.948999999999984</v>
      </c>
      <c r="I18" s="12">
        <f t="shared" si="4"/>
        <v>158.48099999999999</v>
      </c>
      <c r="J18" s="12">
        <f t="shared" si="5"/>
        <v>123.08199999999999</v>
      </c>
    </row>
    <row r="19" spans="1:10" x14ac:dyDescent="0.35">
      <c r="A19" s="9" t="s">
        <v>23</v>
      </c>
      <c r="B19" s="10" t="s">
        <v>24</v>
      </c>
      <c r="C19" s="9" t="s">
        <v>11</v>
      </c>
      <c r="D19" s="9">
        <v>28.1</v>
      </c>
      <c r="E19" s="11">
        <f t="shared" si="0"/>
        <v>157.22699</v>
      </c>
      <c r="F19" s="12">
        <f t="shared" si="1"/>
        <v>129.00783000000001</v>
      </c>
      <c r="G19" s="12">
        <f t="shared" si="2"/>
        <v>123.00653000000003</v>
      </c>
      <c r="H19" s="12">
        <f t="shared" si="3"/>
        <v>126.92288000000001</v>
      </c>
      <c r="I19" s="12">
        <f t="shared" si="4"/>
        <v>184.71772000000001</v>
      </c>
      <c r="J19" s="12">
        <f t="shared" si="5"/>
        <v>149.05591000000001</v>
      </c>
    </row>
    <row r="20" spans="1:10" x14ac:dyDescent="0.35">
      <c r="A20" s="9" t="s">
        <v>23</v>
      </c>
      <c r="B20" s="10" t="s">
        <v>24</v>
      </c>
      <c r="C20" s="9" t="s">
        <v>11</v>
      </c>
      <c r="D20" s="9">
        <v>29.6</v>
      </c>
      <c r="E20" s="11">
        <f t="shared" si="0"/>
        <v>169.09244000000001</v>
      </c>
      <c r="F20" s="12">
        <f t="shared" si="1"/>
        <v>139.60548</v>
      </c>
      <c r="G20" s="12">
        <f t="shared" si="2"/>
        <v>131.18768</v>
      </c>
      <c r="H20" s="12">
        <f t="shared" si="3"/>
        <v>138.51428000000001</v>
      </c>
      <c r="I20" s="12">
        <f t="shared" si="4"/>
        <v>195.34132000000002</v>
      </c>
      <c r="J20" s="12">
        <f t="shared" si="5"/>
        <v>159.32296000000002</v>
      </c>
    </row>
    <row r="21" spans="1:10" x14ac:dyDescent="0.35">
      <c r="A21" s="9" t="s">
        <v>23</v>
      </c>
      <c r="B21" s="10" t="s">
        <v>24</v>
      </c>
      <c r="C21" s="9" t="s">
        <v>11</v>
      </c>
      <c r="D21" s="9">
        <v>28.2</v>
      </c>
      <c r="E21" s="11">
        <f t="shared" si="0"/>
        <v>158.01535999999999</v>
      </c>
      <c r="F21" s="12">
        <f t="shared" si="1"/>
        <v>129.70411999999999</v>
      </c>
      <c r="G21" s="12">
        <f t="shared" si="2"/>
        <v>123.53891999999999</v>
      </c>
      <c r="H21" s="12">
        <f t="shared" si="3"/>
        <v>127.67912</v>
      </c>
      <c r="I21" s="12">
        <f t="shared" si="4"/>
        <v>185.40888000000001</v>
      </c>
      <c r="J21" s="12">
        <f t="shared" si="5"/>
        <v>149.72764000000001</v>
      </c>
    </row>
    <row r="22" spans="1:10" x14ac:dyDescent="0.35">
      <c r="A22" s="9" t="s">
        <v>23</v>
      </c>
      <c r="B22" s="10" t="s">
        <v>24</v>
      </c>
      <c r="C22" s="9" t="s">
        <v>9</v>
      </c>
      <c r="D22" s="9">
        <v>38.299999999999997</v>
      </c>
      <c r="E22" s="11">
        <f t="shared" si="0"/>
        <v>239.59810999999999</v>
      </c>
      <c r="F22" s="12">
        <f t="shared" si="1"/>
        <v>207.54987</v>
      </c>
      <c r="G22" s="12">
        <f t="shared" si="2"/>
        <v>186.89116999999996</v>
      </c>
      <c r="H22" s="12">
        <f t="shared" si="3"/>
        <v>216.21571999999998</v>
      </c>
      <c r="I22" s="12">
        <f t="shared" si="4"/>
        <v>267.78447999999997</v>
      </c>
      <c r="J22" s="12">
        <f t="shared" si="5"/>
        <v>226.94718999999998</v>
      </c>
    </row>
    <row r="23" spans="1:10" x14ac:dyDescent="0.35">
      <c r="A23" s="9" t="s">
        <v>23</v>
      </c>
      <c r="B23" s="10" t="s">
        <v>24</v>
      </c>
      <c r="C23" s="9" t="s">
        <v>9</v>
      </c>
      <c r="D23" s="9">
        <v>24.8</v>
      </c>
      <c r="E23" s="11">
        <f t="shared" si="0"/>
        <v>131.42395999999999</v>
      </c>
      <c r="F23" s="12">
        <f t="shared" si="1"/>
        <v>106.84932000000001</v>
      </c>
      <c r="G23" s="12">
        <f t="shared" si="2"/>
        <v>106.48112</v>
      </c>
      <c r="H23" s="12">
        <f t="shared" si="3"/>
        <v>103.29092</v>
      </c>
      <c r="I23" s="12">
        <f t="shared" si="4"/>
        <v>163.27828</v>
      </c>
      <c r="J23" s="12">
        <f t="shared" si="5"/>
        <v>127.90984</v>
      </c>
    </row>
    <row r="24" spans="1:10" x14ac:dyDescent="0.35">
      <c r="A24" s="9" t="s">
        <v>23</v>
      </c>
      <c r="B24" s="10" t="s">
        <v>24</v>
      </c>
      <c r="C24" s="9" t="s">
        <v>9</v>
      </c>
      <c r="D24" s="9">
        <v>37.6</v>
      </c>
      <c r="E24" s="11">
        <f t="shared" si="0"/>
        <v>233.81884000000005</v>
      </c>
      <c r="F24" s="12">
        <f t="shared" si="1"/>
        <v>201.67428000000001</v>
      </c>
      <c r="G24" s="12">
        <f t="shared" si="2"/>
        <v>181.88848000000002</v>
      </c>
      <c r="H24" s="12">
        <f t="shared" si="3"/>
        <v>209.30308000000002</v>
      </c>
      <c r="I24" s="12">
        <f t="shared" si="4"/>
        <v>261.27252000000004</v>
      </c>
      <c r="J24" s="12">
        <f t="shared" si="5"/>
        <v>220.99656000000002</v>
      </c>
    </row>
    <row r="25" spans="1:10" x14ac:dyDescent="0.35">
      <c r="A25" s="9" t="s">
        <v>23</v>
      </c>
      <c r="B25" s="10" t="s">
        <v>24</v>
      </c>
      <c r="C25" s="9" t="s">
        <v>9</v>
      </c>
      <c r="D25" s="9">
        <v>21.6</v>
      </c>
      <c r="E25" s="11">
        <f t="shared" si="0"/>
        <v>106.79804000000001</v>
      </c>
      <c r="F25" s="12">
        <f t="shared" si="1"/>
        <v>86.880680000000012</v>
      </c>
      <c r="G25" s="12">
        <f t="shared" si="2"/>
        <v>92.39088000000001</v>
      </c>
      <c r="H25" s="12">
        <f t="shared" si="3"/>
        <v>82.829480000000004</v>
      </c>
      <c r="I25" s="12">
        <f t="shared" si="4"/>
        <v>145.02612000000002</v>
      </c>
      <c r="J25" s="12">
        <f t="shared" si="5"/>
        <v>109.29736</v>
      </c>
    </row>
    <row r="26" spans="1:10" x14ac:dyDescent="0.35">
      <c r="A26" s="9" t="s">
        <v>23</v>
      </c>
      <c r="B26" s="10" t="s">
        <v>24</v>
      </c>
      <c r="C26" s="9" t="s">
        <v>9</v>
      </c>
      <c r="D26" s="9">
        <v>24.6</v>
      </c>
      <c r="E26" s="11">
        <f t="shared" si="0"/>
        <v>129.87344000000002</v>
      </c>
      <c r="F26" s="12">
        <f t="shared" si="1"/>
        <v>105.55748000000001</v>
      </c>
      <c r="G26" s="12">
        <f t="shared" si="2"/>
        <v>105.54468</v>
      </c>
      <c r="H26" s="12">
        <f t="shared" si="3"/>
        <v>101.94128000000001</v>
      </c>
      <c r="I26" s="12">
        <f t="shared" si="4"/>
        <v>162.06432000000001</v>
      </c>
      <c r="J26" s="12">
        <f t="shared" si="5"/>
        <v>126.69195999999999</v>
      </c>
    </row>
    <row r="27" spans="1:10" x14ac:dyDescent="0.35">
      <c r="A27" s="9" t="s">
        <v>23</v>
      </c>
      <c r="B27" s="10" t="s">
        <v>24</v>
      </c>
      <c r="C27" s="9" t="s">
        <v>13</v>
      </c>
      <c r="D27" s="9">
        <v>28.6</v>
      </c>
      <c r="E27" s="11">
        <f t="shared" si="0"/>
        <v>161.17264</v>
      </c>
      <c r="F27" s="12">
        <f t="shared" si="1"/>
        <v>132.50388000000001</v>
      </c>
      <c r="G27" s="12">
        <f t="shared" si="2"/>
        <v>125.68708000000001</v>
      </c>
      <c r="H27" s="12">
        <f t="shared" si="3"/>
        <v>130.72767999999999</v>
      </c>
      <c r="I27" s="12">
        <f t="shared" si="4"/>
        <v>188.19792000000001</v>
      </c>
      <c r="J27" s="12">
        <f t="shared" si="5"/>
        <v>152.43276</v>
      </c>
    </row>
    <row r="28" spans="1:10" x14ac:dyDescent="0.35">
      <c r="A28" s="9" t="s">
        <v>23</v>
      </c>
      <c r="B28" s="10" t="s">
        <v>24</v>
      </c>
      <c r="C28" s="9" t="s">
        <v>13</v>
      </c>
      <c r="D28" s="9">
        <v>21.5</v>
      </c>
      <c r="E28" s="11">
        <f t="shared" si="0"/>
        <v>106.03475</v>
      </c>
      <c r="F28" s="12">
        <f t="shared" si="1"/>
        <v>86.280750000000012</v>
      </c>
      <c r="G28" s="12">
        <f t="shared" si="2"/>
        <v>91.981250000000003</v>
      </c>
      <c r="H28" s="12">
        <f t="shared" si="3"/>
        <v>82.228999999999999</v>
      </c>
      <c r="I28" s="12">
        <f t="shared" si="4"/>
        <v>144.49600000000001</v>
      </c>
      <c r="J28" s="12">
        <f t="shared" si="5"/>
        <v>108.74574999999999</v>
      </c>
    </row>
    <row r="29" spans="1:10" x14ac:dyDescent="0.35">
      <c r="A29" s="9" t="s">
        <v>23</v>
      </c>
      <c r="B29" s="10" t="s">
        <v>24</v>
      </c>
      <c r="C29" s="9" t="s">
        <v>13</v>
      </c>
      <c r="D29" s="9">
        <v>32.4</v>
      </c>
      <c r="E29" s="11">
        <f t="shared" si="0"/>
        <v>191.47003999999998</v>
      </c>
      <c r="F29" s="12">
        <f t="shared" si="1"/>
        <v>160.26668000000001</v>
      </c>
      <c r="G29" s="12">
        <f t="shared" si="2"/>
        <v>147.57888</v>
      </c>
      <c r="H29" s="12">
        <f t="shared" si="3"/>
        <v>161.57228000000001</v>
      </c>
      <c r="I29" s="12">
        <f t="shared" si="4"/>
        <v>216.64091999999999</v>
      </c>
      <c r="J29" s="12">
        <f t="shared" si="5"/>
        <v>179.58376000000001</v>
      </c>
    </row>
    <row r="30" spans="1:10" x14ac:dyDescent="0.35">
      <c r="A30" s="9" t="s">
        <v>23</v>
      </c>
      <c r="B30" s="10" t="s">
        <v>24</v>
      </c>
      <c r="C30" s="9" t="s">
        <v>13</v>
      </c>
      <c r="D30" s="9">
        <v>26.3</v>
      </c>
      <c r="E30" s="11">
        <f t="shared" si="0"/>
        <v>143.10131000000001</v>
      </c>
      <c r="F30" s="12">
        <f t="shared" si="1"/>
        <v>116.72427</v>
      </c>
      <c r="G30" s="12">
        <f t="shared" si="2"/>
        <v>113.74157000000002</v>
      </c>
      <c r="H30" s="12">
        <f t="shared" si="3"/>
        <v>113.71412000000001</v>
      </c>
      <c r="I30" s="12">
        <f t="shared" si="4"/>
        <v>172.69408000000001</v>
      </c>
      <c r="J30" s="12">
        <f t="shared" si="5"/>
        <v>137.27599000000001</v>
      </c>
    </row>
    <row r="31" spans="1:10" x14ac:dyDescent="0.35">
      <c r="A31" s="9" t="s">
        <v>23</v>
      </c>
      <c r="B31" s="10" t="s">
        <v>24</v>
      </c>
      <c r="C31" s="9" t="s">
        <v>13</v>
      </c>
      <c r="D31" s="9">
        <v>30.6</v>
      </c>
      <c r="E31" s="11">
        <f t="shared" si="0"/>
        <v>177.05024000000003</v>
      </c>
      <c r="F31" s="12">
        <f t="shared" si="1"/>
        <v>146.85308000000003</v>
      </c>
      <c r="G31" s="12">
        <f t="shared" si="2"/>
        <v>136.87428000000003</v>
      </c>
      <c r="H31" s="12">
        <f t="shared" si="3"/>
        <v>146.53688000000002</v>
      </c>
      <c r="I31" s="12">
        <f t="shared" si="4"/>
        <v>202.72872000000001</v>
      </c>
      <c r="J31" s="12">
        <f t="shared" si="5"/>
        <v>166.39516</v>
      </c>
    </row>
    <row r="32" spans="1:10" x14ac:dyDescent="0.35">
      <c r="A32" s="9" t="s">
        <v>23</v>
      </c>
      <c r="B32" s="10" t="s">
        <v>24</v>
      </c>
      <c r="C32" s="9" t="s">
        <v>7</v>
      </c>
      <c r="D32" s="9">
        <v>36.200000000000003</v>
      </c>
      <c r="E32" s="11">
        <f t="shared" si="0"/>
        <v>222.31616000000005</v>
      </c>
      <c r="F32" s="12">
        <f t="shared" si="1"/>
        <v>190.13772000000003</v>
      </c>
      <c r="G32" s="12">
        <f t="shared" si="2"/>
        <v>172.15652000000003</v>
      </c>
      <c r="H32" s="12">
        <f t="shared" si="3"/>
        <v>195.82472000000004</v>
      </c>
      <c r="I32" s="12">
        <f t="shared" si="4"/>
        <v>248.60728000000006</v>
      </c>
      <c r="J32" s="12">
        <f t="shared" si="5"/>
        <v>209.36284000000003</v>
      </c>
    </row>
    <row r="33" spans="1:10" x14ac:dyDescent="0.35">
      <c r="A33" s="9" t="s">
        <v>23</v>
      </c>
      <c r="B33" s="10" t="s">
        <v>24</v>
      </c>
      <c r="C33" s="9" t="s">
        <v>7</v>
      </c>
      <c r="D33" s="9">
        <v>25.1</v>
      </c>
      <c r="E33" s="11">
        <f t="shared" si="0"/>
        <v>133.75259000000003</v>
      </c>
      <c r="F33" s="12">
        <f t="shared" si="1"/>
        <v>108.79803000000001</v>
      </c>
      <c r="G33" s="12">
        <f t="shared" si="2"/>
        <v>107.89973000000001</v>
      </c>
      <c r="H33" s="12">
        <f t="shared" si="3"/>
        <v>105.33308000000001</v>
      </c>
      <c r="I33" s="12">
        <f t="shared" si="4"/>
        <v>165.11752000000001</v>
      </c>
      <c r="J33" s="12">
        <f t="shared" si="5"/>
        <v>129.75031000000001</v>
      </c>
    </row>
    <row r="34" spans="1:10" x14ac:dyDescent="0.35">
      <c r="A34" s="9" t="s">
        <v>23</v>
      </c>
      <c r="B34" s="10" t="s">
        <v>24</v>
      </c>
      <c r="C34" s="9" t="s">
        <v>7</v>
      </c>
      <c r="D34" s="9">
        <v>27.6</v>
      </c>
      <c r="E34" s="11">
        <f t="shared" si="0"/>
        <v>153.29084000000003</v>
      </c>
      <c r="F34" s="12">
        <f t="shared" si="1"/>
        <v>125.54828000000001</v>
      </c>
      <c r="G34" s="12">
        <f t="shared" si="2"/>
        <v>120.37248</v>
      </c>
      <c r="H34" s="12">
        <f t="shared" si="3"/>
        <v>123.17708</v>
      </c>
      <c r="I34" s="12">
        <f t="shared" si="4"/>
        <v>181.29852000000002</v>
      </c>
      <c r="J34" s="12">
        <f t="shared" si="5"/>
        <v>145.72456</v>
      </c>
    </row>
    <row r="35" spans="1:10" x14ac:dyDescent="0.35">
      <c r="A35" s="9" t="s">
        <v>23</v>
      </c>
      <c r="B35" s="10" t="s">
        <v>24</v>
      </c>
      <c r="C35" s="9" t="s">
        <v>7</v>
      </c>
      <c r="D35" s="9">
        <v>31.5</v>
      </c>
      <c r="E35" s="11">
        <f t="shared" si="0"/>
        <v>184.24474999999998</v>
      </c>
      <c r="F35" s="12">
        <f t="shared" si="1"/>
        <v>153.50074999999998</v>
      </c>
      <c r="G35" s="12">
        <f t="shared" si="2"/>
        <v>142.15125</v>
      </c>
      <c r="H35" s="12">
        <f t="shared" si="3"/>
        <v>153.959</v>
      </c>
      <c r="I35" s="12">
        <f t="shared" si="4"/>
        <v>209.58600000000001</v>
      </c>
      <c r="J35" s="12">
        <f t="shared" si="5"/>
        <v>172.91575</v>
      </c>
    </row>
    <row r="36" spans="1:10" x14ac:dyDescent="0.35">
      <c r="A36" s="9" t="s">
        <v>23</v>
      </c>
      <c r="B36" s="10" t="s">
        <v>24</v>
      </c>
      <c r="C36" s="9" t="s">
        <v>7</v>
      </c>
      <c r="D36" s="9">
        <v>19</v>
      </c>
      <c r="E36" s="11">
        <f t="shared" si="0"/>
        <v>87.076000000000022</v>
      </c>
      <c r="F36" s="12">
        <f t="shared" si="1"/>
        <v>71.757000000000005</v>
      </c>
      <c r="G36" s="12">
        <f t="shared" si="2"/>
        <v>82.344999999999999</v>
      </c>
      <c r="H36" s="12">
        <f t="shared" si="3"/>
        <v>67.983999999999995</v>
      </c>
      <c r="I36" s="12">
        <f t="shared" si="4"/>
        <v>132.036</v>
      </c>
      <c r="J36" s="12">
        <f t="shared" si="5"/>
        <v>95.546999999999997</v>
      </c>
    </row>
    <row r="37" spans="1:10" x14ac:dyDescent="0.35">
      <c r="A37" s="9" t="s">
        <v>23</v>
      </c>
      <c r="B37" s="10" t="s">
        <v>24</v>
      </c>
      <c r="C37" s="9" t="s">
        <v>5</v>
      </c>
      <c r="D37" s="9">
        <v>24.5</v>
      </c>
      <c r="E37" s="11">
        <f t="shared" si="0"/>
        <v>129.09875000000002</v>
      </c>
      <c r="F37" s="12">
        <f t="shared" si="1"/>
        <v>104.91374999999999</v>
      </c>
      <c r="G37" s="12">
        <f t="shared" si="2"/>
        <v>105.07925</v>
      </c>
      <c r="H37" s="12">
        <f t="shared" si="3"/>
        <v>101.27</v>
      </c>
      <c r="I37" s="12">
        <f t="shared" si="4"/>
        <v>161.46100000000001</v>
      </c>
      <c r="J37" s="12">
        <f t="shared" si="5"/>
        <v>126.08574999999999</v>
      </c>
    </row>
    <row r="38" spans="1:10" x14ac:dyDescent="0.35">
      <c r="A38" s="9" t="s">
        <v>23</v>
      </c>
      <c r="B38" s="10" t="s">
        <v>24</v>
      </c>
      <c r="C38" s="9" t="s">
        <v>5</v>
      </c>
      <c r="D38" s="9">
        <v>23.5</v>
      </c>
      <c r="E38" s="11">
        <f t="shared" si="0"/>
        <v>121.37275</v>
      </c>
      <c r="F38" s="12">
        <f t="shared" si="1"/>
        <v>98.556749999999994</v>
      </c>
      <c r="G38" s="12">
        <f t="shared" si="2"/>
        <v>100.52725000000001</v>
      </c>
      <c r="H38" s="12">
        <f t="shared" si="3"/>
        <v>94.686999999999998</v>
      </c>
      <c r="I38" s="12">
        <f t="shared" si="4"/>
        <v>155.56200000000001</v>
      </c>
      <c r="J38" s="12">
        <f t="shared" si="5"/>
        <v>120.12375</v>
      </c>
    </row>
    <row r="39" spans="1:10" x14ac:dyDescent="0.35">
      <c r="A39" s="9" t="s">
        <v>23</v>
      </c>
      <c r="B39" s="10" t="s">
        <v>24</v>
      </c>
      <c r="C39" s="9" t="s">
        <v>5</v>
      </c>
      <c r="D39" s="9">
        <v>30.2</v>
      </c>
      <c r="E39" s="11">
        <f t="shared" si="0"/>
        <v>173.86256</v>
      </c>
      <c r="F39" s="12">
        <f t="shared" si="1"/>
        <v>143.93652</v>
      </c>
      <c r="G39" s="12">
        <f t="shared" si="2"/>
        <v>134.57731999999999</v>
      </c>
      <c r="H39" s="12">
        <f t="shared" si="3"/>
        <v>143.29952</v>
      </c>
      <c r="I39" s="12">
        <f t="shared" si="4"/>
        <v>199.74448000000001</v>
      </c>
      <c r="J39" s="12">
        <f t="shared" si="5"/>
        <v>163.54443999999998</v>
      </c>
    </row>
    <row r="40" spans="1:10" x14ac:dyDescent="0.35">
      <c r="A40" s="9" t="s">
        <v>23</v>
      </c>
      <c r="B40" s="10" t="s">
        <v>24</v>
      </c>
      <c r="C40" s="9" t="s">
        <v>5</v>
      </c>
      <c r="D40" s="9">
        <v>26.9</v>
      </c>
      <c r="E40" s="11">
        <f t="shared" si="0"/>
        <v>147.79619</v>
      </c>
      <c r="F40" s="12">
        <f t="shared" si="1"/>
        <v>120.76623000000001</v>
      </c>
      <c r="G40" s="12">
        <f t="shared" si="2"/>
        <v>116.76292999999998</v>
      </c>
      <c r="H40" s="12">
        <f t="shared" si="3"/>
        <v>118.03207999999999</v>
      </c>
      <c r="I40" s="12">
        <f t="shared" si="4"/>
        <v>176.61412000000001</v>
      </c>
      <c r="J40" s="12">
        <f t="shared" si="5"/>
        <v>141.13710999999998</v>
      </c>
    </row>
    <row r="41" spans="1:10" x14ac:dyDescent="0.35">
      <c r="A41" s="9" t="s">
        <v>23</v>
      </c>
      <c r="B41" s="10" t="s">
        <v>24</v>
      </c>
      <c r="C41" s="9" t="s">
        <v>5</v>
      </c>
      <c r="D41" s="9">
        <v>28.6</v>
      </c>
      <c r="E41" s="11">
        <f t="shared" si="0"/>
        <v>161.17264</v>
      </c>
      <c r="F41" s="12">
        <f t="shared" si="1"/>
        <v>132.50388000000001</v>
      </c>
      <c r="G41" s="12">
        <f t="shared" si="2"/>
        <v>125.68708000000001</v>
      </c>
      <c r="H41" s="12">
        <f t="shared" si="3"/>
        <v>130.72767999999999</v>
      </c>
      <c r="I41" s="12">
        <f t="shared" si="4"/>
        <v>188.19792000000001</v>
      </c>
      <c r="J41" s="12">
        <f t="shared" si="5"/>
        <v>152.43276</v>
      </c>
    </row>
    <row r="42" spans="1:10" x14ac:dyDescent="0.35">
      <c r="A42" s="9" t="s">
        <v>23</v>
      </c>
      <c r="B42" s="10" t="s">
        <v>24</v>
      </c>
      <c r="C42" s="9" t="s">
        <v>6</v>
      </c>
      <c r="D42" s="9">
        <v>17</v>
      </c>
      <c r="E42" s="11">
        <f t="shared" si="0"/>
        <v>72.079999999999984</v>
      </c>
      <c r="F42" s="12">
        <f t="shared" si="1"/>
        <v>60.795000000000002</v>
      </c>
      <c r="G42" s="12">
        <f t="shared" si="2"/>
        <v>75.472999999999999</v>
      </c>
      <c r="H42" s="12">
        <f t="shared" si="3"/>
        <v>57.649999999999991</v>
      </c>
      <c r="I42" s="12">
        <f t="shared" si="4"/>
        <v>123.16600000000001</v>
      </c>
      <c r="J42" s="12">
        <f t="shared" si="5"/>
        <v>85.807000000000002</v>
      </c>
    </row>
    <row r="43" spans="1:10" x14ac:dyDescent="0.35">
      <c r="A43" s="9" t="s">
        <v>23</v>
      </c>
      <c r="B43" s="10" t="s">
        <v>24</v>
      </c>
      <c r="C43" s="9" t="s">
        <v>6</v>
      </c>
      <c r="D43" s="9">
        <v>28.2</v>
      </c>
      <c r="E43" s="11">
        <f t="shared" si="0"/>
        <v>158.01535999999999</v>
      </c>
      <c r="F43" s="12">
        <f t="shared" si="1"/>
        <v>129.70411999999999</v>
      </c>
      <c r="G43" s="12">
        <f t="shared" si="2"/>
        <v>123.53891999999999</v>
      </c>
      <c r="H43" s="12">
        <f t="shared" si="3"/>
        <v>127.67912</v>
      </c>
      <c r="I43" s="12">
        <f t="shared" si="4"/>
        <v>185.40888000000001</v>
      </c>
      <c r="J43" s="12">
        <f t="shared" si="5"/>
        <v>149.72764000000001</v>
      </c>
    </row>
    <row r="44" spans="1:10" x14ac:dyDescent="0.35">
      <c r="A44" s="9" t="s">
        <v>23</v>
      </c>
      <c r="B44" s="10" t="s">
        <v>24</v>
      </c>
      <c r="C44" s="9" t="s">
        <v>6</v>
      </c>
      <c r="D44" s="9">
        <v>41.5</v>
      </c>
      <c r="E44" s="11">
        <f t="shared" si="0"/>
        <v>266.25475</v>
      </c>
      <c r="F44" s="12">
        <f t="shared" si="1"/>
        <v>235.32075</v>
      </c>
      <c r="G44" s="12">
        <f t="shared" si="2"/>
        <v>210.92124999999999</v>
      </c>
      <c r="H44" s="12">
        <f t="shared" si="3"/>
        <v>249.28899999999999</v>
      </c>
      <c r="I44" s="12">
        <f t="shared" si="4"/>
        <v>299.07600000000002</v>
      </c>
      <c r="J44" s="12">
        <f t="shared" si="5"/>
        <v>255.28575000000001</v>
      </c>
    </row>
    <row r="45" spans="1:10" x14ac:dyDescent="0.35">
      <c r="A45" s="9" t="s">
        <v>23</v>
      </c>
      <c r="B45" s="10" t="s">
        <v>24</v>
      </c>
      <c r="C45" s="9" t="s">
        <v>6</v>
      </c>
      <c r="D45" s="9">
        <v>26.3</v>
      </c>
      <c r="E45" s="11">
        <f t="shared" si="0"/>
        <v>143.10131000000001</v>
      </c>
      <c r="F45" s="12">
        <f t="shared" si="1"/>
        <v>116.72427</v>
      </c>
      <c r="G45" s="12">
        <f t="shared" si="2"/>
        <v>113.74157000000002</v>
      </c>
      <c r="H45" s="12">
        <f t="shared" si="3"/>
        <v>113.71412000000001</v>
      </c>
      <c r="I45" s="12">
        <f t="shared" si="4"/>
        <v>172.69408000000001</v>
      </c>
      <c r="J45" s="12">
        <f t="shared" si="5"/>
        <v>137.27599000000001</v>
      </c>
    </row>
    <row r="46" spans="1:10" x14ac:dyDescent="0.35">
      <c r="A46" s="9" t="s">
        <v>23</v>
      </c>
      <c r="B46" s="10" t="s">
        <v>24</v>
      </c>
      <c r="C46" s="9" t="s">
        <v>6</v>
      </c>
      <c r="D46" s="9">
        <v>19.3</v>
      </c>
      <c r="E46" s="11">
        <f t="shared" si="0"/>
        <v>89.338510000000014</v>
      </c>
      <c r="F46" s="12">
        <f t="shared" si="1"/>
        <v>73.451670000000007</v>
      </c>
      <c r="G46" s="12">
        <f t="shared" si="2"/>
        <v>83.439970000000002</v>
      </c>
      <c r="H46" s="12">
        <f t="shared" si="3"/>
        <v>69.615520000000004</v>
      </c>
      <c r="I46" s="12">
        <f t="shared" si="4"/>
        <v>133.45068000000001</v>
      </c>
      <c r="J46" s="12">
        <f t="shared" si="5"/>
        <v>97.070790000000002</v>
      </c>
    </row>
    <row r="47" spans="1:10" x14ac:dyDescent="0.35">
      <c r="A47" s="9" t="s">
        <v>23</v>
      </c>
      <c r="B47" s="10" t="s">
        <v>24</v>
      </c>
      <c r="C47" s="9" t="s">
        <v>4</v>
      </c>
      <c r="D47" s="9">
        <v>31.2</v>
      </c>
      <c r="E47" s="11">
        <f t="shared" si="0"/>
        <v>181.84316000000001</v>
      </c>
      <c r="F47" s="12">
        <f t="shared" si="1"/>
        <v>151.27172000000002</v>
      </c>
      <c r="G47" s="12">
        <f t="shared" si="2"/>
        <v>140.37551999999999</v>
      </c>
      <c r="H47" s="12">
        <f t="shared" si="3"/>
        <v>151.46372</v>
      </c>
      <c r="I47" s="12">
        <f t="shared" si="4"/>
        <v>207.27828</v>
      </c>
      <c r="J47" s="12">
        <f t="shared" si="5"/>
        <v>170.72584000000001</v>
      </c>
    </row>
    <row r="48" spans="1:10" x14ac:dyDescent="0.35">
      <c r="A48" s="9" t="s">
        <v>23</v>
      </c>
      <c r="B48" s="10" t="s">
        <v>24</v>
      </c>
      <c r="C48" s="9" t="s">
        <v>4</v>
      </c>
      <c r="D48" s="9">
        <v>26</v>
      </c>
      <c r="E48" s="11">
        <f t="shared" si="0"/>
        <v>140.75899999999999</v>
      </c>
      <c r="F48" s="12">
        <f t="shared" si="1"/>
        <v>114.72300000000001</v>
      </c>
      <c r="G48" s="12">
        <f t="shared" si="2"/>
        <v>112.256</v>
      </c>
      <c r="H48" s="12">
        <f t="shared" si="3"/>
        <v>111.587</v>
      </c>
      <c r="I48" s="12">
        <f t="shared" si="4"/>
        <v>170.767</v>
      </c>
      <c r="J48" s="12">
        <f t="shared" si="5"/>
        <v>135.37</v>
      </c>
    </row>
    <row r="49" spans="1:10" x14ac:dyDescent="0.35">
      <c r="A49" s="9" t="s">
        <v>23</v>
      </c>
      <c r="B49" s="10" t="s">
        <v>24</v>
      </c>
      <c r="C49" s="9" t="s">
        <v>4</v>
      </c>
      <c r="D49" s="9">
        <v>40.5</v>
      </c>
      <c r="E49" s="11">
        <f t="shared" si="0"/>
        <v>257.88274999999999</v>
      </c>
      <c r="F49" s="12">
        <f t="shared" si="1"/>
        <v>226.48175000000001</v>
      </c>
      <c r="G49" s="12">
        <f t="shared" si="2"/>
        <v>203.20724999999999</v>
      </c>
      <c r="H49" s="12">
        <f t="shared" si="3"/>
        <v>238.69400000000002</v>
      </c>
      <c r="I49" s="12">
        <f t="shared" si="4"/>
        <v>289.029</v>
      </c>
      <c r="J49" s="12">
        <f t="shared" si="5"/>
        <v>246.22975</v>
      </c>
    </row>
    <row r="50" spans="1:10" x14ac:dyDescent="0.35">
      <c r="A50" s="9" t="s">
        <v>23</v>
      </c>
      <c r="B50" s="10" t="s">
        <v>24</v>
      </c>
      <c r="C50" s="9" t="s">
        <v>4</v>
      </c>
      <c r="D50" s="9">
        <v>33</v>
      </c>
      <c r="E50" s="11">
        <f t="shared" si="0"/>
        <v>196.304</v>
      </c>
      <c r="F50" s="12">
        <f t="shared" si="1"/>
        <v>164.84300000000002</v>
      </c>
      <c r="G50" s="12">
        <f t="shared" si="2"/>
        <v>151.28100000000001</v>
      </c>
      <c r="H50" s="12">
        <f t="shared" si="3"/>
        <v>166.75399999999999</v>
      </c>
      <c r="I50" s="12">
        <f t="shared" si="4"/>
        <v>221.45400000000001</v>
      </c>
      <c r="J50" s="12">
        <f t="shared" si="5"/>
        <v>184.11100000000002</v>
      </c>
    </row>
    <row r="51" spans="1:10" x14ac:dyDescent="0.35">
      <c r="A51" s="9" t="s">
        <v>23</v>
      </c>
      <c r="B51" s="10" t="s">
        <v>24</v>
      </c>
      <c r="C51" s="9" t="s">
        <v>4</v>
      </c>
      <c r="D51" s="9">
        <v>32.799999999999997</v>
      </c>
      <c r="E51" s="11">
        <f t="shared" si="0"/>
        <v>194.69115999999997</v>
      </c>
      <c r="F51" s="12">
        <f t="shared" si="1"/>
        <v>163.31171999999998</v>
      </c>
      <c r="G51" s="12">
        <f t="shared" si="2"/>
        <v>150.03951999999998</v>
      </c>
      <c r="H51" s="12">
        <f t="shared" si="3"/>
        <v>165.01731999999998</v>
      </c>
      <c r="I51" s="12">
        <f t="shared" si="4"/>
        <v>219.83987999999999</v>
      </c>
      <c r="J51" s="12">
        <f t="shared" si="5"/>
        <v>182.59464</v>
      </c>
    </row>
    <row r="52" spans="1:10" x14ac:dyDescent="0.35">
      <c r="A52" s="9" t="s">
        <v>23</v>
      </c>
      <c r="B52" s="10" t="s">
        <v>24</v>
      </c>
      <c r="C52" s="9" t="s">
        <v>8</v>
      </c>
      <c r="D52" s="9">
        <v>24.9</v>
      </c>
      <c r="E52" s="11">
        <f t="shared" si="0"/>
        <v>132.19979000000001</v>
      </c>
      <c r="F52" s="12">
        <f t="shared" si="1"/>
        <v>107.49742999999998</v>
      </c>
      <c r="G52" s="12">
        <f t="shared" si="2"/>
        <v>106.95212999999998</v>
      </c>
      <c r="H52" s="12">
        <f t="shared" si="3"/>
        <v>103.96927999999998</v>
      </c>
      <c r="I52" s="12">
        <f t="shared" si="4"/>
        <v>163.88891999999998</v>
      </c>
      <c r="J52" s="12">
        <f t="shared" si="5"/>
        <v>128.52150999999998</v>
      </c>
    </row>
    <row r="53" spans="1:10" x14ac:dyDescent="0.35">
      <c r="A53" s="9" t="s">
        <v>23</v>
      </c>
      <c r="B53" s="10" t="s">
        <v>24</v>
      </c>
      <c r="C53" s="9" t="s">
        <v>8</v>
      </c>
      <c r="D53" s="9">
        <v>31.4</v>
      </c>
      <c r="E53" s="11">
        <f t="shared" si="0"/>
        <v>183.44383999999999</v>
      </c>
      <c r="F53" s="12">
        <f t="shared" si="1"/>
        <v>152.75628</v>
      </c>
      <c r="G53" s="12">
        <f t="shared" si="2"/>
        <v>141.55748</v>
      </c>
      <c r="H53" s="12">
        <f t="shared" si="3"/>
        <v>153.12487999999999</v>
      </c>
      <c r="I53" s="12">
        <f t="shared" si="4"/>
        <v>208.81432000000001</v>
      </c>
      <c r="J53" s="12">
        <f t="shared" si="5"/>
        <v>172.18395999999998</v>
      </c>
    </row>
    <row r="54" spans="1:10" x14ac:dyDescent="0.35">
      <c r="A54" s="9" t="s">
        <v>23</v>
      </c>
      <c r="B54" s="10" t="s">
        <v>24</v>
      </c>
      <c r="C54" s="9" t="s">
        <v>8</v>
      </c>
      <c r="D54" s="9">
        <v>37.9</v>
      </c>
      <c r="E54" s="11">
        <f t="shared" si="0"/>
        <v>236.29339000000002</v>
      </c>
      <c r="F54" s="12">
        <f t="shared" si="1"/>
        <v>204.18362999999999</v>
      </c>
      <c r="G54" s="12">
        <f t="shared" si="2"/>
        <v>184.02132999999998</v>
      </c>
      <c r="H54" s="12">
        <f t="shared" si="3"/>
        <v>212.25148000000002</v>
      </c>
      <c r="I54" s="12">
        <f t="shared" si="4"/>
        <v>264.04872</v>
      </c>
      <c r="J54" s="12">
        <f t="shared" si="5"/>
        <v>223.53590999999997</v>
      </c>
    </row>
    <row r="55" spans="1:10" x14ac:dyDescent="0.35">
      <c r="A55" s="9" t="s">
        <v>23</v>
      </c>
      <c r="B55" s="10" t="s">
        <v>24</v>
      </c>
      <c r="C55" s="9" t="s">
        <v>8</v>
      </c>
      <c r="D55" s="9">
        <v>31.8</v>
      </c>
      <c r="E55" s="11">
        <f t="shared" si="0"/>
        <v>186.64976000000001</v>
      </c>
      <c r="F55" s="12">
        <f t="shared" si="1"/>
        <v>155.74292000000003</v>
      </c>
      <c r="G55" s="12">
        <f t="shared" si="2"/>
        <v>143.94372000000001</v>
      </c>
      <c r="H55" s="12">
        <f t="shared" si="3"/>
        <v>156.47552000000002</v>
      </c>
      <c r="I55" s="12">
        <f t="shared" si="4"/>
        <v>211.91568000000001</v>
      </c>
      <c r="J55" s="12">
        <f t="shared" si="5"/>
        <v>175.12204</v>
      </c>
    </row>
    <row r="56" spans="1:10" x14ac:dyDescent="0.35">
      <c r="A56" s="9" t="s">
        <v>23</v>
      </c>
      <c r="B56" s="10" t="s">
        <v>24</v>
      </c>
      <c r="C56" s="9" t="s">
        <v>8</v>
      </c>
      <c r="D56" s="9">
        <v>39.200000000000003</v>
      </c>
      <c r="E56" s="11">
        <f t="shared" si="0"/>
        <v>247.05596000000006</v>
      </c>
      <c r="F56" s="12">
        <f t="shared" si="1"/>
        <v>215.20932000000005</v>
      </c>
      <c r="G56" s="12">
        <f t="shared" si="2"/>
        <v>193.45712000000003</v>
      </c>
      <c r="H56" s="12">
        <f t="shared" si="3"/>
        <v>225.27332000000004</v>
      </c>
      <c r="I56" s="12">
        <f t="shared" si="4"/>
        <v>276.33268000000004</v>
      </c>
      <c r="J56" s="12">
        <f t="shared" si="5"/>
        <v>234.72904000000003</v>
      </c>
    </row>
    <row r="57" spans="1:10" x14ac:dyDescent="0.35">
      <c r="A57" s="9" t="s">
        <v>23</v>
      </c>
      <c r="B57" s="10" t="s">
        <v>24</v>
      </c>
      <c r="C57" s="9" t="s">
        <v>3</v>
      </c>
      <c r="D57" s="9">
        <v>48.3</v>
      </c>
      <c r="E57" s="11">
        <f t="shared" si="0"/>
        <v>324.19210999999996</v>
      </c>
      <c r="F57" s="12">
        <f t="shared" si="1"/>
        <v>299.29786999999999</v>
      </c>
      <c r="G57" s="12">
        <f t="shared" si="2"/>
        <v>268.30916999999999</v>
      </c>
      <c r="H57" s="12">
        <f t="shared" si="3"/>
        <v>327.59371999999996</v>
      </c>
      <c r="I57" s="12">
        <f t="shared" si="4"/>
        <v>373.86648000000002</v>
      </c>
      <c r="J57" s="12">
        <f t="shared" si="5"/>
        <v>321.69318999999996</v>
      </c>
    </row>
    <row r="58" spans="1:10" x14ac:dyDescent="0.35">
      <c r="A58" s="9" t="s">
        <v>23</v>
      </c>
      <c r="B58" s="10" t="s">
        <v>24</v>
      </c>
      <c r="C58" s="9" t="s">
        <v>3</v>
      </c>
      <c r="D58" s="9">
        <v>37.9</v>
      </c>
      <c r="E58" s="11">
        <f t="shared" si="0"/>
        <v>236.29339000000002</v>
      </c>
      <c r="F58" s="12">
        <f t="shared" si="1"/>
        <v>204.18362999999999</v>
      </c>
      <c r="G58" s="12">
        <f t="shared" si="2"/>
        <v>184.02132999999998</v>
      </c>
      <c r="H58" s="12">
        <f t="shared" si="3"/>
        <v>212.25148000000002</v>
      </c>
      <c r="I58" s="12">
        <f t="shared" si="4"/>
        <v>264.04872</v>
      </c>
      <c r="J58" s="12">
        <f t="shared" si="5"/>
        <v>223.53590999999997</v>
      </c>
    </row>
    <row r="59" spans="1:10" x14ac:dyDescent="0.35">
      <c r="A59" s="9" t="s">
        <v>23</v>
      </c>
      <c r="B59" s="10" t="s">
        <v>24</v>
      </c>
      <c r="C59" s="9" t="s">
        <v>3</v>
      </c>
      <c r="D59" s="9">
        <v>33.9</v>
      </c>
      <c r="E59" s="11">
        <f t="shared" si="0"/>
        <v>203.58059</v>
      </c>
      <c r="F59" s="12">
        <f t="shared" si="1"/>
        <v>171.80602999999999</v>
      </c>
      <c r="G59" s="12">
        <f t="shared" si="2"/>
        <v>156.95972999999998</v>
      </c>
      <c r="H59" s="12">
        <f t="shared" si="3"/>
        <v>174.68587999999997</v>
      </c>
      <c r="I59" s="12">
        <f t="shared" si="4"/>
        <v>228.83831999999995</v>
      </c>
      <c r="J59" s="12">
        <f t="shared" si="5"/>
        <v>191.02470999999997</v>
      </c>
    </row>
    <row r="60" spans="1:10" x14ac:dyDescent="0.35">
      <c r="A60" s="9" t="s">
        <v>23</v>
      </c>
      <c r="B60" s="10" t="s">
        <v>24</v>
      </c>
      <c r="C60" s="9" t="s">
        <v>3</v>
      </c>
      <c r="D60" s="9">
        <v>15.1</v>
      </c>
      <c r="E60" s="11">
        <f t="shared" si="0"/>
        <v>57.974589999999999</v>
      </c>
      <c r="F60" s="12">
        <f t="shared" si="1"/>
        <v>50.922030000000007</v>
      </c>
      <c r="G60" s="12">
        <f t="shared" si="2"/>
        <v>69.63373</v>
      </c>
      <c r="H60" s="12">
        <f t="shared" si="3"/>
        <v>48.707079999999998</v>
      </c>
      <c r="I60" s="12">
        <f t="shared" si="4"/>
        <v>115.64352000000001</v>
      </c>
      <c r="J60" s="12">
        <f t="shared" si="5"/>
        <v>77.228309999999993</v>
      </c>
    </row>
    <row r="61" spans="1:10" x14ac:dyDescent="0.35">
      <c r="A61" s="9" t="s">
        <v>23</v>
      </c>
      <c r="B61" s="10" t="s">
        <v>24</v>
      </c>
      <c r="C61" s="9" t="s">
        <v>3</v>
      </c>
      <c r="D61" s="9">
        <v>29.8</v>
      </c>
      <c r="E61" s="11">
        <f t="shared" si="0"/>
        <v>170.68096</v>
      </c>
      <c r="F61" s="12">
        <f t="shared" si="1"/>
        <v>141.04331999999999</v>
      </c>
      <c r="G61" s="12">
        <f t="shared" si="2"/>
        <v>132.31012000000001</v>
      </c>
      <c r="H61" s="12">
        <f t="shared" si="3"/>
        <v>140.09992</v>
      </c>
      <c r="I61" s="12">
        <f t="shared" si="4"/>
        <v>196.79928000000001</v>
      </c>
      <c r="J61" s="12">
        <f t="shared" si="5"/>
        <v>160.72284000000002</v>
      </c>
    </row>
    <row r="62" spans="1:10" x14ac:dyDescent="0.35">
      <c r="A62" s="13" t="s">
        <v>22</v>
      </c>
      <c r="B62" s="13" t="s">
        <v>31</v>
      </c>
      <c r="C62" s="14" t="s">
        <v>3</v>
      </c>
      <c r="D62" s="13">
        <v>27.8</v>
      </c>
      <c r="E62" s="15">
        <f t="shared" si="0"/>
        <v>154.86416000000003</v>
      </c>
      <c r="F62" s="14">
        <f t="shared" si="1"/>
        <v>126.92771999999999</v>
      </c>
      <c r="G62" s="14">
        <f t="shared" si="2"/>
        <v>121.42052000000001</v>
      </c>
      <c r="H62" s="14">
        <f t="shared" si="3"/>
        <v>124.66832000000001</v>
      </c>
      <c r="I62" s="14">
        <f t="shared" si="4"/>
        <v>182.65888000000001</v>
      </c>
      <c r="J62" s="14">
        <f t="shared" si="5"/>
        <v>147.05163999999999</v>
      </c>
    </row>
    <row r="63" spans="1:10" x14ac:dyDescent="0.35">
      <c r="A63" s="13" t="s">
        <v>22</v>
      </c>
      <c r="B63" s="13" t="s">
        <v>31</v>
      </c>
      <c r="C63" s="14" t="s">
        <v>3</v>
      </c>
      <c r="D63" s="13">
        <v>28.5</v>
      </c>
      <c r="E63" s="15">
        <f t="shared" si="0"/>
        <v>160.38275000000002</v>
      </c>
      <c r="F63" s="14">
        <f t="shared" si="1"/>
        <v>131.80175</v>
      </c>
      <c r="G63" s="14">
        <f t="shared" si="2"/>
        <v>125.14724999999999</v>
      </c>
      <c r="H63" s="14">
        <f t="shared" si="3"/>
        <v>129.96200000000002</v>
      </c>
      <c r="I63" s="14">
        <f t="shared" si="4"/>
        <v>187.49700000000001</v>
      </c>
      <c r="J63" s="14">
        <f t="shared" si="5"/>
        <v>151.75375</v>
      </c>
    </row>
    <row r="64" spans="1:10" x14ac:dyDescent="0.35">
      <c r="A64" s="13" t="s">
        <v>22</v>
      </c>
      <c r="B64" s="13" t="s">
        <v>31</v>
      </c>
      <c r="C64" s="14" t="s">
        <v>3</v>
      </c>
      <c r="D64" s="13">
        <v>23.8</v>
      </c>
      <c r="E64" s="15">
        <f t="shared" si="0"/>
        <v>123.68656000000001</v>
      </c>
      <c r="F64" s="14">
        <f t="shared" si="1"/>
        <v>100.44852000000002</v>
      </c>
      <c r="G64" s="14">
        <f t="shared" si="2"/>
        <v>101.87332000000001</v>
      </c>
      <c r="H64" s="14">
        <f t="shared" si="3"/>
        <v>96.63712000000001</v>
      </c>
      <c r="I64" s="14">
        <f t="shared" si="4"/>
        <v>157.30608000000001</v>
      </c>
      <c r="J64" s="14">
        <f t="shared" si="5"/>
        <v>121.89324000000001</v>
      </c>
    </row>
    <row r="65" spans="1:10" x14ac:dyDescent="0.35">
      <c r="A65" s="13" t="s">
        <v>22</v>
      </c>
      <c r="B65" s="13" t="s">
        <v>31</v>
      </c>
      <c r="C65" s="13" t="s">
        <v>3</v>
      </c>
      <c r="D65" s="13">
        <v>30.4</v>
      </c>
      <c r="E65" s="15">
        <f t="shared" si="0"/>
        <v>175.45564000000002</v>
      </c>
      <c r="F65" s="14">
        <f t="shared" si="1"/>
        <v>145.39188000000001</v>
      </c>
      <c r="G65" s="14">
        <f t="shared" si="2"/>
        <v>135.72208000000001</v>
      </c>
      <c r="H65" s="14">
        <f t="shared" si="3"/>
        <v>144.91347999999999</v>
      </c>
      <c r="I65" s="14">
        <f t="shared" si="4"/>
        <v>201.23172</v>
      </c>
      <c r="J65" s="14">
        <f t="shared" si="5"/>
        <v>164.96615999999997</v>
      </c>
    </row>
    <row r="66" spans="1:10" x14ac:dyDescent="0.35">
      <c r="A66" s="13" t="s">
        <v>22</v>
      </c>
      <c r="B66" s="13" t="s">
        <v>31</v>
      </c>
      <c r="C66" s="13" t="s">
        <v>3</v>
      </c>
      <c r="D66" s="13">
        <v>32.6</v>
      </c>
      <c r="E66" s="15">
        <f t="shared" si="0"/>
        <v>193.07984000000002</v>
      </c>
      <c r="F66" s="14">
        <f t="shared" si="1"/>
        <v>161.78628000000003</v>
      </c>
      <c r="G66" s="14">
        <f t="shared" si="2"/>
        <v>148.80547999999999</v>
      </c>
      <c r="H66" s="14">
        <f t="shared" si="3"/>
        <v>163.29007999999999</v>
      </c>
      <c r="I66" s="14">
        <f t="shared" si="4"/>
        <v>218.23552000000001</v>
      </c>
      <c r="J66" s="14">
        <f t="shared" si="5"/>
        <v>181.08555999999999</v>
      </c>
    </row>
    <row r="67" spans="1:10" x14ac:dyDescent="0.35">
      <c r="A67" s="13" t="s">
        <v>22</v>
      </c>
      <c r="B67" s="13" t="s">
        <v>31</v>
      </c>
      <c r="C67" s="13" t="s">
        <v>12</v>
      </c>
      <c r="D67" s="13">
        <v>29.5</v>
      </c>
      <c r="E67" s="15">
        <f t="shared" ref="E67:E130" si="6">0.019*D67^2+6.814*D67-49.249</f>
        <v>168.29875000000001</v>
      </c>
      <c r="F67" s="14">
        <f t="shared" ref="F67:F130" si="7">0.073*D67^2+2.853*D67-8.803</f>
        <v>138.88874999999999</v>
      </c>
      <c r="G67" s="14">
        <f t="shared" ref="G67:G130" si="8">0.093*D67^2+0.088*D67+47.1</f>
        <v>130.62925000000001</v>
      </c>
      <c r="H67" s="14">
        <f t="shared" ref="H67:H130" si="9">0.118*D67^2+0.919*D67+7.925</f>
        <v>137.72500000000002</v>
      </c>
      <c r="I67" s="14">
        <f t="shared" ref="I67:I130" si="10">0.122*D67^2+0.043*D67+87.177</f>
        <v>194.61600000000001</v>
      </c>
      <c r="J67" s="14">
        <f t="shared" ref="J67:J130" si="11">0.091*D67^2+1.594*D67+32.41</f>
        <v>158.62575000000001</v>
      </c>
    </row>
    <row r="68" spans="1:10" x14ac:dyDescent="0.35">
      <c r="A68" s="13" t="s">
        <v>22</v>
      </c>
      <c r="B68" s="13" t="s">
        <v>31</v>
      </c>
      <c r="C68" s="13" t="s">
        <v>12</v>
      </c>
      <c r="D68" s="13">
        <v>37.9</v>
      </c>
      <c r="E68" s="15">
        <f t="shared" si="6"/>
        <v>236.29339000000002</v>
      </c>
      <c r="F68" s="14">
        <f t="shared" si="7"/>
        <v>204.18362999999999</v>
      </c>
      <c r="G68" s="14">
        <f t="shared" si="8"/>
        <v>184.02132999999998</v>
      </c>
      <c r="H68" s="14">
        <f t="shared" si="9"/>
        <v>212.25148000000002</v>
      </c>
      <c r="I68" s="14">
        <f t="shared" si="10"/>
        <v>264.04872</v>
      </c>
      <c r="J68" s="14">
        <f t="shared" si="11"/>
        <v>223.53590999999997</v>
      </c>
    </row>
    <row r="69" spans="1:10" x14ac:dyDescent="0.35">
      <c r="A69" s="13" t="s">
        <v>22</v>
      </c>
      <c r="B69" s="13" t="s">
        <v>31</v>
      </c>
      <c r="C69" s="13" t="s">
        <v>12</v>
      </c>
      <c r="D69" s="13">
        <v>32.200000000000003</v>
      </c>
      <c r="E69" s="15">
        <f t="shared" si="6"/>
        <v>189.86176000000003</v>
      </c>
      <c r="F69" s="14">
        <f t="shared" si="7"/>
        <v>158.75292000000002</v>
      </c>
      <c r="G69" s="14">
        <f t="shared" si="8"/>
        <v>146.35972000000001</v>
      </c>
      <c r="H69" s="14">
        <f t="shared" si="9"/>
        <v>159.86392000000001</v>
      </c>
      <c r="I69" s="14">
        <f t="shared" si="10"/>
        <v>215.05608000000001</v>
      </c>
      <c r="J69" s="14">
        <f t="shared" si="11"/>
        <v>178.08924000000002</v>
      </c>
    </row>
    <row r="70" spans="1:10" x14ac:dyDescent="0.35">
      <c r="A70" s="13" t="s">
        <v>22</v>
      </c>
      <c r="B70" s="13" t="s">
        <v>31</v>
      </c>
      <c r="C70" s="13" t="s">
        <v>12</v>
      </c>
      <c r="D70" s="13">
        <v>22.9</v>
      </c>
      <c r="E70" s="15">
        <f t="shared" si="6"/>
        <v>116.75538999999998</v>
      </c>
      <c r="F70" s="14">
        <f t="shared" si="7"/>
        <v>94.812630000000013</v>
      </c>
      <c r="G70" s="14">
        <f t="shared" si="8"/>
        <v>97.885329999999996</v>
      </c>
      <c r="H70" s="14">
        <f t="shared" si="9"/>
        <v>90.85047999999999</v>
      </c>
      <c r="I70" s="14">
        <f t="shared" si="10"/>
        <v>152.13972000000001</v>
      </c>
      <c r="J70" s="14">
        <f t="shared" si="11"/>
        <v>116.63390999999999</v>
      </c>
    </row>
    <row r="71" spans="1:10" x14ac:dyDescent="0.35">
      <c r="A71" s="13" t="s">
        <v>22</v>
      </c>
      <c r="B71" s="13" t="s">
        <v>31</v>
      </c>
      <c r="C71" s="13" t="s">
        <v>12</v>
      </c>
      <c r="D71" s="13">
        <v>25.9</v>
      </c>
      <c r="E71" s="15">
        <f t="shared" si="6"/>
        <v>139.97898999999998</v>
      </c>
      <c r="F71" s="14">
        <f t="shared" si="7"/>
        <v>114.05883</v>
      </c>
      <c r="G71" s="14">
        <f t="shared" si="8"/>
        <v>111.76453000000001</v>
      </c>
      <c r="H71" s="14">
        <f t="shared" si="9"/>
        <v>110.88267999999998</v>
      </c>
      <c r="I71" s="14">
        <f t="shared" si="10"/>
        <v>170.12952000000001</v>
      </c>
      <c r="J71" s="14">
        <f t="shared" si="11"/>
        <v>134.73830999999998</v>
      </c>
    </row>
    <row r="72" spans="1:10" x14ac:dyDescent="0.35">
      <c r="A72" s="13" t="s">
        <v>22</v>
      </c>
      <c r="B72" s="13" t="s">
        <v>31</v>
      </c>
      <c r="C72" s="13" t="s">
        <v>7</v>
      </c>
      <c r="D72" s="13">
        <v>35.799999999999997</v>
      </c>
      <c r="E72" s="15">
        <f t="shared" si="6"/>
        <v>219.04335999999998</v>
      </c>
      <c r="F72" s="14">
        <f t="shared" si="7"/>
        <v>186.89411999999999</v>
      </c>
      <c r="G72" s="14">
        <f t="shared" si="8"/>
        <v>169.44291999999999</v>
      </c>
      <c r="H72" s="14">
        <f t="shared" si="9"/>
        <v>192.05871999999999</v>
      </c>
      <c r="I72" s="14">
        <f t="shared" si="10"/>
        <v>245.07648</v>
      </c>
      <c r="J72" s="14">
        <f t="shared" si="11"/>
        <v>206.10443999999998</v>
      </c>
    </row>
    <row r="73" spans="1:10" x14ac:dyDescent="0.35">
      <c r="A73" s="13" t="s">
        <v>22</v>
      </c>
      <c r="B73" s="13" t="s">
        <v>31</v>
      </c>
      <c r="C73" s="13" t="s">
        <v>7</v>
      </c>
      <c r="D73" s="13">
        <v>31.7</v>
      </c>
      <c r="E73" s="15">
        <f t="shared" si="6"/>
        <v>185.84770999999998</v>
      </c>
      <c r="F73" s="14">
        <f t="shared" si="7"/>
        <v>154.99406999999999</v>
      </c>
      <c r="G73" s="14">
        <f t="shared" si="8"/>
        <v>143.34437</v>
      </c>
      <c r="H73" s="14">
        <f t="shared" si="9"/>
        <v>155.63432</v>
      </c>
      <c r="I73" s="14">
        <f t="shared" si="10"/>
        <v>211.13668000000001</v>
      </c>
      <c r="J73" s="14">
        <f t="shared" si="11"/>
        <v>174.38478999999998</v>
      </c>
    </row>
    <row r="74" spans="1:10" x14ac:dyDescent="0.35">
      <c r="A74" s="13" t="s">
        <v>22</v>
      </c>
      <c r="B74" s="13" t="s">
        <v>31</v>
      </c>
      <c r="C74" s="13" t="s">
        <v>7</v>
      </c>
      <c r="D74" s="13">
        <v>64</v>
      </c>
      <c r="E74" s="15">
        <f t="shared" si="6"/>
        <v>464.67099999999994</v>
      </c>
      <c r="F74" s="14">
        <f t="shared" si="7"/>
        <v>472.79700000000003</v>
      </c>
      <c r="G74" s="14">
        <f t="shared" si="8"/>
        <v>433.66</v>
      </c>
      <c r="H74" s="14">
        <f t="shared" si="9"/>
        <v>550.06899999999996</v>
      </c>
      <c r="I74" s="14">
        <f t="shared" si="10"/>
        <v>589.64099999999996</v>
      </c>
      <c r="J74" s="14">
        <f t="shared" si="11"/>
        <v>507.16200000000003</v>
      </c>
    </row>
    <row r="75" spans="1:10" x14ac:dyDescent="0.35">
      <c r="A75" s="13" t="s">
        <v>22</v>
      </c>
      <c r="B75" s="13" t="s">
        <v>31</v>
      </c>
      <c r="C75" s="13" t="s">
        <v>7</v>
      </c>
      <c r="D75" s="13">
        <v>33.1</v>
      </c>
      <c r="E75" s="15">
        <f t="shared" si="6"/>
        <v>197.11099000000002</v>
      </c>
      <c r="F75" s="14">
        <f t="shared" si="7"/>
        <v>165.61083000000002</v>
      </c>
      <c r="G75" s="14">
        <f t="shared" si="8"/>
        <v>151.90453000000002</v>
      </c>
      <c r="H75" s="14">
        <f t="shared" si="9"/>
        <v>167.62588000000002</v>
      </c>
      <c r="I75" s="14">
        <f t="shared" si="10"/>
        <v>222.26472000000001</v>
      </c>
      <c r="J75" s="14">
        <f t="shared" si="11"/>
        <v>184.87191000000001</v>
      </c>
    </row>
    <row r="76" spans="1:10" x14ac:dyDescent="0.35">
      <c r="A76" s="13" t="s">
        <v>22</v>
      </c>
      <c r="B76" s="13" t="s">
        <v>31</v>
      </c>
      <c r="C76" s="13" t="s">
        <v>7</v>
      </c>
      <c r="D76" s="13">
        <v>26.1</v>
      </c>
      <c r="E76" s="15">
        <f t="shared" si="6"/>
        <v>141.53939000000003</v>
      </c>
      <c r="F76" s="14">
        <f t="shared" si="7"/>
        <v>115.38863000000001</v>
      </c>
      <c r="G76" s="14">
        <f t="shared" si="8"/>
        <v>112.74933000000001</v>
      </c>
      <c r="H76" s="14">
        <f t="shared" si="9"/>
        <v>112.29367999999999</v>
      </c>
      <c r="I76" s="14">
        <f t="shared" si="10"/>
        <v>171.40692000000001</v>
      </c>
      <c r="J76" s="14">
        <f t="shared" si="11"/>
        <v>136.00351000000001</v>
      </c>
    </row>
    <row r="77" spans="1:10" x14ac:dyDescent="0.35">
      <c r="A77" s="13" t="s">
        <v>22</v>
      </c>
      <c r="B77" s="13" t="s">
        <v>31</v>
      </c>
      <c r="C77" s="13" t="s">
        <v>6</v>
      </c>
      <c r="D77" s="13">
        <v>24.4</v>
      </c>
      <c r="E77" s="15">
        <f t="shared" si="6"/>
        <v>128.32443999999998</v>
      </c>
      <c r="F77" s="14">
        <f t="shared" si="7"/>
        <v>104.27148</v>
      </c>
      <c r="G77" s="14">
        <f t="shared" si="8"/>
        <v>104.61568</v>
      </c>
      <c r="H77" s="14">
        <f t="shared" si="9"/>
        <v>100.60107999999998</v>
      </c>
      <c r="I77" s="14">
        <f t="shared" si="10"/>
        <v>160.86011999999999</v>
      </c>
      <c r="J77" s="14">
        <f t="shared" si="11"/>
        <v>125.48136</v>
      </c>
    </row>
    <row r="78" spans="1:10" x14ac:dyDescent="0.35">
      <c r="A78" s="13" t="s">
        <v>22</v>
      </c>
      <c r="B78" s="13" t="s">
        <v>31</v>
      </c>
      <c r="C78" s="13" t="s">
        <v>6</v>
      </c>
      <c r="D78" s="13">
        <v>19.100000000000001</v>
      </c>
      <c r="E78" s="15">
        <f t="shared" si="6"/>
        <v>87.829790000000003</v>
      </c>
      <c r="F78" s="14">
        <f t="shared" si="7"/>
        <v>72.320430000000016</v>
      </c>
      <c r="G78" s="14">
        <f t="shared" si="8"/>
        <v>82.708130000000011</v>
      </c>
      <c r="H78" s="14">
        <f t="shared" si="9"/>
        <v>68.525480000000002</v>
      </c>
      <c r="I78" s="14">
        <f t="shared" si="10"/>
        <v>132.50512000000001</v>
      </c>
      <c r="J78" s="14">
        <f t="shared" si="11"/>
        <v>96.053110000000004</v>
      </c>
    </row>
    <row r="79" spans="1:10" x14ac:dyDescent="0.35">
      <c r="A79" s="13" t="s">
        <v>22</v>
      </c>
      <c r="B79" s="13" t="s">
        <v>31</v>
      </c>
      <c r="C79" s="13" t="s">
        <v>6</v>
      </c>
      <c r="D79" s="13">
        <v>18.3</v>
      </c>
      <c r="E79" s="15">
        <f t="shared" si="6"/>
        <v>81.810110000000009</v>
      </c>
      <c r="F79" s="14">
        <f t="shared" si="7"/>
        <v>67.853870000000001</v>
      </c>
      <c r="G79" s="14">
        <f t="shared" si="8"/>
        <v>79.855170000000015</v>
      </c>
      <c r="H79" s="14">
        <f t="shared" si="9"/>
        <v>64.259720000000002</v>
      </c>
      <c r="I79" s="14">
        <f t="shared" si="10"/>
        <v>128.82048</v>
      </c>
      <c r="J79" s="14">
        <f t="shared" si="11"/>
        <v>92.055189999999996</v>
      </c>
    </row>
    <row r="80" spans="1:10" x14ac:dyDescent="0.35">
      <c r="A80" s="13" t="s">
        <v>22</v>
      </c>
      <c r="B80" s="13" t="s">
        <v>31</v>
      </c>
      <c r="C80" s="13" t="s">
        <v>6</v>
      </c>
      <c r="D80" s="13">
        <v>37.299999999999997</v>
      </c>
      <c r="E80" s="15">
        <f t="shared" si="6"/>
        <v>231.34770999999998</v>
      </c>
      <c r="F80" s="14">
        <f t="shared" si="7"/>
        <v>199.17806999999999</v>
      </c>
      <c r="G80" s="14">
        <f t="shared" si="8"/>
        <v>179.77236999999997</v>
      </c>
      <c r="H80" s="14">
        <f t="shared" si="9"/>
        <v>206.37591999999995</v>
      </c>
      <c r="I80" s="14">
        <f t="shared" si="10"/>
        <v>258.51828</v>
      </c>
      <c r="J80" s="14">
        <f t="shared" si="11"/>
        <v>218.47358999999997</v>
      </c>
    </row>
    <row r="81" spans="1:10" x14ac:dyDescent="0.35">
      <c r="A81" s="13" t="s">
        <v>22</v>
      </c>
      <c r="B81" s="13" t="s">
        <v>31</v>
      </c>
      <c r="C81" s="13" t="s">
        <v>6</v>
      </c>
      <c r="D81" s="13">
        <v>30.1</v>
      </c>
      <c r="E81" s="15">
        <f t="shared" si="6"/>
        <v>173.06659000000002</v>
      </c>
      <c r="F81" s="14">
        <f t="shared" si="7"/>
        <v>143.21103000000002</v>
      </c>
      <c r="G81" s="14">
        <f t="shared" si="8"/>
        <v>134.00773000000001</v>
      </c>
      <c r="H81" s="14">
        <f t="shared" si="9"/>
        <v>142.49608000000001</v>
      </c>
      <c r="I81" s="14">
        <f t="shared" si="10"/>
        <v>199.00452000000001</v>
      </c>
      <c r="J81" s="14">
        <f t="shared" si="11"/>
        <v>162.83631</v>
      </c>
    </row>
    <row r="82" spans="1:10" x14ac:dyDescent="0.35">
      <c r="A82" s="13" t="s">
        <v>22</v>
      </c>
      <c r="B82" s="13" t="s">
        <v>31</v>
      </c>
      <c r="C82" s="13" t="s">
        <v>9</v>
      </c>
      <c r="D82" s="13">
        <v>14.9</v>
      </c>
      <c r="E82" s="15">
        <f t="shared" si="6"/>
        <v>56.497790000000002</v>
      </c>
      <c r="F82" s="14">
        <f t="shared" si="7"/>
        <v>49.913430000000005</v>
      </c>
      <c r="G82" s="14">
        <f t="shared" si="8"/>
        <v>69.058130000000006</v>
      </c>
      <c r="H82" s="14">
        <f t="shared" si="9"/>
        <v>47.815280000000001</v>
      </c>
      <c r="I82" s="14">
        <f t="shared" si="10"/>
        <v>114.90292000000001</v>
      </c>
      <c r="J82" s="14">
        <f t="shared" si="11"/>
        <v>76.363510000000005</v>
      </c>
    </row>
    <row r="83" spans="1:10" x14ac:dyDescent="0.35">
      <c r="A83" s="13" t="s">
        <v>22</v>
      </c>
      <c r="B83" s="13" t="s">
        <v>31</v>
      </c>
      <c r="C83" s="13" t="s">
        <v>9</v>
      </c>
      <c r="D83" s="13">
        <v>24.9</v>
      </c>
      <c r="E83" s="15">
        <f t="shared" si="6"/>
        <v>132.19979000000001</v>
      </c>
      <c r="F83" s="14">
        <f t="shared" si="7"/>
        <v>107.49742999999998</v>
      </c>
      <c r="G83" s="14">
        <f t="shared" si="8"/>
        <v>106.95212999999998</v>
      </c>
      <c r="H83" s="14">
        <f t="shared" si="9"/>
        <v>103.96927999999998</v>
      </c>
      <c r="I83" s="14">
        <f t="shared" si="10"/>
        <v>163.88891999999998</v>
      </c>
      <c r="J83" s="14">
        <f t="shared" si="11"/>
        <v>128.52150999999998</v>
      </c>
    </row>
    <row r="84" spans="1:10" x14ac:dyDescent="0.35">
      <c r="A84" s="13" t="s">
        <v>22</v>
      </c>
      <c r="B84" s="13" t="s">
        <v>31</v>
      </c>
      <c r="C84" s="13" t="s">
        <v>9</v>
      </c>
      <c r="D84" s="13">
        <v>37.6</v>
      </c>
      <c r="E84" s="15">
        <f t="shared" si="6"/>
        <v>233.81884000000005</v>
      </c>
      <c r="F84" s="14">
        <f t="shared" si="7"/>
        <v>201.67428000000001</v>
      </c>
      <c r="G84" s="14">
        <f t="shared" si="8"/>
        <v>181.88848000000002</v>
      </c>
      <c r="H84" s="14">
        <f t="shared" si="9"/>
        <v>209.30308000000002</v>
      </c>
      <c r="I84" s="14">
        <f t="shared" si="10"/>
        <v>261.27252000000004</v>
      </c>
      <c r="J84" s="14">
        <f t="shared" si="11"/>
        <v>220.99656000000002</v>
      </c>
    </row>
    <row r="85" spans="1:10" x14ac:dyDescent="0.35">
      <c r="A85" s="13" t="s">
        <v>22</v>
      </c>
      <c r="B85" s="13" t="s">
        <v>31</v>
      </c>
      <c r="C85" s="13" t="s">
        <v>9</v>
      </c>
      <c r="D85" s="13">
        <v>29.3</v>
      </c>
      <c r="E85" s="15">
        <f t="shared" si="6"/>
        <v>166.71251000000001</v>
      </c>
      <c r="F85" s="14">
        <f t="shared" si="7"/>
        <v>137.45967000000002</v>
      </c>
      <c r="G85" s="14">
        <f t="shared" si="8"/>
        <v>129.51796999999999</v>
      </c>
      <c r="H85" s="14">
        <f t="shared" si="9"/>
        <v>136.15352000000001</v>
      </c>
      <c r="I85" s="14">
        <f t="shared" si="10"/>
        <v>193.17268000000001</v>
      </c>
      <c r="J85" s="14">
        <f t="shared" si="11"/>
        <v>157.23678999999998</v>
      </c>
    </row>
    <row r="86" spans="1:10" x14ac:dyDescent="0.35">
      <c r="A86" s="13" t="s">
        <v>22</v>
      </c>
      <c r="B86" s="13" t="s">
        <v>31</v>
      </c>
      <c r="C86" s="13" t="s">
        <v>9</v>
      </c>
      <c r="D86" s="13">
        <v>42.2</v>
      </c>
      <c r="E86" s="15">
        <f t="shared" si="6"/>
        <v>272.13776000000001</v>
      </c>
      <c r="F86" s="14">
        <f t="shared" si="7"/>
        <v>241.59492</v>
      </c>
      <c r="G86" s="14">
        <f t="shared" si="8"/>
        <v>216.43172000000001</v>
      </c>
      <c r="H86" s="14">
        <f t="shared" si="9"/>
        <v>256.84592000000004</v>
      </c>
      <c r="I86" s="14">
        <f t="shared" si="10"/>
        <v>306.25408000000004</v>
      </c>
      <c r="J86" s="14">
        <f t="shared" si="11"/>
        <v>261.73324000000002</v>
      </c>
    </row>
    <row r="87" spans="1:10" x14ac:dyDescent="0.35">
      <c r="A87" s="13" t="s">
        <v>22</v>
      </c>
      <c r="B87" s="13" t="s">
        <v>31</v>
      </c>
      <c r="C87" s="13" t="s">
        <v>4</v>
      </c>
      <c r="D87" s="13">
        <v>31.4</v>
      </c>
      <c r="E87" s="15">
        <f t="shared" si="6"/>
        <v>183.44383999999999</v>
      </c>
      <c r="F87" s="14">
        <f t="shared" si="7"/>
        <v>152.75628</v>
      </c>
      <c r="G87" s="14">
        <f t="shared" si="8"/>
        <v>141.55748</v>
      </c>
      <c r="H87" s="14">
        <f t="shared" si="9"/>
        <v>153.12487999999999</v>
      </c>
      <c r="I87" s="14">
        <f t="shared" si="10"/>
        <v>208.81432000000001</v>
      </c>
      <c r="J87" s="14">
        <f t="shared" si="11"/>
        <v>172.18395999999998</v>
      </c>
    </row>
    <row r="88" spans="1:10" x14ac:dyDescent="0.35">
      <c r="A88" s="13" t="s">
        <v>22</v>
      </c>
      <c r="B88" s="13" t="s">
        <v>31</v>
      </c>
      <c r="C88" s="13" t="s">
        <v>4</v>
      </c>
      <c r="D88" s="13">
        <v>42.5</v>
      </c>
      <c r="E88" s="15">
        <f t="shared" si="6"/>
        <v>274.66475000000003</v>
      </c>
      <c r="F88" s="14">
        <f t="shared" si="7"/>
        <v>244.30574999999999</v>
      </c>
      <c r="G88" s="14">
        <f t="shared" si="8"/>
        <v>218.82124999999999</v>
      </c>
      <c r="H88" s="14">
        <f t="shared" si="9"/>
        <v>260.12</v>
      </c>
      <c r="I88" s="14">
        <f t="shared" si="10"/>
        <v>309.36699999999996</v>
      </c>
      <c r="J88" s="14">
        <f t="shared" si="11"/>
        <v>264.52375000000001</v>
      </c>
    </row>
    <row r="89" spans="1:10" x14ac:dyDescent="0.35">
      <c r="A89" s="13" t="s">
        <v>22</v>
      </c>
      <c r="B89" s="13" t="s">
        <v>31</v>
      </c>
      <c r="C89" s="13" t="s">
        <v>4</v>
      </c>
      <c r="D89" s="13">
        <v>31.6</v>
      </c>
      <c r="E89" s="15">
        <f t="shared" si="6"/>
        <v>185.04604000000003</v>
      </c>
      <c r="F89" s="14">
        <f t="shared" si="7"/>
        <v>154.24668000000003</v>
      </c>
      <c r="G89" s="14">
        <f t="shared" si="8"/>
        <v>142.74688</v>
      </c>
      <c r="H89" s="14">
        <f t="shared" si="9"/>
        <v>154.79548</v>
      </c>
      <c r="I89" s="14">
        <f t="shared" si="10"/>
        <v>210.36011999999999</v>
      </c>
      <c r="J89" s="14">
        <f t="shared" si="11"/>
        <v>173.64936</v>
      </c>
    </row>
    <row r="90" spans="1:10" x14ac:dyDescent="0.35">
      <c r="A90" s="13" t="s">
        <v>22</v>
      </c>
      <c r="B90" s="13" t="s">
        <v>31</v>
      </c>
      <c r="C90" s="13" t="s">
        <v>4</v>
      </c>
      <c r="D90" s="13">
        <v>27.6</v>
      </c>
      <c r="E90" s="15">
        <f t="shared" si="6"/>
        <v>153.29084000000003</v>
      </c>
      <c r="F90" s="14">
        <f t="shared" si="7"/>
        <v>125.54828000000001</v>
      </c>
      <c r="G90" s="14">
        <f t="shared" si="8"/>
        <v>120.37248</v>
      </c>
      <c r="H90" s="14">
        <f t="shared" si="9"/>
        <v>123.17708</v>
      </c>
      <c r="I90" s="14">
        <f t="shared" si="10"/>
        <v>181.29852000000002</v>
      </c>
      <c r="J90" s="14">
        <f t="shared" si="11"/>
        <v>145.72456</v>
      </c>
    </row>
    <row r="91" spans="1:10" x14ac:dyDescent="0.35">
      <c r="A91" s="13" t="s">
        <v>22</v>
      </c>
      <c r="B91" s="13" t="s">
        <v>31</v>
      </c>
      <c r="C91" s="13" t="s">
        <v>4</v>
      </c>
      <c r="D91" s="13">
        <v>37.4</v>
      </c>
      <c r="E91" s="15">
        <f t="shared" si="6"/>
        <v>232.17103999999998</v>
      </c>
      <c r="F91" s="14">
        <f t="shared" si="7"/>
        <v>200.00868</v>
      </c>
      <c r="G91" s="14">
        <f t="shared" si="8"/>
        <v>180.47587999999999</v>
      </c>
      <c r="H91" s="14">
        <f t="shared" si="9"/>
        <v>207.34927999999999</v>
      </c>
      <c r="I91" s="14">
        <f t="shared" si="10"/>
        <v>259.43392</v>
      </c>
      <c r="J91" s="14">
        <f t="shared" si="11"/>
        <v>219.31276</v>
      </c>
    </row>
    <row r="92" spans="1:10" x14ac:dyDescent="0.35">
      <c r="A92" s="13" t="s">
        <v>22</v>
      </c>
      <c r="B92" s="13" t="s">
        <v>31</v>
      </c>
      <c r="C92" s="13" t="s">
        <v>10</v>
      </c>
      <c r="D92" s="13">
        <v>37.299999999999997</v>
      </c>
      <c r="E92" s="15">
        <f t="shared" si="6"/>
        <v>231.34770999999998</v>
      </c>
      <c r="F92" s="14">
        <f t="shared" si="7"/>
        <v>199.17806999999999</v>
      </c>
      <c r="G92" s="14">
        <f t="shared" si="8"/>
        <v>179.77236999999997</v>
      </c>
      <c r="H92" s="14">
        <f t="shared" si="9"/>
        <v>206.37591999999995</v>
      </c>
      <c r="I92" s="14">
        <f t="shared" si="10"/>
        <v>258.51828</v>
      </c>
      <c r="J92" s="14">
        <f t="shared" si="11"/>
        <v>218.47358999999997</v>
      </c>
    </row>
    <row r="93" spans="1:10" x14ac:dyDescent="0.35">
      <c r="A93" s="13" t="s">
        <v>22</v>
      </c>
      <c r="B93" s="13" t="s">
        <v>31</v>
      </c>
      <c r="C93" s="13" t="s">
        <v>10</v>
      </c>
      <c r="D93" s="13">
        <v>31.5</v>
      </c>
      <c r="E93" s="15">
        <f t="shared" si="6"/>
        <v>184.24474999999998</v>
      </c>
      <c r="F93" s="14">
        <f t="shared" si="7"/>
        <v>153.50074999999998</v>
      </c>
      <c r="G93" s="14">
        <f t="shared" si="8"/>
        <v>142.15125</v>
      </c>
      <c r="H93" s="14">
        <f t="shared" si="9"/>
        <v>153.959</v>
      </c>
      <c r="I93" s="14">
        <f t="shared" si="10"/>
        <v>209.58600000000001</v>
      </c>
      <c r="J93" s="14">
        <f t="shared" si="11"/>
        <v>172.91575</v>
      </c>
    </row>
    <row r="94" spans="1:10" x14ac:dyDescent="0.35">
      <c r="A94" s="13" t="s">
        <v>22</v>
      </c>
      <c r="B94" s="13" t="s">
        <v>31</v>
      </c>
      <c r="C94" s="13" t="s">
        <v>10</v>
      </c>
      <c r="D94" s="13">
        <v>26.4</v>
      </c>
      <c r="E94" s="15">
        <f t="shared" si="6"/>
        <v>143.88284000000002</v>
      </c>
      <c r="F94" s="14">
        <f t="shared" si="7"/>
        <v>117.39427999999998</v>
      </c>
      <c r="G94" s="14">
        <f t="shared" si="8"/>
        <v>114.24047999999999</v>
      </c>
      <c r="H94" s="14">
        <f t="shared" si="9"/>
        <v>114.42787999999999</v>
      </c>
      <c r="I94" s="14">
        <f t="shared" si="10"/>
        <v>173.34132</v>
      </c>
      <c r="J94" s="14">
        <f t="shared" si="11"/>
        <v>137.91495999999998</v>
      </c>
    </row>
    <row r="95" spans="1:10" x14ac:dyDescent="0.35">
      <c r="A95" s="13" t="s">
        <v>22</v>
      </c>
      <c r="B95" s="13" t="s">
        <v>31</v>
      </c>
      <c r="C95" s="13" t="s">
        <v>10</v>
      </c>
      <c r="D95" s="13">
        <v>42.2</v>
      </c>
      <c r="E95" s="15">
        <f t="shared" si="6"/>
        <v>272.13776000000001</v>
      </c>
      <c r="F95" s="14">
        <f t="shared" si="7"/>
        <v>241.59492</v>
      </c>
      <c r="G95" s="14">
        <f t="shared" si="8"/>
        <v>216.43172000000001</v>
      </c>
      <c r="H95" s="14">
        <f t="shared" si="9"/>
        <v>256.84592000000004</v>
      </c>
      <c r="I95" s="14">
        <f t="shared" si="10"/>
        <v>306.25408000000004</v>
      </c>
      <c r="J95" s="14">
        <f t="shared" si="11"/>
        <v>261.73324000000002</v>
      </c>
    </row>
    <row r="96" spans="1:10" x14ac:dyDescent="0.35">
      <c r="A96" s="13" t="s">
        <v>22</v>
      </c>
      <c r="B96" s="13" t="s">
        <v>31</v>
      </c>
      <c r="C96" s="13" t="s">
        <v>10</v>
      </c>
      <c r="D96" s="13">
        <v>50.9</v>
      </c>
      <c r="E96" s="15">
        <f t="shared" si="6"/>
        <v>346.80898999999999</v>
      </c>
      <c r="F96" s="14">
        <f t="shared" si="7"/>
        <v>325.54382999999996</v>
      </c>
      <c r="G96" s="14">
        <f t="shared" si="8"/>
        <v>292.52452999999997</v>
      </c>
      <c r="H96" s="14">
        <f t="shared" si="9"/>
        <v>360.41768000000002</v>
      </c>
      <c r="I96" s="14">
        <f t="shared" si="10"/>
        <v>405.44452000000001</v>
      </c>
      <c r="J96" s="14">
        <f t="shared" si="11"/>
        <v>349.30831000000001</v>
      </c>
    </row>
    <row r="97" spans="1:10" x14ac:dyDescent="0.35">
      <c r="A97" s="13" t="s">
        <v>22</v>
      </c>
      <c r="B97" s="13" t="s">
        <v>31</v>
      </c>
      <c r="C97" s="13" t="s">
        <v>14</v>
      </c>
      <c r="D97" s="13">
        <v>28.4</v>
      </c>
      <c r="E97" s="15">
        <f t="shared" si="6"/>
        <v>159.59323999999998</v>
      </c>
      <c r="F97" s="14">
        <f t="shared" si="7"/>
        <v>131.10108</v>
      </c>
      <c r="G97" s="14">
        <f t="shared" si="8"/>
        <v>124.60927999999998</v>
      </c>
      <c r="H97" s="14">
        <f t="shared" si="9"/>
        <v>129.19868</v>
      </c>
      <c r="I97" s="14">
        <f t="shared" si="10"/>
        <v>186.79852</v>
      </c>
      <c r="J97" s="14">
        <f t="shared" si="11"/>
        <v>151.07655999999997</v>
      </c>
    </row>
    <row r="98" spans="1:10" x14ac:dyDescent="0.35">
      <c r="A98" s="13" t="s">
        <v>22</v>
      </c>
      <c r="B98" s="13" t="s">
        <v>31</v>
      </c>
      <c r="C98" s="13" t="s">
        <v>14</v>
      </c>
      <c r="D98" s="13">
        <v>42.5</v>
      </c>
      <c r="E98" s="15">
        <f t="shared" si="6"/>
        <v>274.66475000000003</v>
      </c>
      <c r="F98" s="14">
        <f t="shared" si="7"/>
        <v>244.30574999999999</v>
      </c>
      <c r="G98" s="14">
        <f t="shared" si="8"/>
        <v>218.82124999999999</v>
      </c>
      <c r="H98" s="14">
        <f t="shared" si="9"/>
        <v>260.12</v>
      </c>
      <c r="I98" s="14">
        <f t="shared" si="10"/>
        <v>309.36699999999996</v>
      </c>
      <c r="J98" s="14">
        <f t="shared" si="11"/>
        <v>264.52375000000001</v>
      </c>
    </row>
    <row r="99" spans="1:10" x14ac:dyDescent="0.35">
      <c r="A99" s="13" t="s">
        <v>22</v>
      </c>
      <c r="B99" s="13" t="s">
        <v>31</v>
      </c>
      <c r="C99" s="13" t="s">
        <v>14</v>
      </c>
      <c r="D99" s="13">
        <v>33.700000000000003</v>
      </c>
      <c r="E99" s="15">
        <f t="shared" si="6"/>
        <v>201.96091000000004</v>
      </c>
      <c r="F99" s="14">
        <f t="shared" si="7"/>
        <v>170.24847000000005</v>
      </c>
      <c r="G99" s="14">
        <f t="shared" si="8"/>
        <v>155.68477000000001</v>
      </c>
      <c r="H99" s="14">
        <f t="shared" si="9"/>
        <v>172.90672000000004</v>
      </c>
      <c r="I99" s="14">
        <f t="shared" si="10"/>
        <v>227.18028000000004</v>
      </c>
      <c r="J99" s="14">
        <f t="shared" si="11"/>
        <v>189.47559000000001</v>
      </c>
    </row>
    <row r="100" spans="1:10" x14ac:dyDescent="0.35">
      <c r="A100" s="13" t="s">
        <v>22</v>
      </c>
      <c r="B100" s="13" t="s">
        <v>31</v>
      </c>
      <c r="C100" s="13" t="s">
        <v>14</v>
      </c>
      <c r="D100" s="13">
        <v>29.5</v>
      </c>
      <c r="E100" s="15">
        <f t="shared" si="6"/>
        <v>168.29875000000001</v>
      </c>
      <c r="F100" s="14">
        <f t="shared" si="7"/>
        <v>138.88874999999999</v>
      </c>
      <c r="G100" s="14">
        <f t="shared" si="8"/>
        <v>130.62925000000001</v>
      </c>
      <c r="H100" s="14">
        <f t="shared" si="9"/>
        <v>137.72500000000002</v>
      </c>
      <c r="I100" s="14">
        <f t="shared" si="10"/>
        <v>194.61600000000001</v>
      </c>
      <c r="J100" s="14">
        <f t="shared" si="11"/>
        <v>158.62575000000001</v>
      </c>
    </row>
    <row r="101" spans="1:10" x14ac:dyDescent="0.35">
      <c r="A101" s="13" t="s">
        <v>22</v>
      </c>
      <c r="B101" s="13" t="s">
        <v>31</v>
      </c>
      <c r="C101" s="13" t="s">
        <v>14</v>
      </c>
      <c r="D101" s="13">
        <v>40.9</v>
      </c>
      <c r="E101" s="15">
        <f t="shared" si="6"/>
        <v>261.22698999999994</v>
      </c>
      <c r="F101" s="14">
        <f t="shared" si="7"/>
        <v>229.99983</v>
      </c>
      <c r="G101" s="14">
        <f t="shared" si="8"/>
        <v>206.27052999999998</v>
      </c>
      <c r="H101" s="14">
        <f t="shared" si="9"/>
        <v>242.90367999999998</v>
      </c>
      <c r="I101" s="14">
        <f t="shared" si="10"/>
        <v>293.01852000000002</v>
      </c>
      <c r="J101" s="14">
        <f t="shared" si="11"/>
        <v>249.83030999999997</v>
      </c>
    </row>
    <row r="102" spans="1:10" x14ac:dyDescent="0.35">
      <c r="A102" s="13" t="s">
        <v>22</v>
      </c>
      <c r="B102" s="13" t="s">
        <v>31</v>
      </c>
      <c r="C102" s="13" t="s">
        <v>5</v>
      </c>
      <c r="D102" s="13">
        <v>17.5</v>
      </c>
      <c r="E102" s="15">
        <f t="shared" si="6"/>
        <v>75.814750000000004</v>
      </c>
      <c r="F102" s="14">
        <f t="shared" si="7"/>
        <v>63.48075</v>
      </c>
      <c r="G102" s="14">
        <f t="shared" si="8"/>
        <v>77.121250000000003</v>
      </c>
      <c r="H102" s="14">
        <f t="shared" si="9"/>
        <v>60.144999999999996</v>
      </c>
      <c r="I102" s="14">
        <f t="shared" si="10"/>
        <v>125.292</v>
      </c>
      <c r="J102" s="14">
        <f t="shared" si="11"/>
        <v>88.173749999999998</v>
      </c>
    </row>
    <row r="103" spans="1:10" x14ac:dyDescent="0.35">
      <c r="A103" s="13" t="s">
        <v>22</v>
      </c>
      <c r="B103" s="13" t="s">
        <v>31</v>
      </c>
      <c r="C103" s="13" t="s">
        <v>5</v>
      </c>
      <c r="D103" s="13">
        <v>23.4</v>
      </c>
      <c r="E103" s="15">
        <f t="shared" si="6"/>
        <v>120.60223999999999</v>
      </c>
      <c r="F103" s="14">
        <f t="shared" si="7"/>
        <v>97.929079999999999</v>
      </c>
      <c r="G103" s="14">
        <f t="shared" si="8"/>
        <v>100.08228</v>
      </c>
      <c r="H103" s="14">
        <f t="shared" si="9"/>
        <v>94.041679999999985</v>
      </c>
      <c r="I103" s="14">
        <f t="shared" si="10"/>
        <v>154.98552000000001</v>
      </c>
      <c r="J103" s="14">
        <f t="shared" si="11"/>
        <v>119.53755999999998</v>
      </c>
    </row>
    <row r="104" spans="1:10" x14ac:dyDescent="0.35">
      <c r="A104" s="13" t="s">
        <v>22</v>
      </c>
      <c r="B104" s="13" t="s">
        <v>31</v>
      </c>
      <c r="C104" s="13" t="s">
        <v>5</v>
      </c>
      <c r="D104" s="13">
        <v>26.2</v>
      </c>
      <c r="E104" s="15">
        <f t="shared" si="6"/>
        <v>142.32016000000002</v>
      </c>
      <c r="F104" s="14">
        <f t="shared" si="7"/>
        <v>116.05572000000001</v>
      </c>
      <c r="G104" s="14">
        <f t="shared" si="8"/>
        <v>113.24451999999999</v>
      </c>
      <c r="H104" s="14">
        <f t="shared" si="9"/>
        <v>113.00271999999998</v>
      </c>
      <c r="I104" s="14">
        <f t="shared" si="10"/>
        <v>172.04928000000001</v>
      </c>
      <c r="J104" s="14">
        <f t="shared" si="11"/>
        <v>136.63883999999999</v>
      </c>
    </row>
    <row r="105" spans="1:10" x14ac:dyDescent="0.35">
      <c r="A105" s="13" t="s">
        <v>22</v>
      </c>
      <c r="B105" s="13" t="s">
        <v>31</v>
      </c>
      <c r="C105" s="13" t="s">
        <v>5</v>
      </c>
      <c r="D105" s="13">
        <v>17.600000000000001</v>
      </c>
      <c r="E105" s="15">
        <f t="shared" si="6"/>
        <v>76.562840000000023</v>
      </c>
      <c r="F105" s="14">
        <f t="shared" si="7"/>
        <v>64.022280000000009</v>
      </c>
      <c r="G105" s="14">
        <f t="shared" si="8"/>
        <v>77.456479999999999</v>
      </c>
      <c r="H105" s="14">
        <f t="shared" si="9"/>
        <v>60.651080000000007</v>
      </c>
      <c r="I105" s="14">
        <f t="shared" si="10"/>
        <v>125.72452000000001</v>
      </c>
      <c r="J105" s="14">
        <f t="shared" si="11"/>
        <v>88.652560000000008</v>
      </c>
    </row>
    <row r="106" spans="1:10" x14ac:dyDescent="0.35">
      <c r="A106" s="13" t="s">
        <v>22</v>
      </c>
      <c r="B106" s="13" t="s">
        <v>31</v>
      </c>
      <c r="C106" s="13" t="s">
        <v>5</v>
      </c>
      <c r="D106" s="13">
        <v>30.7</v>
      </c>
      <c r="E106" s="15">
        <f t="shared" si="6"/>
        <v>177.84810999999999</v>
      </c>
      <c r="F106" s="14">
        <f t="shared" si="7"/>
        <v>147.58587</v>
      </c>
      <c r="G106" s="14">
        <f t="shared" si="8"/>
        <v>137.45317</v>
      </c>
      <c r="H106" s="14">
        <f t="shared" si="9"/>
        <v>147.35212000000001</v>
      </c>
      <c r="I106" s="14">
        <f t="shared" si="10"/>
        <v>203.48088000000001</v>
      </c>
      <c r="J106" s="14">
        <f t="shared" si="11"/>
        <v>167.11238999999998</v>
      </c>
    </row>
    <row r="107" spans="1:10" x14ac:dyDescent="0.35">
      <c r="A107" s="13" t="s">
        <v>22</v>
      </c>
      <c r="B107" s="13" t="s">
        <v>31</v>
      </c>
      <c r="C107" s="13" t="s">
        <v>13</v>
      </c>
      <c r="D107" s="13">
        <v>28.6</v>
      </c>
      <c r="E107" s="15">
        <f t="shared" si="6"/>
        <v>161.17264</v>
      </c>
      <c r="F107" s="14">
        <f t="shared" si="7"/>
        <v>132.50388000000001</v>
      </c>
      <c r="G107" s="14">
        <f t="shared" si="8"/>
        <v>125.68708000000001</v>
      </c>
      <c r="H107" s="14">
        <f t="shared" si="9"/>
        <v>130.72767999999999</v>
      </c>
      <c r="I107" s="14">
        <f t="shared" si="10"/>
        <v>188.19792000000001</v>
      </c>
      <c r="J107" s="14">
        <f t="shared" si="11"/>
        <v>152.43276</v>
      </c>
    </row>
    <row r="108" spans="1:10" x14ac:dyDescent="0.35">
      <c r="A108" s="13" t="s">
        <v>22</v>
      </c>
      <c r="B108" s="13" t="s">
        <v>31</v>
      </c>
      <c r="C108" s="13" t="s">
        <v>13</v>
      </c>
      <c r="D108" s="13">
        <v>23</v>
      </c>
      <c r="E108" s="15">
        <f t="shared" si="6"/>
        <v>117.524</v>
      </c>
      <c r="F108" s="14">
        <f t="shared" si="7"/>
        <v>95.432999999999993</v>
      </c>
      <c r="G108" s="14">
        <f t="shared" si="8"/>
        <v>98.320999999999998</v>
      </c>
      <c r="H108" s="14">
        <f t="shared" si="9"/>
        <v>91.483999999999995</v>
      </c>
      <c r="I108" s="14">
        <f t="shared" si="10"/>
        <v>152.70400000000001</v>
      </c>
      <c r="J108" s="14">
        <f t="shared" si="11"/>
        <v>117.21099999999998</v>
      </c>
    </row>
    <row r="109" spans="1:10" x14ac:dyDescent="0.35">
      <c r="A109" s="13" t="s">
        <v>22</v>
      </c>
      <c r="B109" s="13" t="s">
        <v>31</v>
      </c>
      <c r="C109" s="13" t="s">
        <v>13</v>
      </c>
      <c r="D109" s="13">
        <v>38</v>
      </c>
      <c r="E109" s="15">
        <f t="shared" si="6"/>
        <v>237.119</v>
      </c>
      <c r="F109" s="14">
        <f t="shared" si="7"/>
        <v>205.023</v>
      </c>
      <c r="G109" s="14">
        <f t="shared" si="8"/>
        <v>184.73599999999999</v>
      </c>
      <c r="H109" s="14">
        <f t="shared" si="9"/>
        <v>213.239</v>
      </c>
      <c r="I109" s="14">
        <f t="shared" si="10"/>
        <v>264.97899999999998</v>
      </c>
      <c r="J109" s="14">
        <f t="shared" si="11"/>
        <v>224.386</v>
      </c>
    </row>
    <row r="110" spans="1:10" x14ac:dyDescent="0.35">
      <c r="A110" s="13" t="s">
        <v>22</v>
      </c>
      <c r="B110" s="13" t="s">
        <v>31</v>
      </c>
      <c r="C110" s="13" t="s">
        <v>13</v>
      </c>
      <c r="D110" s="13">
        <v>36.1</v>
      </c>
      <c r="E110" s="15">
        <f t="shared" si="6"/>
        <v>221.49739000000002</v>
      </c>
      <c r="F110" s="14">
        <f t="shared" si="7"/>
        <v>189.32463000000001</v>
      </c>
      <c r="G110" s="14">
        <f t="shared" si="8"/>
        <v>171.47533000000001</v>
      </c>
      <c r="H110" s="14">
        <f t="shared" si="9"/>
        <v>194.87968000000001</v>
      </c>
      <c r="I110" s="14">
        <f t="shared" si="10"/>
        <v>247.72092000000004</v>
      </c>
      <c r="J110" s="14">
        <f t="shared" si="11"/>
        <v>208.54551000000001</v>
      </c>
    </row>
    <row r="111" spans="1:10" x14ac:dyDescent="0.35">
      <c r="A111" s="13" t="s">
        <v>22</v>
      </c>
      <c r="B111" s="13" t="s">
        <v>31</v>
      </c>
      <c r="C111" s="13" t="s">
        <v>13</v>
      </c>
      <c r="D111" s="13">
        <v>31.6</v>
      </c>
      <c r="E111" s="15">
        <f t="shared" si="6"/>
        <v>185.04604000000003</v>
      </c>
      <c r="F111" s="14">
        <f t="shared" si="7"/>
        <v>154.24668000000003</v>
      </c>
      <c r="G111" s="14">
        <f t="shared" si="8"/>
        <v>142.74688</v>
      </c>
      <c r="H111" s="14">
        <f t="shared" si="9"/>
        <v>154.79548</v>
      </c>
      <c r="I111" s="14">
        <f t="shared" si="10"/>
        <v>210.36011999999999</v>
      </c>
      <c r="J111" s="14">
        <f t="shared" si="11"/>
        <v>173.64936</v>
      </c>
    </row>
    <row r="112" spans="1:10" x14ac:dyDescent="0.35">
      <c r="A112" s="13" t="s">
        <v>22</v>
      </c>
      <c r="B112" s="13" t="s">
        <v>31</v>
      </c>
      <c r="C112" s="13" t="s">
        <v>11</v>
      </c>
      <c r="D112" s="13">
        <v>33.700000000000003</v>
      </c>
      <c r="E112" s="15">
        <f t="shared" si="6"/>
        <v>201.96091000000004</v>
      </c>
      <c r="F112" s="14">
        <f t="shared" si="7"/>
        <v>170.24847000000005</v>
      </c>
      <c r="G112" s="14">
        <f t="shared" si="8"/>
        <v>155.68477000000001</v>
      </c>
      <c r="H112" s="14">
        <f t="shared" si="9"/>
        <v>172.90672000000004</v>
      </c>
      <c r="I112" s="14">
        <f t="shared" si="10"/>
        <v>227.18028000000004</v>
      </c>
      <c r="J112" s="14">
        <f t="shared" si="11"/>
        <v>189.47559000000001</v>
      </c>
    </row>
    <row r="113" spans="1:10" x14ac:dyDescent="0.35">
      <c r="A113" s="13" t="s">
        <v>22</v>
      </c>
      <c r="B113" s="13" t="s">
        <v>31</v>
      </c>
      <c r="C113" s="13" t="s">
        <v>11</v>
      </c>
      <c r="D113" s="13">
        <v>25.1</v>
      </c>
      <c r="E113" s="15">
        <f t="shared" si="6"/>
        <v>133.75259000000003</v>
      </c>
      <c r="F113" s="14">
        <f t="shared" si="7"/>
        <v>108.79803000000001</v>
      </c>
      <c r="G113" s="14">
        <f t="shared" si="8"/>
        <v>107.89973000000001</v>
      </c>
      <c r="H113" s="14">
        <f t="shared" si="9"/>
        <v>105.33308000000001</v>
      </c>
      <c r="I113" s="14">
        <f t="shared" si="10"/>
        <v>165.11752000000001</v>
      </c>
      <c r="J113" s="14">
        <f t="shared" si="11"/>
        <v>129.75031000000001</v>
      </c>
    </row>
    <row r="114" spans="1:10" x14ac:dyDescent="0.35">
      <c r="A114" s="13" t="s">
        <v>22</v>
      </c>
      <c r="B114" s="13" t="s">
        <v>31</v>
      </c>
      <c r="C114" s="13" t="s">
        <v>11</v>
      </c>
      <c r="D114" s="13">
        <v>41.1</v>
      </c>
      <c r="E114" s="15">
        <f t="shared" si="6"/>
        <v>262.90138999999999</v>
      </c>
      <c r="F114" s="14">
        <f t="shared" si="7"/>
        <v>231.76763</v>
      </c>
      <c r="G114" s="14">
        <f t="shared" si="8"/>
        <v>207.81333000000001</v>
      </c>
      <c r="H114" s="14">
        <f t="shared" si="9"/>
        <v>245.02268000000001</v>
      </c>
      <c r="I114" s="14">
        <f t="shared" si="10"/>
        <v>295.02791999999999</v>
      </c>
      <c r="J114" s="14">
        <f t="shared" si="11"/>
        <v>251.64151000000001</v>
      </c>
    </row>
    <row r="115" spans="1:10" x14ac:dyDescent="0.35">
      <c r="A115" s="13" t="s">
        <v>22</v>
      </c>
      <c r="B115" s="13" t="s">
        <v>31</v>
      </c>
      <c r="C115" s="13" t="s">
        <v>11</v>
      </c>
      <c r="D115" s="13">
        <v>53.5</v>
      </c>
      <c r="E115" s="15">
        <f t="shared" si="6"/>
        <v>369.68274999999994</v>
      </c>
      <c r="F115" s="14">
        <f t="shared" si="7"/>
        <v>352.77674999999999</v>
      </c>
      <c r="G115" s="14">
        <f t="shared" si="8"/>
        <v>317.99725000000007</v>
      </c>
      <c r="H115" s="14">
        <f t="shared" si="9"/>
        <v>394.83699999999999</v>
      </c>
      <c r="I115" s="14">
        <f t="shared" si="10"/>
        <v>438.67200000000003</v>
      </c>
      <c r="J115" s="14">
        <f t="shared" si="11"/>
        <v>378.15374999999995</v>
      </c>
    </row>
    <row r="116" spans="1:10" x14ac:dyDescent="0.35">
      <c r="A116" s="13" t="s">
        <v>22</v>
      </c>
      <c r="B116" s="13" t="s">
        <v>31</v>
      </c>
      <c r="C116" s="13" t="s">
        <v>11</v>
      </c>
      <c r="D116" s="13">
        <v>24.4</v>
      </c>
      <c r="E116" s="15">
        <f t="shared" si="6"/>
        <v>128.32443999999998</v>
      </c>
      <c r="F116" s="14">
        <f t="shared" si="7"/>
        <v>104.27148</v>
      </c>
      <c r="G116" s="14">
        <f t="shared" si="8"/>
        <v>104.61568</v>
      </c>
      <c r="H116" s="14">
        <f t="shared" si="9"/>
        <v>100.60107999999998</v>
      </c>
      <c r="I116" s="14">
        <f t="shared" si="10"/>
        <v>160.86011999999999</v>
      </c>
      <c r="J116" s="14">
        <f t="shared" si="11"/>
        <v>125.48136</v>
      </c>
    </row>
    <row r="117" spans="1:10" x14ac:dyDescent="0.35">
      <c r="A117" s="13" t="s">
        <v>22</v>
      </c>
      <c r="B117" s="13" t="s">
        <v>31</v>
      </c>
      <c r="C117" s="13" t="s">
        <v>8</v>
      </c>
      <c r="D117" s="13">
        <v>61.5</v>
      </c>
      <c r="E117" s="15">
        <f t="shared" si="6"/>
        <v>441.67474999999996</v>
      </c>
      <c r="F117" s="14">
        <f t="shared" si="7"/>
        <v>442.76075000000003</v>
      </c>
      <c r="G117" s="14">
        <f t="shared" si="8"/>
        <v>404.26125000000002</v>
      </c>
      <c r="H117" s="14">
        <f t="shared" si="9"/>
        <v>510.74900000000002</v>
      </c>
      <c r="I117" s="14">
        <f t="shared" si="10"/>
        <v>551.25599999999997</v>
      </c>
      <c r="J117" s="14">
        <f t="shared" si="11"/>
        <v>474.62575000000004</v>
      </c>
    </row>
    <row r="118" spans="1:10" x14ac:dyDescent="0.35">
      <c r="A118" s="13" t="s">
        <v>22</v>
      </c>
      <c r="B118" s="13" t="s">
        <v>31</v>
      </c>
      <c r="C118" s="13" t="s">
        <v>8</v>
      </c>
      <c r="D118" s="13">
        <v>32.200000000000003</v>
      </c>
      <c r="E118" s="15">
        <f t="shared" si="6"/>
        <v>189.86176000000003</v>
      </c>
      <c r="F118" s="14">
        <f t="shared" si="7"/>
        <v>158.75292000000002</v>
      </c>
      <c r="G118" s="14">
        <f t="shared" si="8"/>
        <v>146.35972000000001</v>
      </c>
      <c r="H118" s="14">
        <f t="shared" si="9"/>
        <v>159.86392000000001</v>
      </c>
      <c r="I118" s="14">
        <f t="shared" si="10"/>
        <v>215.05608000000001</v>
      </c>
      <c r="J118" s="14">
        <f t="shared" si="11"/>
        <v>178.08924000000002</v>
      </c>
    </row>
    <row r="119" spans="1:10" x14ac:dyDescent="0.35">
      <c r="A119" s="13" t="s">
        <v>22</v>
      </c>
      <c r="B119" s="13" t="s">
        <v>31</v>
      </c>
      <c r="C119" s="13" t="s">
        <v>8</v>
      </c>
      <c r="D119" s="13">
        <v>22.4</v>
      </c>
      <c r="E119" s="15">
        <f t="shared" si="6"/>
        <v>112.91803999999999</v>
      </c>
      <c r="F119" s="14">
        <f t="shared" si="7"/>
        <v>91.732680000000002</v>
      </c>
      <c r="G119" s="14">
        <f t="shared" si="8"/>
        <v>95.734880000000004</v>
      </c>
      <c r="H119" s="14">
        <f t="shared" si="9"/>
        <v>87.718279999999979</v>
      </c>
      <c r="I119" s="14">
        <f t="shared" si="10"/>
        <v>149.35491999999999</v>
      </c>
      <c r="J119" s="14">
        <f t="shared" si="11"/>
        <v>113.77575999999999</v>
      </c>
    </row>
    <row r="120" spans="1:10" x14ac:dyDescent="0.35">
      <c r="A120" s="13" t="s">
        <v>22</v>
      </c>
      <c r="B120" s="13" t="s">
        <v>31</v>
      </c>
      <c r="C120" s="13" t="s">
        <v>8</v>
      </c>
      <c r="D120" s="13">
        <v>28.2</v>
      </c>
      <c r="E120" s="15">
        <f t="shared" si="6"/>
        <v>158.01535999999999</v>
      </c>
      <c r="F120" s="14">
        <f t="shared" si="7"/>
        <v>129.70411999999999</v>
      </c>
      <c r="G120" s="14">
        <f t="shared" si="8"/>
        <v>123.53891999999999</v>
      </c>
      <c r="H120" s="14">
        <f t="shared" si="9"/>
        <v>127.67912</v>
      </c>
      <c r="I120" s="14">
        <f t="shared" si="10"/>
        <v>185.40888000000001</v>
      </c>
      <c r="J120" s="14">
        <f t="shared" si="11"/>
        <v>149.72764000000001</v>
      </c>
    </row>
    <row r="121" spans="1:10" x14ac:dyDescent="0.35">
      <c r="A121" s="13" t="s">
        <v>22</v>
      </c>
      <c r="B121" s="13" t="s">
        <v>31</v>
      </c>
      <c r="C121" s="13" t="s">
        <v>8</v>
      </c>
      <c r="D121" s="13">
        <v>48.2</v>
      </c>
      <c r="E121" s="15">
        <f t="shared" si="6"/>
        <v>323.32736</v>
      </c>
      <c r="F121" s="14">
        <f t="shared" si="7"/>
        <v>298.30812000000003</v>
      </c>
      <c r="G121" s="14">
        <f t="shared" si="8"/>
        <v>267.40292000000005</v>
      </c>
      <c r="H121" s="14">
        <f t="shared" si="9"/>
        <v>326.36312000000004</v>
      </c>
      <c r="I121" s="14">
        <f t="shared" si="10"/>
        <v>372.68488000000008</v>
      </c>
      <c r="J121" s="14">
        <f t="shared" si="11"/>
        <v>320.65564000000006</v>
      </c>
    </row>
    <row r="122" spans="1:10" x14ac:dyDescent="0.35">
      <c r="A122" s="9" t="s">
        <v>22</v>
      </c>
      <c r="B122" s="10" t="s">
        <v>33</v>
      </c>
      <c r="C122" s="10" t="s">
        <v>34</v>
      </c>
      <c r="D122" s="10">
        <v>43.8</v>
      </c>
      <c r="E122" s="11">
        <f t="shared" si="6"/>
        <v>285.65455999999995</v>
      </c>
      <c r="F122" s="12">
        <f t="shared" si="7"/>
        <v>256.20452</v>
      </c>
      <c r="G122" s="12">
        <f t="shared" si="8"/>
        <v>229.36931999999999</v>
      </c>
      <c r="H122" s="12">
        <f t="shared" si="9"/>
        <v>274.55311999999998</v>
      </c>
      <c r="I122" s="12">
        <f t="shared" si="10"/>
        <v>323.11007999999998</v>
      </c>
      <c r="J122" s="12">
        <f t="shared" si="11"/>
        <v>276.80524000000003</v>
      </c>
    </row>
    <row r="123" spans="1:10" x14ac:dyDescent="0.35">
      <c r="A123" s="9" t="s">
        <v>22</v>
      </c>
      <c r="B123" s="10" t="s">
        <v>33</v>
      </c>
      <c r="C123" s="10" t="s">
        <v>34</v>
      </c>
      <c r="D123" s="10">
        <v>44</v>
      </c>
      <c r="E123" s="11">
        <f t="shared" si="6"/>
        <v>287.351</v>
      </c>
      <c r="F123" s="12">
        <f t="shared" si="7"/>
        <v>258.05700000000002</v>
      </c>
      <c r="G123" s="12">
        <f t="shared" si="8"/>
        <v>231.02</v>
      </c>
      <c r="H123" s="12">
        <f t="shared" si="9"/>
        <v>276.80899999999997</v>
      </c>
      <c r="I123" s="12">
        <f t="shared" si="10"/>
        <v>325.26100000000002</v>
      </c>
      <c r="J123" s="12">
        <f t="shared" si="11"/>
        <v>278.72199999999998</v>
      </c>
    </row>
    <row r="124" spans="1:10" x14ac:dyDescent="0.35">
      <c r="A124" s="9" t="s">
        <v>22</v>
      </c>
      <c r="B124" s="10" t="s">
        <v>33</v>
      </c>
      <c r="C124" s="10" t="s">
        <v>34</v>
      </c>
      <c r="D124" s="10">
        <v>45.1</v>
      </c>
      <c r="E124" s="11">
        <f t="shared" si="6"/>
        <v>296.70858999999996</v>
      </c>
      <c r="F124" s="12">
        <f t="shared" si="7"/>
        <v>268.35003000000006</v>
      </c>
      <c r="G124" s="12">
        <f t="shared" si="8"/>
        <v>240.23173</v>
      </c>
      <c r="H124" s="12">
        <f t="shared" si="9"/>
        <v>289.38508000000002</v>
      </c>
      <c r="I124" s="12">
        <f t="shared" si="10"/>
        <v>337.26552000000004</v>
      </c>
      <c r="J124" s="12">
        <f t="shared" si="11"/>
        <v>289.39431000000002</v>
      </c>
    </row>
    <row r="125" spans="1:10" x14ac:dyDescent="0.35">
      <c r="A125" s="9" t="s">
        <v>22</v>
      </c>
      <c r="B125" s="10" t="s">
        <v>33</v>
      </c>
      <c r="C125" s="10" t="s">
        <v>34</v>
      </c>
      <c r="D125" s="10">
        <v>20.3</v>
      </c>
      <c r="E125" s="11">
        <f t="shared" si="6"/>
        <v>96.904910000000029</v>
      </c>
      <c r="F125" s="12">
        <f t="shared" si="7"/>
        <v>79.195470000000014</v>
      </c>
      <c r="G125" s="12">
        <f t="shared" si="8"/>
        <v>87.210769999999997</v>
      </c>
      <c r="H125" s="12">
        <f t="shared" si="9"/>
        <v>75.207319999999996</v>
      </c>
      <c r="I125" s="12">
        <f t="shared" si="10"/>
        <v>138.32488000000001</v>
      </c>
      <c r="J125" s="12">
        <f t="shared" si="11"/>
        <v>102.26839000000001</v>
      </c>
    </row>
    <row r="126" spans="1:10" x14ac:dyDescent="0.35">
      <c r="A126" s="9" t="s">
        <v>22</v>
      </c>
      <c r="B126" s="10" t="s">
        <v>33</v>
      </c>
      <c r="C126" s="10" t="s">
        <v>34</v>
      </c>
      <c r="D126" s="10">
        <v>12.8</v>
      </c>
      <c r="E126" s="11">
        <f t="shared" si="6"/>
        <v>41.083159999999999</v>
      </c>
      <c r="F126" s="12">
        <f t="shared" si="7"/>
        <v>39.675720000000013</v>
      </c>
      <c r="G126" s="12">
        <f t="shared" si="8"/>
        <v>63.463520000000003</v>
      </c>
      <c r="H126" s="12">
        <f t="shared" si="9"/>
        <v>39.021320000000003</v>
      </c>
      <c r="I126" s="12">
        <f t="shared" si="10"/>
        <v>107.71588000000001</v>
      </c>
      <c r="J126" s="12">
        <f t="shared" si="11"/>
        <v>67.722639999999998</v>
      </c>
    </row>
    <row r="127" spans="1:10" x14ac:dyDescent="0.35">
      <c r="A127" s="9" t="s">
        <v>22</v>
      </c>
      <c r="B127" s="10" t="s">
        <v>33</v>
      </c>
      <c r="C127" s="10" t="s">
        <v>35</v>
      </c>
      <c r="D127" s="10">
        <v>44.1</v>
      </c>
      <c r="E127" s="11">
        <f t="shared" si="6"/>
        <v>288.19979000000001</v>
      </c>
      <c r="F127" s="12">
        <f t="shared" si="7"/>
        <v>258.98543000000006</v>
      </c>
      <c r="G127" s="12">
        <f t="shared" si="8"/>
        <v>231.84813</v>
      </c>
      <c r="H127" s="12">
        <f t="shared" si="9"/>
        <v>277.94048000000004</v>
      </c>
      <c r="I127" s="12">
        <f t="shared" si="10"/>
        <v>326.34012000000001</v>
      </c>
      <c r="J127" s="12">
        <f t="shared" si="11"/>
        <v>279.68311</v>
      </c>
    </row>
    <row r="128" spans="1:10" x14ac:dyDescent="0.35">
      <c r="A128" s="9" t="s">
        <v>22</v>
      </c>
      <c r="B128" s="10" t="s">
        <v>33</v>
      </c>
      <c r="C128" s="10" t="s">
        <v>35</v>
      </c>
      <c r="D128" s="10">
        <v>34.6</v>
      </c>
      <c r="E128" s="11">
        <f t="shared" si="6"/>
        <v>209.26144000000002</v>
      </c>
      <c r="F128" s="12">
        <f t="shared" si="7"/>
        <v>177.30348000000001</v>
      </c>
      <c r="G128" s="12">
        <f t="shared" si="8"/>
        <v>161.48068000000001</v>
      </c>
      <c r="H128" s="12">
        <f t="shared" si="9"/>
        <v>180.98728000000003</v>
      </c>
      <c r="I128" s="12">
        <f t="shared" si="10"/>
        <v>234.71832000000001</v>
      </c>
      <c r="J128" s="12">
        <f t="shared" si="11"/>
        <v>196.50396000000001</v>
      </c>
    </row>
    <row r="129" spans="1:10" x14ac:dyDescent="0.35">
      <c r="A129" s="9" t="s">
        <v>22</v>
      </c>
      <c r="B129" s="10" t="s">
        <v>33</v>
      </c>
      <c r="C129" s="10" t="s">
        <v>35</v>
      </c>
      <c r="D129" s="10">
        <v>55.5</v>
      </c>
      <c r="E129" s="11">
        <f t="shared" si="6"/>
        <v>387.45274999999998</v>
      </c>
      <c r="F129" s="12">
        <f t="shared" si="7"/>
        <v>374.39675</v>
      </c>
      <c r="G129" s="12">
        <f t="shared" si="8"/>
        <v>338.44725000000005</v>
      </c>
      <c r="H129" s="12">
        <f t="shared" si="9"/>
        <v>422.399</v>
      </c>
      <c r="I129" s="12">
        <f t="shared" si="10"/>
        <v>465.35400000000004</v>
      </c>
      <c r="J129" s="12">
        <f t="shared" si="11"/>
        <v>401.17975000000001</v>
      </c>
    </row>
    <row r="130" spans="1:10" x14ac:dyDescent="0.35">
      <c r="A130" s="9" t="s">
        <v>22</v>
      </c>
      <c r="B130" s="10" t="s">
        <v>33</v>
      </c>
      <c r="C130" s="10" t="s">
        <v>35</v>
      </c>
      <c r="D130" s="10">
        <v>38.6</v>
      </c>
      <c r="E130" s="11">
        <f t="shared" si="6"/>
        <v>242.08063999999999</v>
      </c>
      <c r="F130" s="12">
        <f t="shared" si="7"/>
        <v>210.08987999999999</v>
      </c>
      <c r="G130" s="12">
        <f t="shared" si="8"/>
        <v>189.06308000000001</v>
      </c>
      <c r="H130" s="12">
        <f t="shared" si="9"/>
        <v>219.21368000000001</v>
      </c>
      <c r="I130" s="12">
        <f t="shared" si="10"/>
        <v>270.61192</v>
      </c>
      <c r="J130" s="12">
        <f t="shared" si="11"/>
        <v>229.52476000000001</v>
      </c>
    </row>
    <row r="131" spans="1:10" x14ac:dyDescent="0.35">
      <c r="A131" s="9" t="s">
        <v>22</v>
      </c>
      <c r="B131" s="10" t="s">
        <v>33</v>
      </c>
      <c r="C131" s="10" t="s">
        <v>35</v>
      </c>
      <c r="D131" s="10">
        <v>42.9</v>
      </c>
      <c r="E131" s="11">
        <f t="shared" ref="E131:E194" si="12">0.019*D131^2+6.814*D131-49.249</f>
        <v>278.03938999999997</v>
      </c>
      <c r="F131" s="12">
        <f t="shared" ref="F131:F194" si="13">0.073*D131^2+2.853*D131-8.803</f>
        <v>247.94063</v>
      </c>
      <c r="G131" s="12">
        <f t="shared" ref="G131:G194" si="14">0.093*D131^2+0.088*D131+47.1</f>
        <v>222.03332999999998</v>
      </c>
      <c r="H131" s="12">
        <f t="shared" ref="H131:H194" si="15">0.118*D131^2+0.919*D131+7.925</f>
        <v>264.51848000000001</v>
      </c>
      <c r="I131" s="12">
        <f t="shared" ref="I131:I194" si="16">0.122*D131^2+0.043*D131+87.177</f>
        <v>313.55171999999999</v>
      </c>
      <c r="J131" s="12">
        <f t="shared" ref="J131:J194" si="17">0.091*D131^2+1.594*D131+32.41</f>
        <v>268.26990999999998</v>
      </c>
    </row>
    <row r="132" spans="1:10" x14ac:dyDescent="0.35">
      <c r="A132" s="9" t="s">
        <v>22</v>
      </c>
      <c r="B132" s="10" t="s">
        <v>33</v>
      </c>
      <c r="C132" s="10" t="s">
        <v>36</v>
      </c>
      <c r="D132" s="10">
        <v>19.600000000000001</v>
      </c>
      <c r="E132" s="11">
        <f t="shared" si="12"/>
        <v>91.604440000000011</v>
      </c>
      <c r="F132" s="12">
        <f t="shared" si="13"/>
        <v>75.159480000000016</v>
      </c>
      <c r="G132" s="12">
        <f t="shared" si="14"/>
        <v>84.551680000000005</v>
      </c>
      <c r="H132" s="12">
        <f t="shared" si="15"/>
        <v>71.268280000000004</v>
      </c>
      <c r="I132" s="12">
        <f t="shared" si="16"/>
        <v>134.88732000000002</v>
      </c>
      <c r="J132" s="12">
        <f t="shared" si="17"/>
        <v>98.610960000000006</v>
      </c>
    </row>
    <row r="133" spans="1:10" x14ac:dyDescent="0.35">
      <c r="A133" s="9" t="s">
        <v>22</v>
      </c>
      <c r="B133" s="10" t="s">
        <v>33</v>
      </c>
      <c r="C133" s="10" t="s">
        <v>36</v>
      </c>
      <c r="D133" s="10">
        <v>39.299999999999997</v>
      </c>
      <c r="E133" s="11">
        <f t="shared" si="12"/>
        <v>247.88650999999996</v>
      </c>
      <c r="F133" s="12">
        <f t="shared" si="13"/>
        <v>216.06766999999996</v>
      </c>
      <c r="G133" s="12">
        <f t="shared" si="14"/>
        <v>194.19596999999999</v>
      </c>
      <c r="H133" s="12">
        <f t="shared" si="15"/>
        <v>226.29151999999999</v>
      </c>
      <c r="I133" s="12">
        <f t="shared" si="16"/>
        <v>277.29467999999997</v>
      </c>
      <c r="J133" s="12">
        <f t="shared" si="17"/>
        <v>235.60279</v>
      </c>
    </row>
    <row r="134" spans="1:10" x14ac:dyDescent="0.35">
      <c r="A134" s="9" t="s">
        <v>22</v>
      </c>
      <c r="B134" s="10" t="s">
        <v>33</v>
      </c>
      <c r="C134" s="10" t="s">
        <v>36</v>
      </c>
      <c r="D134" s="10">
        <v>22.3</v>
      </c>
      <c r="E134" s="11">
        <f t="shared" si="12"/>
        <v>112.15171000000001</v>
      </c>
      <c r="F134" s="12">
        <f t="shared" si="13"/>
        <v>91.121070000000003</v>
      </c>
      <c r="G134" s="12">
        <f t="shared" si="14"/>
        <v>95.310370000000006</v>
      </c>
      <c r="H134" s="12">
        <f t="shared" si="15"/>
        <v>87.098919999999993</v>
      </c>
      <c r="I134" s="12">
        <f t="shared" si="16"/>
        <v>148.80528000000001</v>
      </c>
      <c r="J134" s="12">
        <f t="shared" si="17"/>
        <v>113.20959000000001</v>
      </c>
    </row>
    <row r="135" spans="1:10" x14ac:dyDescent="0.35">
      <c r="A135" s="9" t="s">
        <v>22</v>
      </c>
      <c r="B135" s="10" t="s">
        <v>33</v>
      </c>
      <c r="C135" s="10" t="s">
        <v>36</v>
      </c>
      <c r="D135" s="10">
        <v>24.6</v>
      </c>
      <c r="E135" s="11">
        <f t="shared" si="12"/>
        <v>129.87344000000002</v>
      </c>
      <c r="F135" s="12">
        <f t="shared" si="13"/>
        <v>105.55748000000001</v>
      </c>
      <c r="G135" s="12">
        <f t="shared" si="14"/>
        <v>105.54468</v>
      </c>
      <c r="H135" s="12">
        <f t="shared" si="15"/>
        <v>101.94128000000001</v>
      </c>
      <c r="I135" s="12">
        <f t="shared" si="16"/>
        <v>162.06432000000001</v>
      </c>
      <c r="J135" s="12">
        <f t="shared" si="17"/>
        <v>126.69195999999999</v>
      </c>
    </row>
    <row r="136" spans="1:10" x14ac:dyDescent="0.35">
      <c r="A136" s="9" t="s">
        <v>22</v>
      </c>
      <c r="B136" s="10" t="s">
        <v>33</v>
      </c>
      <c r="C136" s="10" t="s">
        <v>36</v>
      </c>
      <c r="D136" s="10">
        <v>39.700000000000003</v>
      </c>
      <c r="E136" s="11">
        <f t="shared" si="12"/>
        <v>251.21251000000004</v>
      </c>
      <c r="F136" s="12">
        <f t="shared" si="13"/>
        <v>219.51567</v>
      </c>
      <c r="G136" s="12">
        <f t="shared" si="14"/>
        <v>197.16997000000001</v>
      </c>
      <c r="H136" s="12">
        <f t="shared" si="15"/>
        <v>230.38792000000001</v>
      </c>
      <c r="I136" s="12">
        <f t="shared" si="16"/>
        <v>281.16708</v>
      </c>
      <c r="J136" s="12">
        <f t="shared" si="17"/>
        <v>239.11599000000001</v>
      </c>
    </row>
    <row r="137" spans="1:10" x14ac:dyDescent="0.35">
      <c r="A137" s="9" t="s">
        <v>22</v>
      </c>
      <c r="B137" s="10" t="s">
        <v>33</v>
      </c>
      <c r="C137" s="10" t="s">
        <v>37</v>
      </c>
      <c r="D137" s="10">
        <v>38.9</v>
      </c>
      <c r="E137" s="11">
        <f t="shared" si="12"/>
        <v>244.56658999999999</v>
      </c>
      <c r="F137" s="12">
        <f t="shared" si="13"/>
        <v>212.64302999999998</v>
      </c>
      <c r="G137" s="12">
        <f t="shared" si="14"/>
        <v>191.25172999999998</v>
      </c>
      <c r="H137" s="12">
        <f t="shared" si="15"/>
        <v>222.23287999999997</v>
      </c>
      <c r="I137" s="12">
        <f t="shared" si="16"/>
        <v>273.46131999999994</v>
      </c>
      <c r="J137" s="12">
        <f t="shared" si="17"/>
        <v>232.11870999999996</v>
      </c>
    </row>
    <row r="138" spans="1:10" x14ac:dyDescent="0.35">
      <c r="A138" s="9" t="s">
        <v>22</v>
      </c>
      <c r="B138" s="10" t="s">
        <v>33</v>
      </c>
      <c r="C138" s="10" t="s">
        <v>37</v>
      </c>
      <c r="D138" s="10">
        <v>28.1</v>
      </c>
      <c r="E138" s="11">
        <f t="shared" si="12"/>
        <v>157.22699</v>
      </c>
      <c r="F138" s="12">
        <f t="shared" si="13"/>
        <v>129.00783000000001</v>
      </c>
      <c r="G138" s="12">
        <f t="shared" si="14"/>
        <v>123.00653000000003</v>
      </c>
      <c r="H138" s="12">
        <f t="shared" si="15"/>
        <v>126.92288000000001</v>
      </c>
      <c r="I138" s="12">
        <f t="shared" si="16"/>
        <v>184.71772000000001</v>
      </c>
      <c r="J138" s="12">
        <f t="shared" si="17"/>
        <v>149.05591000000001</v>
      </c>
    </row>
    <row r="139" spans="1:10" x14ac:dyDescent="0.35">
      <c r="A139" s="9" t="s">
        <v>22</v>
      </c>
      <c r="B139" s="10" t="s">
        <v>33</v>
      </c>
      <c r="C139" s="10" t="s">
        <v>37</v>
      </c>
      <c r="D139" s="10">
        <v>30.5</v>
      </c>
      <c r="E139" s="11">
        <f t="shared" si="12"/>
        <v>176.25274999999999</v>
      </c>
      <c r="F139" s="12">
        <f t="shared" si="13"/>
        <v>146.12175000000002</v>
      </c>
      <c r="G139" s="12">
        <f t="shared" si="14"/>
        <v>136.29724999999999</v>
      </c>
      <c r="H139" s="12">
        <f t="shared" si="15"/>
        <v>145.72400000000002</v>
      </c>
      <c r="I139" s="12">
        <f t="shared" si="16"/>
        <v>201.97899999999998</v>
      </c>
      <c r="J139" s="12">
        <f t="shared" si="17"/>
        <v>165.67974999999998</v>
      </c>
    </row>
    <row r="140" spans="1:10" x14ac:dyDescent="0.35">
      <c r="A140" s="9" t="s">
        <v>22</v>
      </c>
      <c r="B140" s="10" t="s">
        <v>33</v>
      </c>
      <c r="C140" s="10" t="s">
        <v>37</v>
      </c>
      <c r="D140" s="10">
        <v>30.5</v>
      </c>
      <c r="E140" s="11">
        <f t="shared" si="12"/>
        <v>176.25274999999999</v>
      </c>
      <c r="F140" s="12">
        <f t="shared" si="13"/>
        <v>146.12175000000002</v>
      </c>
      <c r="G140" s="12">
        <f t="shared" si="14"/>
        <v>136.29724999999999</v>
      </c>
      <c r="H140" s="12">
        <f t="shared" si="15"/>
        <v>145.72400000000002</v>
      </c>
      <c r="I140" s="12">
        <f t="shared" si="16"/>
        <v>201.97899999999998</v>
      </c>
      <c r="J140" s="12">
        <f t="shared" si="17"/>
        <v>165.67974999999998</v>
      </c>
    </row>
    <row r="141" spans="1:10" x14ac:dyDescent="0.35">
      <c r="A141" s="9" t="s">
        <v>22</v>
      </c>
      <c r="B141" s="10" t="s">
        <v>33</v>
      </c>
      <c r="C141" s="10" t="s">
        <v>37</v>
      </c>
      <c r="D141" s="10">
        <v>20.399999999999999</v>
      </c>
      <c r="E141" s="11">
        <f t="shared" si="12"/>
        <v>97.663639999999987</v>
      </c>
      <c r="F141" s="12">
        <f t="shared" si="13"/>
        <v>79.777879999999996</v>
      </c>
      <c r="G141" s="12">
        <f t="shared" si="14"/>
        <v>87.598079999999996</v>
      </c>
      <c r="H141" s="12">
        <f t="shared" si="15"/>
        <v>75.779479999999992</v>
      </c>
      <c r="I141" s="12">
        <f t="shared" si="16"/>
        <v>138.82571999999999</v>
      </c>
      <c r="J141" s="12">
        <f t="shared" si="17"/>
        <v>102.79816</v>
      </c>
    </row>
    <row r="142" spans="1:10" x14ac:dyDescent="0.35">
      <c r="A142" s="9" t="s">
        <v>22</v>
      </c>
      <c r="B142" s="10" t="s">
        <v>33</v>
      </c>
      <c r="C142" s="10" t="s">
        <v>38</v>
      </c>
      <c r="D142" s="10">
        <v>31.5</v>
      </c>
      <c r="E142" s="11">
        <f t="shared" si="12"/>
        <v>184.24474999999998</v>
      </c>
      <c r="F142" s="12">
        <f t="shared" si="13"/>
        <v>153.50074999999998</v>
      </c>
      <c r="G142" s="12">
        <f t="shared" si="14"/>
        <v>142.15125</v>
      </c>
      <c r="H142" s="12">
        <f t="shared" si="15"/>
        <v>153.959</v>
      </c>
      <c r="I142" s="12">
        <f t="shared" si="16"/>
        <v>209.58600000000001</v>
      </c>
      <c r="J142" s="12">
        <f t="shared" si="17"/>
        <v>172.91575</v>
      </c>
    </row>
    <row r="143" spans="1:10" x14ac:dyDescent="0.35">
      <c r="A143" s="9" t="s">
        <v>22</v>
      </c>
      <c r="B143" s="10" t="s">
        <v>33</v>
      </c>
      <c r="C143" s="10" t="s">
        <v>38</v>
      </c>
      <c r="D143" s="10">
        <v>38.200000000000003</v>
      </c>
      <c r="E143" s="11">
        <f t="shared" si="12"/>
        <v>238.77136000000004</v>
      </c>
      <c r="F143" s="12">
        <f t="shared" si="13"/>
        <v>206.70612000000003</v>
      </c>
      <c r="G143" s="12">
        <f t="shared" si="14"/>
        <v>186.17092000000002</v>
      </c>
      <c r="H143" s="12">
        <f t="shared" si="15"/>
        <v>215.22112000000004</v>
      </c>
      <c r="I143" s="12">
        <f t="shared" si="16"/>
        <v>266.84688</v>
      </c>
      <c r="J143" s="12">
        <f t="shared" si="17"/>
        <v>226.09164000000004</v>
      </c>
    </row>
    <row r="144" spans="1:10" x14ac:dyDescent="0.35">
      <c r="A144" s="9" t="s">
        <v>22</v>
      </c>
      <c r="B144" s="10" t="s">
        <v>33</v>
      </c>
      <c r="C144" s="10" t="s">
        <v>38</v>
      </c>
      <c r="D144" s="10">
        <v>45.9</v>
      </c>
      <c r="E144" s="11">
        <f t="shared" si="12"/>
        <v>303.54298999999997</v>
      </c>
      <c r="F144" s="12">
        <f t="shared" si="13"/>
        <v>275.94682999999998</v>
      </c>
      <c r="G144" s="12">
        <f t="shared" si="14"/>
        <v>247.07252999999997</v>
      </c>
      <c r="H144" s="12">
        <f t="shared" si="15"/>
        <v>298.71068000000002</v>
      </c>
      <c r="I144" s="12">
        <f t="shared" si="16"/>
        <v>346.18152000000003</v>
      </c>
      <c r="J144" s="12">
        <f t="shared" si="17"/>
        <v>297.29431</v>
      </c>
    </row>
    <row r="145" spans="1:10" x14ac:dyDescent="0.35">
      <c r="A145" s="9" t="s">
        <v>22</v>
      </c>
      <c r="B145" s="10" t="s">
        <v>33</v>
      </c>
      <c r="C145" s="10" t="s">
        <v>38</v>
      </c>
      <c r="D145" s="10">
        <v>34.200000000000003</v>
      </c>
      <c r="E145" s="11">
        <f t="shared" si="12"/>
        <v>206.01296000000002</v>
      </c>
      <c r="F145" s="12">
        <f t="shared" si="13"/>
        <v>174.15332000000001</v>
      </c>
      <c r="G145" s="12">
        <f t="shared" si="14"/>
        <v>158.88612000000001</v>
      </c>
      <c r="H145" s="12">
        <f t="shared" si="15"/>
        <v>177.37232</v>
      </c>
      <c r="I145" s="12">
        <f t="shared" si="16"/>
        <v>231.34368000000001</v>
      </c>
      <c r="J145" s="12">
        <f t="shared" si="17"/>
        <v>193.36204000000001</v>
      </c>
    </row>
    <row r="146" spans="1:10" x14ac:dyDescent="0.35">
      <c r="A146" s="9" t="s">
        <v>22</v>
      </c>
      <c r="B146" s="10" t="s">
        <v>33</v>
      </c>
      <c r="C146" s="10" t="s">
        <v>38</v>
      </c>
      <c r="D146" s="10">
        <v>39.5</v>
      </c>
      <c r="E146" s="11">
        <f t="shared" si="12"/>
        <v>249.54875000000001</v>
      </c>
      <c r="F146" s="12">
        <f t="shared" si="13"/>
        <v>217.78874999999999</v>
      </c>
      <c r="G146" s="12">
        <f t="shared" si="14"/>
        <v>195.67925</v>
      </c>
      <c r="H146" s="12">
        <f t="shared" si="15"/>
        <v>228.33500000000001</v>
      </c>
      <c r="I146" s="12">
        <f t="shared" si="16"/>
        <v>279.226</v>
      </c>
      <c r="J146" s="12">
        <f t="shared" si="17"/>
        <v>237.35575</v>
      </c>
    </row>
    <row r="147" spans="1:10" x14ac:dyDescent="0.35">
      <c r="A147" s="9" t="s">
        <v>22</v>
      </c>
      <c r="B147" s="10" t="s">
        <v>33</v>
      </c>
      <c r="C147" s="10" t="s">
        <v>39</v>
      </c>
      <c r="D147" s="10">
        <v>40.1</v>
      </c>
      <c r="E147" s="11">
        <f t="shared" si="12"/>
        <v>254.54459</v>
      </c>
      <c r="F147" s="12">
        <f t="shared" si="13"/>
        <v>222.98703</v>
      </c>
      <c r="G147" s="12">
        <f t="shared" si="14"/>
        <v>200.17373000000001</v>
      </c>
      <c r="H147" s="12">
        <f t="shared" si="15"/>
        <v>234.52208000000002</v>
      </c>
      <c r="I147" s="12">
        <f t="shared" si="16"/>
        <v>285.07852000000003</v>
      </c>
      <c r="J147" s="12">
        <f t="shared" si="17"/>
        <v>242.65831</v>
      </c>
    </row>
    <row r="148" spans="1:10" x14ac:dyDescent="0.35">
      <c r="A148" s="9" t="s">
        <v>22</v>
      </c>
      <c r="B148" s="10" t="s">
        <v>33</v>
      </c>
      <c r="C148" s="10" t="s">
        <v>39</v>
      </c>
      <c r="D148" s="10">
        <v>37.6</v>
      </c>
      <c r="E148" s="11">
        <f t="shared" si="12"/>
        <v>233.81884000000005</v>
      </c>
      <c r="F148" s="12">
        <f t="shared" si="13"/>
        <v>201.67428000000001</v>
      </c>
      <c r="G148" s="12">
        <f t="shared" si="14"/>
        <v>181.88848000000002</v>
      </c>
      <c r="H148" s="12">
        <f t="shared" si="15"/>
        <v>209.30308000000002</v>
      </c>
      <c r="I148" s="12">
        <f t="shared" si="16"/>
        <v>261.27252000000004</v>
      </c>
      <c r="J148" s="12">
        <f t="shared" si="17"/>
        <v>220.99656000000002</v>
      </c>
    </row>
    <row r="149" spans="1:10" x14ac:dyDescent="0.35">
      <c r="A149" s="9" t="s">
        <v>22</v>
      </c>
      <c r="B149" s="10" t="s">
        <v>33</v>
      </c>
      <c r="C149" s="10" t="s">
        <v>39</v>
      </c>
      <c r="D149" s="10">
        <v>24.2</v>
      </c>
      <c r="E149" s="11">
        <f t="shared" si="12"/>
        <v>126.77696</v>
      </c>
      <c r="F149" s="12">
        <f t="shared" si="13"/>
        <v>102.99132</v>
      </c>
      <c r="G149" s="12">
        <f t="shared" si="14"/>
        <v>103.69412</v>
      </c>
      <c r="H149" s="12">
        <f t="shared" si="15"/>
        <v>99.270319999999998</v>
      </c>
      <c r="I149" s="12">
        <f t="shared" si="16"/>
        <v>159.66568000000001</v>
      </c>
      <c r="J149" s="12">
        <f t="shared" si="17"/>
        <v>124.27804</v>
      </c>
    </row>
    <row r="150" spans="1:10" x14ac:dyDescent="0.35">
      <c r="A150" s="9" t="s">
        <v>22</v>
      </c>
      <c r="B150" s="10" t="s">
        <v>33</v>
      </c>
      <c r="C150" s="10" t="s">
        <v>39</v>
      </c>
      <c r="D150" s="10">
        <v>33.299999999999997</v>
      </c>
      <c r="E150" s="11">
        <f t="shared" si="12"/>
        <v>198.72610999999998</v>
      </c>
      <c r="F150" s="12">
        <f t="shared" si="13"/>
        <v>167.15087</v>
      </c>
      <c r="G150" s="12">
        <f t="shared" si="14"/>
        <v>153.15717000000001</v>
      </c>
      <c r="H150" s="12">
        <f t="shared" si="15"/>
        <v>169.37671999999998</v>
      </c>
      <c r="I150" s="12">
        <f t="shared" si="16"/>
        <v>223.89348000000001</v>
      </c>
      <c r="J150" s="12">
        <f t="shared" si="17"/>
        <v>186.39918999999998</v>
      </c>
    </row>
    <row r="151" spans="1:10" x14ac:dyDescent="0.35">
      <c r="A151" s="9" t="s">
        <v>22</v>
      </c>
      <c r="B151" s="10" t="s">
        <v>33</v>
      </c>
      <c r="C151" s="10" t="s">
        <v>39</v>
      </c>
      <c r="D151" s="10">
        <v>29.9</v>
      </c>
      <c r="E151" s="11">
        <f t="shared" si="12"/>
        <v>171.47578999999999</v>
      </c>
      <c r="F151" s="12">
        <f t="shared" si="13"/>
        <v>141.76443</v>
      </c>
      <c r="G151" s="12">
        <f t="shared" si="14"/>
        <v>132.87412999999998</v>
      </c>
      <c r="H151" s="12">
        <f t="shared" si="15"/>
        <v>140.89627999999999</v>
      </c>
      <c r="I151" s="12">
        <f t="shared" si="16"/>
        <v>197.53192000000001</v>
      </c>
      <c r="J151" s="12">
        <f t="shared" si="17"/>
        <v>161.42551</v>
      </c>
    </row>
    <row r="152" spans="1:10" x14ac:dyDescent="0.35">
      <c r="A152" s="9" t="s">
        <v>22</v>
      </c>
      <c r="B152" s="10" t="s">
        <v>33</v>
      </c>
      <c r="C152" s="10" t="s">
        <v>40</v>
      </c>
      <c r="D152" s="10">
        <v>27.1</v>
      </c>
      <c r="E152" s="11">
        <f t="shared" si="12"/>
        <v>149.36419000000001</v>
      </c>
      <c r="F152" s="12">
        <f t="shared" si="13"/>
        <v>122.12523000000002</v>
      </c>
      <c r="G152" s="12">
        <f t="shared" si="14"/>
        <v>117.78493</v>
      </c>
      <c r="H152" s="12">
        <f t="shared" si="15"/>
        <v>119.49028</v>
      </c>
      <c r="I152" s="12">
        <f t="shared" si="16"/>
        <v>177.94032000000001</v>
      </c>
      <c r="J152" s="12">
        <f t="shared" si="17"/>
        <v>142.43871000000001</v>
      </c>
    </row>
    <row r="153" spans="1:10" x14ac:dyDescent="0.35">
      <c r="A153" s="9" t="s">
        <v>22</v>
      </c>
      <c r="B153" s="10" t="s">
        <v>33</v>
      </c>
      <c r="C153" s="10" t="s">
        <v>41</v>
      </c>
      <c r="D153" s="10">
        <v>23</v>
      </c>
      <c r="E153" s="11">
        <f t="shared" si="12"/>
        <v>117.524</v>
      </c>
      <c r="F153" s="12">
        <f t="shared" si="13"/>
        <v>95.432999999999993</v>
      </c>
      <c r="G153" s="12">
        <f t="shared" si="14"/>
        <v>98.320999999999998</v>
      </c>
      <c r="H153" s="12">
        <f t="shared" si="15"/>
        <v>91.483999999999995</v>
      </c>
      <c r="I153" s="12">
        <f t="shared" si="16"/>
        <v>152.70400000000001</v>
      </c>
      <c r="J153" s="12">
        <f t="shared" si="17"/>
        <v>117.21099999999998</v>
      </c>
    </row>
    <row r="154" spans="1:10" x14ac:dyDescent="0.35">
      <c r="A154" s="9" t="s">
        <v>22</v>
      </c>
      <c r="B154" s="10" t="s">
        <v>33</v>
      </c>
      <c r="C154" s="10" t="s">
        <v>41</v>
      </c>
      <c r="D154" s="10">
        <v>16.7</v>
      </c>
      <c r="E154" s="11">
        <f t="shared" si="12"/>
        <v>69.843709999999987</v>
      </c>
      <c r="F154" s="12">
        <f t="shared" si="13"/>
        <v>59.201070000000001</v>
      </c>
      <c r="G154" s="12">
        <f t="shared" si="14"/>
        <v>74.506370000000004</v>
      </c>
      <c r="H154" s="12">
        <f t="shared" si="15"/>
        <v>56.181319999999999</v>
      </c>
      <c r="I154" s="12">
        <f t="shared" si="16"/>
        <v>121.91968</v>
      </c>
      <c r="J154" s="12">
        <f t="shared" si="17"/>
        <v>84.408789999999996</v>
      </c>
    </row>
    <row r="155" spans="1:10" x14ac:dyDescent="0.35">
      <c r="A155" s="9" t="s">
        <v>22</v>
      </c>
      <c r="B155" s="10" t="s">
        <v>33</v>
      </c>
      <c r="C155" s="10" t="s">
        <v>41</v>
      </c>
      <c r="D155" s="10">
        <v>51.5</v>
      </c>
      <c r="E155" s="11">
        <f t="shared" si="12"/>
        <v>352.06474999999995</v>
      </c>
      <c r="F155" s="12">
        <f t="shared" si="13"/>
        <v>331.74075000000005</v>
      </c>
      <c r="G155" s="12">
        <f t="shared" si="14"/>
        <v>298.29124999999999</v>
      </c>
      <c r="H155" s="12">
        <f t="shared" si="15"/>
        <v>368.21899999999999</v>
      </c>
      <c r="I155" s="12">
        <f t="shared" si="16"/>
        <v>412.96600000000001</v>
      </c>
      <c r="J155" s="12">
        <f t="shared" si="17"/>
        <v>355.85574999999994</v>
      </c>
    </row>
    <row r="156" spans="1:10" x14ac:dyDescent="0.35">
      <c r="A156" s="9" t="s">
        <v>22</v>
      </c>
      <c r="B156" s="10" t="s">
        <v>33</v>
      </c>
      <c r="C156" s="10" t="s">
        <v>41</v>
      </c>
      <c r="D156" s="10">
        <v>30.1</v>
      </c>
      <c r="E156" s="11">
        <f t="shared" si="12"/>
        <v>173.06659000000002</v>
      </c>
      <c r="F156" s="12">
        <f t="shared" si="13"/>
        <v>143.21103000000002</v>
      </c>
      <c r="G156" s="12">
        <f t="shared" si="14"/>
        <v>134.00773000000001</v>
      </c>
      <c r="H156" s="12">
        <f t="shared" si="15"/>
        <v>142.49608000000001</v>
      </c>
      <c r="I156" s="12">
        <f t="shared" si="16"/>
        <v>199.00452000000001</v>
      </c>
      <c r="J156" s="12">
        <f t="shared" si="17"/>
        <v>162.83631</v>
      </c>
    </row>
    <row r="157" spans="1:10" x14ac:dyDescent="0.35">
      <c r="A157" s="9" t="s">
        <v>22</v>
      </c>
      <c r="B157" s="10" t="s">
        <v>33</v>
      </c>
      <c r="C157" s="10" t="s">
        <v>42</v>
      </c>
      <c r="D157" s="10">
        <v>25.6</v>
      </c>
      <c r="E157" s="11">
        <f t="shared" si="12"/>
        <v>137.64124000000001</v>
      </c>
      <c r="F157" s="12">
        <f t="shared" si="13"/>
        <v>112.07508000000001</v>
      </c>
      <c r="G157" s="12">
        <f t="shared" si="14"/>
        <v>110.30128000000002</v>
      </c>
      <c r="H157" s="12">
        <f t="shared" si="15"/>
        <v>108.78388</v>
      </c>
      <c r="I157" s="12">
        <f t="shared" si="16"/>
        <v>168.23172000000002</v>
      </c>
      <c r="J157" s="12">
        <f t="shared" si="17"/>
        <v>132.85416000000001</v>
      </c>
    </row>
    <row r="158" spans="1:10" x14ac:dyDescent="0.35">
      <c r="A158" s="9" t="s">
        <v>22</v>
      </c>
      <c r="B158" s="10" t="s">
        <v>33</v>
      </c>
      <c r="C158" s="10" t="s">
        <v>42</v>
      </c>
      <c r="D158" s="10">
        <v>19</v>
      </c>
      <c r="E158" s="11">
        <f t="shared" si="12"/>
        <v>87.076000000000022</v>
      </c>
      <c r="F158" s="12">
        <f t="shared" si="13"/>
        <v>71.757000000000005</v>
      </c>
      <c r="G158" s="12">
        <f t="shared" si="14"/>
        <v>82.344999999999999</v>
      </c>
      <c r="H158" s="12">
        <f t="shared" si="15"/>
        <v>67.983999999999995</v>
      </c>
      <c r="I158" s="12">
        <f t="shared" si="16"/>
        <v>132.036</v>
      </c>
      <c r="J158" s="12">
        <f t="shared" si="17"/>
        <v>95.546999999999997</v>
      </c>
    </row>
    <row r="159" spans="1:10" x14ac:dyDescent="0.35">
      <c r="A159" s="9" t="s">
        <v>22</v>
      </c>
      <c r="B159" s="10" t="s">
        <v>33</v>
      </c>
      <c r="C159" s="10" t="s">
        <v>42</v>
      </c>
      <c r="D159" s="10">
        <v>28.8</v>
      </c>
      <c r="E159" s="11">
        <f t="shared" si="12"/>
        <v>162.75356000000002</v>
      </c>
      <c r="F159" s="12">
        <f t="shared" si="13"/>
        <v>133.91252000000003</v>
      </c>
      <c r="G159" s="12">
        <f t="shared" si="14"/>
        <v>126.77232000000001</v>
      </c>
      <c r="H159" s="12">
        <f t="shared" si="15"/>
        <v>132.26612</v>
      </c>
      <c r="I159" s="12">
        <f t="shared" si="16"/>
        <v>189.60708</v>
      </c>
      <c r="J159" s="12">
        <f t="shared" si="17"/>
        <v>153.79624000000001</v>
      </c>
    </row>
    <row r="160" spans="1:10" x14ac:dyDescent="0.35">
      <c r="A160" s="9" t="s">
        <v>22</v>
      </c>
      <c r="B160" s="10" t="s">
        <v>33</v>
      </c>
      <c r="C160" s="10" t="s">
        <v>42</v>
      </c>
      <c r="D160" s="10">
        <v>23</v>
      </c>
      <c r="E160" s="11">
        <f t="shared" si="12"/>
        <v>117.524</v>
      </c>
      <c r="F160" s="12">
        <f t="shared" si="13"/>
        <v>95.432999999999993</v>
      </c>
      <c r="G160" s="12">
        <f t="shared" si="14"/>
        <v>98.320999999999998</v>
      </c>
      <c r="H160" s="12">
        <f t="shared" si="15"/>
        <v>91.483999999999995</v>
      </c>
      <c r="I160" s="12">
        <f t="shared" si="16"/>
        <v>152.70400000000001</v>
      </c>
      <c r="J160" s="12">
        <f t="shared" si="17"/>
        <v>117.21099999999998</v>
      </c>
    </row>
    <row r="161" spans="1:10" x14ac:dyDescent="0.35">
      <c r="A161" s="9" t="s">
        <v>22</v>
      </c>
      <c r="B161" s="10" t="s">
        <v>33</v>
      </c>
      <c r="C161" s="10" t="s">
        <v>42</v>
      </c>
      <c r="D161" s="10">
        <v>19.600000000000001</v>
      </c>
      <c r="E161" s="11">
        <f t="shared" si="12"/>
        <v>91.604440000000011</v>
      </c>
      <c r="F161" s="12">
        <f t="shared" si="13"/>
        <v>75.159480000000016</v>
      </c>
      <c r="G161" s="12">
        <f t="shared" si="14"/>
        <v>84.551680000000005</v>
      </c>
      <c r="H161" s="12">
        <f t="shared" si="15"/>
        <v>71.268280000000004</v>
      </c>
      <c r="I161" s="12">
        <f t="shared" si="16"/>
        <v>134.88732000000002</v>
      </c>
      <c r="J161" s="12">
        <f t="shared" si="17"/>
        <v>98.610960000000006</v>
      </c>
    </row>
    <row r="162" spans="1:10" x14ac:dyDescent="0.35">
      <c r="A162" s="9" t="s">
        <v>22</v>
      </c>
      <c r="B162" s="10" t="s">
        <v>33</v>
      </c>
      <c r="C162" s="10" t="s">
        <v>43</v>
      </c>
      <c r="D162" s="10">
        <v>28.9</v>
      </c>
      <c r="E162" s="11">
        <f t="shared" si="12"/>
        <v>163.54459</v>
      </c>
      <c r="F162" s="12">
        <f t="shared" si="13"/>
        <v>134.61903000000001</v>
      </c>
      <c r="G162" s="12">
        <f t="shared" si="14"/>
        <v>127.31772999999998</v>
      </c>
      <c r="H162" s="12">
        <f t="shared" si="15"/>
        <v>133.03887999999998</v>
      </c>
      <c r="I162" s="12">
        <f t="shared" si="16"/>
        <v>190.31531999999999</v>
      </c>
      <c r="J162" s="12">
        <f t="shared" si="17"/>
        <v>154.48070999999999</v>
      </c>
    </row>
    <row r="163" spans="1:10" x14ac:dyDescent="0.35">
      <c r="A163" s="9" t="s">
        <v>22</v>
      </c>
      <c r="B163" s="10" t="s">
        <v>33</v>
      </c>
      <c r="C163" s="10" t="s">
        <v>43</v>
      </c>
      <c r="D163" s="10">
        <v>27.8</v>
      </c>
      <c r="E163" s="11">
        <f t="shared" si="12"/>
        <v>154.86416000000003</v>
      </c>
      <c r="F163" s="12">
        <f t="shared" si="13"/>
        <v>126.92771999999999</v>
      </c>
      <c r="G163" s="12">
        <f t="shared" si="14"/>
        <v>121.42052000000001</v>
      </c>
      <c r="H163" s="12">
        <f t="shared" si="15"/>
        <v>124.66832000000001</v>
      </c>
      <c r="I163" s="12">
        <f t="shared" si="16"/>
        <v>182.65888000000001</v>
      </c>
      <c r="J163" s="12">
        <f t="shared" si="17"/>
        <v>147.05163999999999</v>
      </c>
    </row>
    <row r="164" spans="1:10" x14ac:dyDescent="0.35">
      <c r="A164" s="9" t="s">
        <v>22</v>
      </c>
      <c r="B164" s="10" t="s">
        <v>33</v>
      </c>
      <c r="C164" s="10" t="s">
        <v>43</v>
      </c>
      <c r="D164" s="10">
        <v>37.4</v>
      </c>
      <c r="E164" s="11">
        <f t="shared" si="12"/>
        <v>232.17103999999998</v>
      </c>
      <c r="F164" s="12">
        <f t="shared" si="13"/>
        <v>200.00868</v>
      </c>
      <c r="G164" s="12">
        <f t="shared" si="14"/>
        <v>180.47587999999999</v>
      </c>
      <c r="H164" s="12">
        <f t="shared" si="15"/>
        <v>207.34927999999999</v>
      </c>
      <c r="I164" s="12">
        <f t="shared" si="16"/>
        <v>259.43392</v>
      </c>
      <c r="J164" s="12">
        <f t="shared" si="17"/>
        <v>219.31276</v>
      </c>
    </row>
    <row r="165" spans="1:10" x14ac:dyDescent="0.35">
      <c r="A165" s="9" t="s">
        <v>22</v>
      </c>
      <c r="B165" s="10" t="s">
        <v>33</v>
      </c>
      <c r="C165" s="10" t="s">
        <v>43</v>
      </c>
      <c r="D165" s="10">
        <v>34.5</v>
      </c>
      <c r="E165" s="11">
        <f t="shared" si="12"/>
        <v>208.44874999999999</v>
      </c>
      <c r="F165" s="12">
        <f t="shared" si="13"/>
        <v>176.51375000000002</v>
      </c>
      <c r="G165" s="12">
        <f t="shared" si="14"/>
        <v>160.82925</v>
      </c>
      <c r="H165" s="12">
        <f t="shared" si="15"/>
        <v>180.08</v>
      </c>
      <c r="I165" s="12">
        <f t="shared" si="16"/>
        <v>233.87099999999998</v>
      </c>
      <c r="J165" s="12">
        <f t="shared" si="17"/>
        <v>195.71574999999999</v>
      </c>
    </row>
    <row r="166" spans="1:10" x14ac:dyDescent="0.35">
      <c r="A166" s="9" t="s">
        <v>22</v>
      </c>
      <c r="B166" s="10" t="s">
        <v>33</v>
      </c>
      <c r="C166" s="10" t="s">
        <v>43</v>
      </c>
      <c r="D166" s="10">
        <v>31.6</v>
      </c>
      <c r="E166" s="11">
        <f t="shared" si="12"/>
        <v>185.04604000000003</v>
      </c>
      <c r="F166" s="12">
        <f t="shared" si="13"/>
        <v>154.24668000000003</v>
      </c>
      <c r="G166" s="12">
        <f t="shared" si="14"/>
        <v>142.74688</v>
      </c>
      <c r="H166" s="12">
        <f t="shared" si="15"/>
        <v>154.79548</v>
      </c>
      <c r="I166" s="12">
        <f t="shared" si="16"/>
        <v>210.36011999999999</v>
      </c>
      <c r="J166" s="12">
        <f t="shared" si="17"/>
        <v>173.64936</v>
      </c>
    </row>
    <row r="167" spans="1:10" x14ac:dyDescent="0.35">
      <c r="A167" s="9" t="s">
        <v>22</v>
      </c>
      <c r="B167" s="10" t="s">
        <v>33</v>
      </c>
      <c r="C167" s="10" t="s">
        <v>44</v>
      </c>
      <c r="D167" s="10">
        <v>45.1</v>
      </c>
      <c r="E167" s="11">
        <f t="shared" si="12"/>
        <v>296.70858999999996</v>
      </c>
      <c r="F167" s="12">
        <f t="shared" si="13"/>
        <v>268.35003000000006</v>
      </c>
      <c r="G167" s="12">
        <f t="shared" si="14"/>
        <v>240.23173</v>
      </c>
      <c r="H167" s="12">
        <f t="shared" si="15"/>
        <v>289.38508000000002</v>
      </c>
      <c r="I167" s="12">
        <f t="shared" si="16"/>
        <v>337.26552000000004</v>
      </c>
      <c r="J167" s="12">
        <f t="shared" si="17"/>
        <v>289.39431000000002</v>
      </c>
    </row>
    <row r="168" spans="1:10" x14ac:dyDescent="0.35">
      <c r="A168" s="9" t="s">
        <v>22</v>
      </c>
      <c r="B168" s="10" t="s">
        <v>33</v>
      </c>
      <c r="C168" s="10" t="s">
        <v>44</v>
      </c>
      <c r="D168" s="10">
        <v>28.9</v>
      </c>
      <c r="E168" s="11">
        <f t="shared" si="12"/>
        <v>163.54459</v>
      </c>
      <c r="F168" s="12">
        <f t="shared" si="13"/>
        <v>134.61903000000001</v>
      </c>
      <c r="G168" s="12">
        <f t="shared" si="14"/>
        <v>127.31772999999998</v>
      </c>
      <c r="H168" s="12">
        <f t="shared" si="15"/>
        <v>133.03887999999998</v>
      </c>
      <c r="I168" s="12">
        <f t="shared" si="16"/>
        <v>190.31531999999999</v>
      </c>
      <c r="J168" s="12">
        <f t="shared" si="17"/>
        <v>154.48070999999999</v>
      </c>
    </row>
    <row r="169" spans="1:10" x14ac:dyDescent="0.35">
      <c r="A169" s="9" t="s">
        <v>22</v>
      </c>
      <c r="B169" s="10" t="s">
        <v>33</v>
      </c>
      <c r="C169" s="10" t="s">
        <v>44</v>
      </c>
      <c r="D169" s="10">
        <v>49.7</v>
      </c>
      <c r="E169" s="11">
        <f t="shared" si="12"/>
        <v>336.33850999999999</v>
      </c>
      <c r="F169" s="12">
        <f t="shared" si="13"/>
        <v>313.30767000000003</v>
      </c>
      <c r="G169" s="12">
        <f t="shared" si="14"/>
        <v>281.19197000000003</v>
      </c>
      <c r="H169" s="12">
        <f t="shared" si="15"/>
        <v>345.06992000000002</v>
      </c>
      <c r="I169" s="12">
        <f t="shared" si="16"/>
        <v>390.66507999999999</v>
      </c>
      <c r="J169" s="12">
        <f t="shared" si="17"/>
        <v>336.40998999999999</v>
      </c>
    </row>
    <row r="170" spans="1:10" x14ac:dyDescent="0.35">
      <c r="A170" s="9" t="s">
        <v>22</v>
      </c>
      <c r="B170" s="10" t="s">
        <v>33</v>
      </c>
      <c r="C170" s="10" t="s">
        <v>44</v>
      </c>
      <c r="D170" s="10">
        <v>29.1</v>
      </c>
      <c r="E170" s="11">
        <f t="shared" si="12"/>
        <v>165.12779000000003</v>
      </c>
      <c r="F170" s="12">
        <f t="shared" si="13"/>
        <v>136.03643000000002</v>
      </c>
      <c r="G170" s="12">
        <f t="shared" si="14"/>
        <v>128.41413</v>
      </c>
      <c r="H170" s="12">
        <f t="shared" si="15"/>
        <v>134.59148000000002</v>
      </c>
      <c r="I170" s="12">
        <f t="shared" si="16"/>
        <v>191.73912000000001</v>
      </c>
      <c r="J170" s="12">
        <f t="shared" si="17"/>
        <v>155.85511000000002</v>
      </c>
    </row>
    <row r="171" spans="1:10" x14ac:dyDescent="0.35">
      <c r="A171" s="9" t="s">
        <v>22</v>
      </c>
      <c r="B171" s="10" t="s">
        <v>33</v>
      </c>
      <c r="C171" s="10" t="s">
        <v>44</v>
      </c>
      <c r="D171" s="10">
        <v>37.1</v>
      </c>
      <c r="E171" s="11">
        <f t="shared" si="12"/>
        <v>229.70219</v>
      </c>
      <c r="F171" s="12">
        <f t="shared" si="13"/>
        <v>197.52123</v>
      </c>
      <c r="G171" s="12">
        <f t="shared" si="14"/>
        <v>178.37093000000002</v>
      </c>
      <c r="H171" s="12">
        <f t="shared" si="15"/>
        <v>204.43628000000001</v>
      </c>
      <c r="I171" s="12">
        <f t="shared" si="16"/>
        <v>256.69432</v>
      </c>
      <c r="J171" s="12">
        <f t="shared" si="17"/>
        <v>216.80071000000001</v>
      </c>
    </row>
    <row r="172" spans="1:10" x14ac:dyDescent="0.35">
      <c r="A172" s="9" t="s">
        <v>22</v>
      </c>
      <c r="B172" s="10" t="s">
        <v>33</v>
      </c>
      <c r="C172" s="10" t="s">
        <v>45</v>
      </c>
      <c r="D172" s="10">
        <v>38.299999999999997</v>
      </c>
      <c r="E172" s="11">
        <f t="shared" si="12"/>
        <v>239.59810999999999</v>
      </c>
      <c r="F172" s="12">
        <f t="shared" si="13"/>
        <v>207.54987</v>
      </c>
      <c r="G172" s="12">
        <f t="shared" si="14"/>
        <v>186.89116999999996</v>
      </c>
      <c r="H172" s="12">
        <f t="shared" si="15"/>
        <v>216.21571999999998</v>
      </c>
      <c r="I172" s="12">
        <f t="shared" si="16"/>
        <v>267.78447999999997</v>
      </c>
      <c r="J172" s="12">
        <f t="shared" si="17"/>
        <v>226.94718999999998</v>
      </c>
    </row>
    <row r="173" spans="1:10" x14ac:dyDescent="0.35">
      <c r="A173" s="9" t="s">
        <v>22</v>
      </c>
      <c r="B173" s="10" t="s">
        <v>33</v>
      </c>
      <c r="C173" s="10" t="s">
        <v>45</v>
      </c>
      <c r="D173" s="10">
        <v>29.6</v>
      </c>
      <c r="E173" s="11">
        <f t="shared" si="12"/>
        <v>169.09244000000001</v>
      </c>
      <c r="F173" s="12">
        <f t="shared" si="13"/>
        <v>139.60548</v>
      </c>
      <c r="G173" s="12">
        <f t="shared" si="14"/>
        <v>131.18768</v>
      </c>
      <c r="H173" s="12">
        <f t="shared" si="15"/>
        <v>138.51428000000001</v>
      </c>
      <c r="I173" s="12">
        <f t="shared" si="16"/>
        <v>195.34132000000002</v>
      </c>
      <c r="J173" s="12">
        <f t="shared" si="17"/>
        <v>159.32296000000002</v>
      </c>
    </row>
    <row r="174" spans="1:10" x14ac:dyDescent="0.35">
      <c r="A174" s="9" t="s">
        <v>22</v>
      </c>
      <c r="B174" s="10" t="s">
        <v>33</v>
      </c>
      <c r="C174" s="10" t="s">
        <v>45</v>
      </c>
      <c r="D174" s="10">
        <v>33.799999999999997</v>
      </c>
      <c r="E174" s="11">
        <f t="shared" si="12"/>
        <v>202.77055999999999</v>
      </c>
      <c r="F174" s="12">
        <f t="shared" si="13"/>
        <v>171.02651999999998</v>
      </c>
      <c r="G174" s="12">
        <f t="shared" si="14"/>
        <v>156.32131999999999</v>
      </c>
      <c r="H174" s="12">
        <f t="shared" si="15"/>
        <v>173.79511999999997</v>
      </c>
      <c r="I174" s="12">
        <f t="shared" si="16"/>
        <v>228.00807999999995</v>
      </c>
      <c r="J174" s="12">
        <f t="shared" si="17"/>
        <v>190.24923999999999</v>
      </c>
    </row>
    <row r="175" spans="1:10" x14ac:dyDescent="0.35">
      <c r="A175" s="9" t="s">
        <v>22</v>
      </c>
      <c r="B175" s="10" t="s">
        <v>33</v>
      </c>
      <c r="C175" s="10" t="s">
        <v>45</v>
      </c>
      <c r="D175" s="10">
        <v>24.2</v>
      </c>
      <c r="E175" s="11">
        <f t="shared" si="12"/>
        <v>126.77696</v>
      </c>
      <c r="F175" s="12">
        <f t="shared" si="13"/>
        <v>102.99132</v>
      </c>
      <c r="G175" s="12">
        <f t="shared" si="14"/>
        <v>103.69412</v>
      </c>
      <c r="H175" s="12">
        <f t="shared" si="15"/>
        <v>99.270319999999998</v>
      </c>
      <c r="I175" s="12">
        <f t="shared" si="16"/>
        <v>159.66568000000001</v>
      </c>
      <c r="J175" s="12">
        <f t="shared" si="17"/>
        <v>124.27804</v>
      </c>
    </row>
    <row r="176" spans="1:10" x14ac:dyDescent="0.35">
      <c r="A176" s="9" t="s">
        <v>22</v>
      </c>
      <c r="B176" s="10" t="s">
        <v>33</v>
      </c>
      <c r="C176" s="10" t="s">
        <v>45</v>
      </c>
      <c r="D176" s="10">
        <v>29.7</v>
      </c>
      <c r="E176" s="11">
        <f t="shared" si="12"/>
        <v>169.88651000000002</v>
      </c>
      <c r="F176" s="12">
        <f t="shared" si="13"/>
        <v>140.32366999999999</v>
      </c>
      <c r="G176" s="12">
        <f t="shared" si="14"/>
        <v>131.74797000000001</v>
      </c>
      <c r="H176" s="12">
        <f t="shared" si="15"/>
        <v>139.30591999999999</v>
      </c>
      <c r="I176" s="12">
        <f t="shared" si="16"/>
        <v>196.06907999999999</v>
      </c>
      <c r="J176" s="12">
        <f t="shared" si="17"/>
        <v>160.02198999999999</v>
      </c>
    </row>
    <row r="177" spans="1:10" x14ac:dyDescent="0.35">
      <c r="A177" s="9" t="s">
        <v>22</v>
      </c>
      <c r="B177" s="10" t="s">
        <v>33</v>
      </c>
      <c r="C177" s="10" t="s">
        <v>46</v>
      </c>
      <c r="D177" s="10">
        <v>40.799999999999997</v>
      </c>
      <c r="E177" s="11">
        <f t="shared" si="12"/>
        <v>260.39035999999993</v>
      </c>
      <c r="F177" s="12">
        <f t="shared" si="13"/>
        <v>229.11811999999998</v>
      </c>
      <c r="G177" s="12">
        <f t="shared" si="14"/>
        <v>205.50191999999996</v>
      </c>
      <c r="H177" s="12">
        <f t="shared" si="15"/>
        <v>241.84771999999998</v>
      </c>
      <c r="I177" s="12">
        <f t="shared" si="16"/>
        <v>292.01747999999998</v>
      </c>
      <c r="J177" s="12">
        <f t="shared" si="17"/>
        <v>248.92743999999999</v>
      </c>
    </row>
    <row r="178" spans="1:10" x14ac:dyDescent="0.35">
      <c r="A178" s="9" t="s">
        <v>22</v>
      </c>
      <c r="B178" s="10" t="s">
        <v>33</v>
      </c>
      <c r="C178" s="10" t="s">
        <v>46</v>
      </c>
      <c r="D178" s="10">
        <v>36.299999999999997</v>
      </c>
      <c r="E178" s="11">
        <f t="shared" si="12"/>
        <v>223.13530999999998</v>
      </c>
      <c r="F178" s="12">
        <f t="shared" si="13"/>
        <v>190.95227</v>
      </c>
      <c r="G178" s="12">
        <f t="shared" si="14"/>
        <v>172.83956999999998</v>
      </c>
      <c r="H178" s="12">
        <f t="shared" si="15"/>
        <v>196.77211999999997</v>
      </c>
      <c r="I178" s="12">
        <f t="shared" si="16"/>
        <v>249.49608000000001</v>
      </c>
      <c r="J178" s="12">
        <f t="shared" si="17"/>
        <v>210.18198999999998</v>
      </c>
    </row>
    <row r="179" spans="1:10" x14ac:dyDescent="0.35">
      <c r="A179" s="9" t="s">
        <v>22</v>
      </c>
      <c r="B179" s="10" t="s">
        <v>33</v>
      </c>
      <c r="C179" s="10" t="s">
        <v>46</v>
      </c>
      <c r="D179" s="10">
        <v>30</v>
      </c>
      <c r="E179" s="11">
        <f t="shared" si="12"/>
        <v>172.27100000000002</v>
      </c>
      <c r="F179" s="12">
        <f t="shared" si="13"/>
        <v>142.48700000000002</v>
      </c>
      <c r="G179" s="12">
        <f t="shared" si="14"/>
        <v>133.44</v>
      </c>
      <c r="H179" s="12">
        <f t="shared" si="15"/>
        <v>141.69499999999999</v>
      </c>
      <c r="I179" s="12">
        <f t="shared" si="16"/>
        <v>198.267</v>
      </c>
      <c r="J179" s="12">
        <f t="shared" si="17"/>
        <v>162.13</v>
      </c>
    </row>
    <row r="180" spans="1:10" x14ac:dyDescent="0.35">
      <c r="A180" s="9" t="s">
        <v>22</v>
      </c>
      <c r="B180" s="10" t="s">
        <v>33</v>
      </c>
      <c r="C180" s="10" t="s">
        <v>46</v>
      </c>
      <c r="D180" s="10">
        <v>37.1</v>
      </c>
      <c r="E180" s="11">
        <f t="shared" si="12"/>
        <v>229.70219</v>
      </c>
      <c r="F180" s="12">
        <f t="shared" si="13"/>
        <v>197.52123</v>
      </c>
      <c r="G180" s="12">
        <f t="shared" si="14"/>
        <v>178.37093000000002</v>
      </c>
      <c r="H180" s="12">
        <f t="shared" si="15"/>
        <v>204.43628000000001</v>
      </c>
      <c r="I180" s="12">
        <f t="shared" si="16"/>
        <v>256.69432</v>
      </c>
      <c r="J180" s="12">
        <f t="shared" si="17"/>
        <v>216.80071000000001</v>
      </c>
    </row>
    <row r="181" spans="1:10" x14ac:dyDescent="0.35">
      <c r="A181" s="9" t="s">
        <v>22</v>
      </c>
      <c r="B181" s="10" t="s">
        <v>33</v>
      </c>
      <c r="C181" s="10" t="s">
        <v>46</v>
      </c>
      <c r="D181" s="10">
        <v>31.3</v>
      </c>
      <c r="E181" s="11">
        <f t="shared" si="12"/>
        <v>182.64331000000001</v>
      </c>
      <c r="F181" s="12">
        <f t="shared" si="13"/>
        <v>152.01327000000001</v>
      </c>
      <c r="G181" s="12">
        <f t="shared" si="14"/>
        <v>140.96557000000001</v>
      </c>
      <c r="H181" s="12">
        <f t="shared" si="15"/>
        <v>152.29312000000002</v>
      </c>
      <c r="I181" s="12">
        <f t="shared" si="16"/>
        <v>208.04508000000001</v>
      </c>
      <c r="J181" s="12">
        <f t="shared" si="17"/>
        <v>171.45399</v>
      </c>
    </row>
    <row r="182" spans="1:10" x14ac:dyDescent="0.35">
      <c r="A182" s="25" t="s">
        <v>48</v>
      </c>
      <c r="B182" s="25" t="s">
        <v>49</v>
      </c>
      <c r="C182" s="25" t="s">
        <v>50</v>
      </c>
      <c r="D182" s="25">
        <v>20.399999999999999</v>
      </c>
      <c r="E182" s="34">
        <f t="shared" si="12"/>
        <v>97.663639999999987</v>
      </c>
      <c r="F182" s="26">
        <f t="shared" si="13"/>
        <v>79.777879999999996</v>
      </c>
      <c r="G182" s="26">
        <f t="shared" si="14"/>
        <v>87.598079999999996</v>
      </c>
      <c r="H182" s="26">
        <f t="shared" si="15"/>
        <v>75.779479999999992</v>
      </c>
      <c r="I182" s="26">
        <f t="shared" si="16"/>
        <v>138.82571999999999</v>
      </c>
      <c r="J182" s="26">
        <f t="shared" si="17"/>
        <v>102.79816</v>
      </c>
    </row>
    <row r="183" spans="1:10" x14ac:dyDescent="0.35">
      <c r="A183" s="25" t="s">
        <v>48</v>
      </c>
      <c r="B183" s="25" t="s">
        <v>49</v>
      </c>
      <c r="C183" s="25" t="s">
        <v>50</v>
      </c>
      <c r="D183" s="25">
        <v>35.6</v>
      </c>
      <c r="E183" s="34">
        <f t="shared" si="12"/>
        <v>217.40924000000004</v>
      </c>
      <c r="F183" s="26">
        <f t="shared" si="13"/>
        <v>185.28108000000003</v>
      </c>
      <c r="G183" s="26">
        <f t="shared" si="14"/>
        <v>168.09728000000001</v>
      </c>
      <c r="H183" s="26">
        <f t="shared" si="15"/>
        <v>190.18988000000002</v>
      </c>
      <c r="I183" s="26">
        <f t="shared" si="16"/>
        <v>243.32571999999999</v>
      </c>
      <c r="J183" s="26">
        <f t="shared" si="17"/>
        <v>204.48616000000001</v>
      </c>
    </row>
    <row r="184" spans="1:10" x14ac:dyDescent="0.35">
      <c r="A184" s="25" t="s">
        <v>48</v>
      </c>
      <c r="B184" s="25" t="s">
        <v>49</v>
      </c>
      <c r="C184" s="25" t="s">
        <v>50</v>
      </c>
      <c r="D184" s="25">
        <v>43.2</v>
      </c>
      <c r="E184" s="34">
        <f t="shared" si="12"/>
        <v>280.57435999999996</v>
      </c>
      <c r="F184" s="26">
        <f t="shared" si="13"/>
        <v>250.68212000000005</v>
      </c>
      <c r="G184" s="26">
        <f t="shared" si="14"/>
        <v>224.46192000000002</v>
      </c>
      <c r="H184" s="26">
        <f t="shared" si="15"/>
        <v>267.84212000000002</v>
      </c>
      <c r="I184" s="26">
        <f t="shared" si="16"/>
        <v>316.71588000000003</v>
      </c>
      <c r="J184" s="26">
        <f t="shared" si="17"/>
        <v>271.09864000000005</v>
      </c>
    </row>
    <row r="185" spans="1:10" x14ac:dyDescent="0.35">
      <c r="A185" s="25" t="s">
        <v>48</v>
      </c>
      <c r="B185" s="25" t="s">
        <v>49</v>
      </c>
      <c r="C185" s="25" t="s">
        <v>50</v>
      </c>
      <c r="D185" s="25">
        <v>38.9</v>
      </c>
      <c r="E185" s="34">
        <f t="shared" si="12"/>
        <v>244.56658999999999</v>
      </c>
      <c r="F185" s="26">
        <f t="shared" si="13"/>
        <v>212.64302999999998</v>
      </c>
      <c r="G185" s="26">
        <f t="shared" si="14"/>
        <v>191.25172999999998</v>
      </c>
      <c r="H185" s="26">
        <f t="shared" si="15"/>
        <v>222.23287999999997</v>
      </c>
      <c r="I185" s="26">
        <f t="shared" si="16"/>
        <v>273.46131999999994</v>
      </c>
      <c r="J185" s="26">
        <f t="shared" si="17"/>
        <v>232.11870999999996</v>
      </c>
    </row>
    <row r="186" spans="1:10" x14ac:dyDescent="0.35">
      <c r="A186" s="25" t="s">
        <v>48</v>
      </c>
      <c r="B186" s="25" t="s">
        <v>49</v>
      </c>
      <c r="C186" s="25" t="s">
        <v>50</v>
      </c>
      <c r="D186" s="25">
        <v>35.5</v>
      </c>
      <c r="E186" s="34">
        <f t="shared" si="12"/>
        <v>216.59275</v>
      </c>
      <c r="F186" s="26">
        <f t="shared" si="13"/>
        <v>184.47675000000001</v>
      </c>
      <c r="G186" s="26">
        <f t="shared" si="14"/>
        <v>167.42724999999999</v>
      </c>
      <c r="H186" s="26">
        <f t="shared" si="15"/>
        <v>189.25900000000001</v>
      </c>
      <c r="I186" s="26">
        <f t="shared" si="16"/>
        <v>242.45400000000001</v>
      </c>
      <c r="J186" s="26">
        <f t="shared" si="17"/>
        <v>203.67974999999998</v>
      </c>
    </row>
    <row r="187" spans="1:10" x14ac:dyDescent="0.35">
      <c r="A187" s="25" t="s">
        <v>48</v>
      </c>
      <c r="B187" s="25" t="s">
        <v>49</v>
      </c>
      <c r="C187" s="25" t="s">
        <v>51</v>
      </c>
      <c r="D187" s="25">
        <v>34.299999999999997</v>
      </c>
      <c r="E187" s="34">
        <f t="shared" si="12"/>
        <v>206.82451</v>
      </c>
      <c r="F187" s="26">
        <f t="shared" si="13"/>
        <v>174.93867</v>
      </c>
      <c r="G187" s="26">
        <f t="shared" si="14"/>
        <v>159.53196999999997</v>
      </c>
      <c r="H187" s="26">
        <f t="shared" si="15"/>
        <v>178.27251999999999</v>
      </c>
      <c r="I187" s="26">
        <f t="shared" si="16"/>
        <v>232.18367999999998</v>
      </c>
      <c r="J187" s="26">
        <f t="shared" si="17"/>
        <v>194.14478999999997</v>
      </c>
    </row>
    <row r="188" spans="1:10" x14ac:dyDescent="0.35">
      <c r="A188" s="25" t="s">
        <v>48</v>
      </c>
      <c r="B188" s="25" t="s">
        <v>49</v>
      </c>
      <c r="C188" s="25" t="s">
        <v>51</v>
      </c>
      <c r="D188" s="25">
        <v>22.4</v>
      </c>
      <c r="E188" s="34">
        <f t="shared" si="12"/>
        <v>112.91803999999999</v>
      </c>
      <c r="F188" s="26">
        <f t="shared" si="13"/>
        <v>91.732680000000002</v>
      </c>
      <c r="G188" s="26">
        <f t="shared" si="14"/>
        <v>95.734880000000004</v>
      </c>
      <c r="H188" s="26">
        <f t="shared" si="15"/>
        <v>87.718279999999979</v>
      </c>
      <c r="I188" s="26">
        <f t="shared" si="16"/>
        <v>149.35491999999999</v>
      </c>
      <c r="J188" s="26">
        <f t="shared" si="17"/>
        <v>113.77575999999999</v>
      </c>
    </row>
    <row r="189" spans="1:10" x14ac:dyDescent="0.35">
      <c r="A189" s="25" t="s">
        <v>48</v>
      </c>
      <c r="B189" s="25" t="s">
        <v>49</v>
      </c>
      <c r="C189" s="25" t="s">
        <v>51</v>
      </c>
      <c r="D189" s="25">
        <v>24.1</v>
      </c>
      <c r="E189" s="34">
        <f t="shared" si="12"/>
        <v>126.00379000000001</v>
      </c>
      <c r="F189" s="26">
        <f t="shared" si="13"/>
        <v>102.35343000000002</v>
      </c>
      <c r="G189" s="26">
        <f t="shared" si="14"/>
        <v>103.23613</v>
      </c>
      <c r="H189" s="26">
        <f t="shared" si="15"/>
        <v>98.608480000000014</v>
      </c>
      <c r="I189" s="26">
        <f t="shared" si="16"/>
        <v>159.07212000000001</v>
      </c>
      <c r="J189" s="26">
        <f t="shared" si="17"/>
        <v>123.67911000000001</v>
      </c>
    </row>
    <row r="190" spans="1:10" x14ac:dyDescent="0.35">
      <c r="A190" s="25" t="s">
        <v>48</v>
      </c>
      <c r="B190" s="25" t="s">
        <v>49</v>
      </c>
      <c r="C190" s="25" t="s">
        <v>51</v>
      </c>
      <c r="D190" s="25">
        <v>44.5</v>
      </c>
      <c r="E190" s="34">
        <f t="shared" si="12"/>
        <v>291.59875</v>
      </c>
      <c r="F190" s="26">
        <f t="shared" si="13"/>
        <v>262.71375</v>
      </c>
      <c r="G190" s="26">
        <f t="shared" si="14"/>
        <v>235.17925</v>
      </c>
      <c r="H190" s="26">
        <f t="shared" si="15"/>
        <v>282.49</v>
      </c>
      <c r="I190" s="26">
        <f t="shared" si="16"/>
        <v>330.68099999999998</v>
      </c>
      <c r="J190" s="26">
        <f t="shared" si="17"/>
        <v>283.54575</v>
      </c>
    </row>
    <row r="191" spans="1:10" x14ac:dyDescent="0.35">
      <c r="A191" s="25" t="s">
        <v>48</v>
      </c>
      <c r="B191" s="25" t="s">
        <v>49</v>
      </c>
      <c r="C191" s="25" t="s">
        <v>51</v>
      </c>
      <c r="D191" s="25">
        <v>33.200000000000003</v>
      </c>
      <c r="E191" s="34">
        <f t="shared" si="12"/>
        <v>197.91836000000004</v>
      </c>
      <c r="F191" s="26">
        <f t="shared" si="13"/>
        <v>166.38012000000003</v>
      </c>
      <c r="G191" s="26">
        <f t="shared" si="14"/>
        <v>152.52992000000003</v>
      </c>
      <c r="H191" s="26">
        <f t="shared" si="15"/>
        <v>168.50012000000004</v>
      </c>
      <c r="I191" s="26">
        <f t="shared" si="16"/>
        <v>223.07788000000005</v>
      </c>
      <c r="J191" s="26">
        <f t="shared" si="17"/>
        <v>185.63464000000002</v>
      </c>
    </row>
    <row r="192" spans="1:10" x14ac:dyDescent="0.35">
      <c r="A192" s="25" t="s">
        <v>48</v>
      </c>
      <c r="B192" s="25" t="s">
        <v>49</v>
      </c>
      <c r="C192" s="25" t="s">
        <v>52</v>
      </c>
      <c r="D192" s="25">
        <v>35.4</v>
      </c>
      <c r="E192" s="34">
        <f t="shared" si="12"/>
        <v>215.77664000000001</v>
      </c>
      <c r="F192" s="26">
        <f t="shared" si="13"/>
        <v>183.67388</v>
      </c>
      <c r="G192" s="26">
        <f t="shared" si="14"/>
        <v>166.75907999999998</v>
      </c>
      <c r="H192" s="26">
        <f t="shared" si="15"/>
        <v>188.33047999999999</v>
      </c>
      <c r="I192" s="26">
        <f t="shared" si="16"/>
        <v>241.58472</v>
      </c>
      <c r="J192" s="26">
        <f t="shared" si="17"/>
        <v>202.87515999999997</v>
      </c>
    </row>
    <row r="193" spans="1:10" x14ac:dyDescent="0.35">
      <c r="A193" s="25" t="s">
        <v>48</v>
      </c>
      <c r="B193" s="25" t="s">
        <v>49</v>
      </c>
      <c r="C193" s="25" t="s">
        <v>52</v>
      </c>
      <c r="D193" s="25">
        <v>39.9</v>
      </c>
      <c r="E193" s="34">
        <f t="shared" si="12"/>
        <v>252.87779000000003</v>
      </c>
      <c r="F193" s="26">
        <f t="shared" si="13"/>
        <v>221.24842999999998</v>
      </c>
      <c r="G193" s="26">
        <f t="shared" si="14"/>
        <v>198.66812999999999</v>
      </c>
      <c r="H193" s="26">
        <f t="shared" si="15"/>
        <v>232.45028000000002</v>
      </c>
      <c r="I193" s="26">
        <f t="shared" si="16"/>
        <v>283.11792000000003</v>
      </c>
      <c r="J193" s="26">
        <f t="shared" si="17"/>
        <v>240.88350999999997</v>
      </c>
    </row>
    <row r="194" spans="1:10" x14ac:dyDescent="0.35">
      <c r="A194" s="25" t="s">
        <v>48</v>
      </c>
      <c r="B194" s="25" t="s">
        <v>49</v>
      </c>
      <c r="C194" s="25" t="s">
        <v>52</v>
      </c>
      <c r="D194" s="25">
        <v>42.7</v>
      </c>
      <c r="E194" s="34">
        <f t="shared" si="12"/>
        <v>276.35131000000001</v>
      </c>
      <c r="F194" s="26">
        <f t="shared" si="13"/>
        <v>246.12027</v>
      </c>
      <c r="G194" s="26">
        <f t="shared" si="14"/>
        <v>220.42357000000001</v>
      </c>
      <c r="H194" s="26">
        <f t="shared" si="15"/>
        <v>262.31452000000002</v>
      </c>
      <c r="I194" s="26">
        <f t="shared" si="16"/>
        <v>311.45447999999999</v>
      </c>
      <c r="J194" s="26">
        <f t="shared" si="17"/>
        <v>266.39319</v>
      </c>
    </row>
    <row r="195" spans="1:10" x14ac:dyDescent="0.35">
      <c r="A195" s="25" t="s">
        <v>48</v>
      </c>
      <c r="B195" s="25" t="s">
        <v>49</v>
      </c>
      <c r="C195" s="25" t="s">
        <v>52</v>
      </c>
      <c r="D195" s="25">
        <v>32</v>
      </c>
      <c r="E195" s="34">
        <f t="shared" ref="E195:E258" si="18">0.019*D195^2+6.814*D195-49.249</f>
        <v>188.255</v>
      </c>
      <c r="F195" s="26">
        <f t="shared" ref="F195:F258" si="19">0.073*D195^2+2.853*D195-8.803</f>
        <v>157.245</v>
      </c>
      <c r="G195" s="26">
        <f t="shared" ref="G195:G258" si="20">0.093*D195^2+0.088*D195+47.1</f>
        <v>145.148</v>
      </c>
      <c r="H195" s="26">
        <f t="shared" ref="H195:H258" si="21">0.118*D195^2+0.919*D195+7.925</f>
        <v>158.16500000000002</v>
      </c>
      <c r="I195" s="26">
        <f t="shared" ref="I195:I258" si="22">0.122*D195^2+0.043*D195+87.177</f>
        <v>213.48099999999999</v>
      </c>
      <c r="J195" s="26">
        <f t="shared" ref="J195:J258" si="23">0.091*D195^2+1.594*D195+32.41</f>
        <v>176.602</v>
      </c>
    </row>
    <row r="196" spans="1:10" x14ac:dyDescent="0.35">
      <c r="A196" s="25" t="s">
        <v>48</v>
      </c>
      <c r="B196" s="25" t="s">
        <v>49</v>
      </c>
      <c r="C196" s="25" t="s">
        <v>52</v>
      </c>
      <c r="D196" s="25">
        <v>35.1</v>
      </c>
      <c r="E196" s="34">
        <f t="shared" si="18"/>
        <v>213.33059</v>
      </c>
      <c r="F196" s="26">
        <f t="shared" si="19"/>
        <v>181.27403000000001</v>
      </c>
      <c r="G196" s="26">
        <f t="shared" si="20"/>
        <v>164.76573000000002</v>
      </c>
      <c r="H196" s="26">
        <f t="shared" si="21"/>
        <v>185.55907999999999</v>
      </c>
      <c r="I196" s="26">
        <f t="shared" si="22"/>
        <v>238.99151999999998</v>
      </c>
      <c r="J196" s="26">
        <f t="shared" si="23"/>
        <v>200.47230999999999</v>
      </c>
    </row>
    <row r="197" spans="1:10" x14ac:dyDescent="0.35">
      <c r="A197" s="25" t="s">
        <v>48</v>
      </c>
      <c r="B197" s="25" t="s">
        <v>49</v>
      </c>
      <c r="C197" s="25" t="s">
        <v>53</v>
      </c>
      <c r="D197" s="25">
        <v>35.4</v>
      </c>
      <c r="E197" s="34">
        <f t="shared" si="18"/>
        <v>215.77664000000001</v>
      </c>
      <c r="F197" s="26">
        <f t="shared" si="19"/>
        <v>183.67388</v>
      </c>
      <c r="G197" s="26">
        <f t="shared" si="20"/>
        <v>166.75907999999998</v>
      </c>
      <c r="H197" s="26">
        <f t="shared" si="21"/>
        <v>188.33047999999999</v>
      </c>
      <c r="I197" s="26">
        <f t="shared" si="22"/>
        <v>241.58472</v>
      </c>
      <c r="J197" s="26">
        <f t="shared" si="23"/>
        <v>202.87515999999997</v>
      </c>
    </row>
    <row r="198" spans="1:10" x14ac:dyDescent="0.35">
      <c r="A198" s="25" t="s">
        <v>48</v>
      </c>
      <c r="B198" s="25" t="s">
        <v>49</v>
      </c>
      <c r="C198" s="25" t="s">
        <v>53</v>
      </c>
      <c r="D198" s="25">
        <v>37.200000000000003</v>
      </c>
      <c r="E198" s="34">
        <f t="shared" si="18"/>
        <v>230.52476000000004</v>
      </c>
      <c r="F198" s="26">
        <f t="shared" si="19"/>
        <v>198.34892000000002</v>
      </c>
      <c r="G198" s="26">
        <f t="shared" si="20"/>
        <v>179.07071999999999</v>
      </c>
      <c r="H198" s="26">
        <f t="shared" si="21"/>
        <v>205.40492000000003</v>
      </c>
      <c r="I198" s="26">
        <f t="shared" si="22"/>
        <v>257.60508000000004</v>
      </c>
      <c r="J198" s="26">
        <f t="shared" si="23"/>
        <v>217.63624000000002</v>
      </c>
    </row>
    <row r="199" spans="1:10" x14ac:dyDescent="0.35">
      <c r="A199" s="25" t="s">
        <v>48</v>
      </c>
      <c r="B199" s="25" t="s">
        <v>49</v>
      </c>
      <c r="C199" s="25" t="s">
        <v>53</v>
      </c>
      <c r="D199" s="25">
        <v>22.4</v>
      </c>
      <c r="E199" s="34">
        <f t="shared" si="18"/>
        <v>112.91803999999999</v>
      </c>
      <c r="F199" s="26">
        <f t="shared" si="19"/>
        <v>91.732680000000002</v>
      </c>
      <c r="G199" s="26">
        <f t="shared" si="20"/>
        <v>95.734880000000004</v>
      </c>
      <c r="H199" s="26">
        <f t="shared" si="21"/>
        <v>87.718279999999979</v>
      </c>
      <c r="I199" s="26">
        <f t="shared" si="22"/>
        <v>149.35491999999999</v>
      </c>
      <c r="J199" s="26">
        <f t="shared" si="23"/>
        <v>113.77575999999999</v>
      </c>
    </row>
    <row r="200" spans="1:10" x14ac:dyDescent="0.35">
      <c r="A200" s="25" t="s">
        <v>48</v>
      </c>
      <c r="B200" s="25" t="s">
        <v>49</v>
      </c>
      <c r="C200" s="25" t="s">
        <v>53</v>
      </c>
      <c r="D200" s="25">
        <v>34</v>
      </c>
      <c r="E200" s="34">
        <f t="shared" si="18"/>
        <v>204.39099999999999</v>
      </c>
      <c r="F200" s="26">
        <f t="shared" si="19"/>
        <v>172.58699999999999</v>
      </c>
      <c r="G200" s="26">
        <f t="shared" si="20"/>
        <v>157.6</v>
      </c>
      <c r="H200" s="26">
        <f t="shared" si="21"/>
        <v>175.57900000000001</v>
      </c>
      <c r="I200" s="26">
        <f t="shared" si="22"/>
        <v>229.67099999999999</v>
      </c>
      <c r="J200" s="26">
        <f t="shared" si="23"/>
        <v>191.80199999999999</v>
      </c>
    </row>
    <row r="201" spans="1:10" x14ac:dyDescent="0.35">
      <c r="A201" s="25" t="s">
        <v>48</v>
      </c>
      <c r="B201" s="25" t="s">
        <v>49</v>
      </c>
      <c r="C201" s="25" t="s">
        <v>53</v>
      </c>
      <c r="D201" s="25">
        <v>24.8</v>
      </c>
      <c r="E201" s="34">
        <f t="shared" si="18"/>
        <v>131.42395999999999</v>
      </c>
      <c r="F201" s="26">
        <f t="shared" si="19"/>
        <v>106.84932000000001</v>
      </c>
      <c r="G201" s="26">
        <f t="shared" si="20"/>
        <v>106.48112</v>
      </c>
      <c r="H201" s="26">
        <f t="shared" si="21"/>
        <v>103.29092</v>
      </c>
      <c r="I201" s="26">
        <f t="shared" si="22"/>
        <v>163.27828</v>
      </c>
      <c r="J201" s="26">
        <f t="shared" si="23"/>
        <v>127.90984</v>
      </c>
    </row>
    <row r="202" spans="1:10" x14ac:dyDescent="0.35">
      <c r="A202" s="25" t="s">
        <v>48</v>
      </c>
      <c r="B202" s="25" t="s">
        <v>49</v>
      </c>
      <c r="C202" s="25" t="s">
        <v>54</v>
      </c>
      <c r="D202" s="25">
        <v>33.200000000000003</v>
      </c>
      <c r="E202" s="34">
        <f t="shared" si="18"/>
        <v>197.91836000000004</v>
      </c>
      <c r="F202" s="26">
        <f t="shared" si="19"/>
        <v>166.38012000000003</v>
      </c>
      <c r="G202" s="26">
        <f t="shared" si="20"/>
        <v>152.52992000000003</v>
      </c>
      <c r="H202" s="26">
        <f t="shared" si="21"/>
        <v>168.50012000000004</v>
      </c>
      <c r="I202" s="26">
        <f t="shared" si="22"/>
        <v>223.07788000000005</v>
      </c>
      <c r="J202" s="26">
        <f t="shared" si="23"/>
        <v>185.63464000000002</v>
      </c>
    </row>
    <row r="203" spans="1:10" x14ac:dyDescent="0.35">
      <c r="A203" s="25" t="s">
        <v>48</v>
      </c>
      <c r="B203" s="25" t="s">
        <v>49</v>
      </c>
      <c r="C203" s="25" t="s">
        <v>54</v>
      </c>
      <c r="D203" s="25">
        <v>34.200000000000003</v>
      </c>
      <c r="E203" s="34">
        <f t="shared" si="18"/>
        <v>206.01296000000002</v>
      </c>
      <c r="F203" s="26">
        <f t="shared" si="19"/>
        <v>174.15332000000001</v>
      </c>
      <c r="G203" s="26">
        <f t="shared" si="20"/>
        <v>158.88612000000001</v>
      </c>
      <c r="H203" s="26">
        <f t="shared" si="21"/>
        <v>177.37232</v>
      </c>
      <c r="I203" s="26">
        <f t="shared" si="22"/>
        <v>231.34368000000001</v>
      </c>
      <c r="J203" s="26">
        <f t="shared" si="23"/>
        <v>193.36204000000001</v>
      </c>
    </row>
    <row r="204" spans="1:10" x14ac:dyDescent="0.35">
      <c r="A204" s="25" t="s">
        <v>48</v>
      </c>
      <c r="B204" s="25" t="s">
        <v>49</v>
      </c>
      <c r="C204" s="25" t="s">
        <v>54</v>
      </c>
      <c r="D204" s="25">
        <v>39.200000000000003</v>
      </c>
      <c r="E204" s="34">
        <f t="shared" si="18"/>
        <v>247.05596000000006</v>
      </c>
      <c r="F204" s="26">
        <f t="shared" si="19"/>
        <v>215.20932000000005</v>
      </c>
      <c r="G204" s="26">
        <f t="shared" si="20"/>
        <v>193.45712000000003</v>
      </c>
      <c r="H204" s="26">
        <f t="shared" si="21"/>
        <v>225.27332000000004</v>
      </c>
      <c r="I204" s="26">
        <f t="shared" si="22"/>
        <v>276.33268000000004</v>
      </c>
      <c r="J204" s="26">
        <f t="shared" si="23"/>
        <v>234.72904000000003</v>
      </c>
    </row>
    <row r="205" spans="1:10" x14ac:dyDescent="0.35">
      <c r="A205" s="25" t="s">
        <v>48</v>
      </c>
      <c r="B205" s="25" t="s">
        <v>49</v>
      </c>
      <c r="C205" s="25" t="s">
        <v>54</v>
      </c>
      <c r="D205" s="25">
        <v>15.8</v>
      </c>
      <c r="E205" s="34">
        <f t="shared" si="18"/>
        <v>63.155360000000009</v>
      </c>
      <c r="F205" s="26">
        <f t="shared" si="19"/>
        <v>54.49812</v>
      </c>
      <c r="G205" s="26">
        <f t="shared" si="20"/>
        <v>71.706919999999997</v>
      </c>
      <c r="H205" s="26">
        <f t="shared" si="21"/>
        <v>51.902719999999995</v>
      </c>
      <c r="I205" s="26">
        <f t="shared" si="22"/>
        <v>118.31248000000001</v>
      </c>
      <c r="J205" s="26">
        <f t="shared" si="23"/>
        <v>80.312439999999995</v>
      </c>
    </row>
    <row r="206" spans="1:10" x14ac:dyDescent="0.35">
      <c r="A206" s="25" t="s">
        <v>48</v>
      </c>
      <c r="B206" s="25" t="s">
        <v>49</v>
      </c>
      <c r="C206" s="25" t="s">
        <v>54</v>
      </c>
      <c r="D206" s="25">
        <v>36.1</v>
      </c>
      <c r="E206" s="34">
        <f t="shared" si="18"/>
        <v>221.49739000000002</v>
      </c>
      <c r="F206" s="26">
        <f t="shared" si="19"/>
        <v>189.32463000000001</v>
      </c>
      <c r="G206" s="26">
        <f t="shared" si="20"/>
        <v>171.47533000000001</v>
      </c>
      <c r="H206" s="26">
        <f t="shared" si="21"/>
        <v>194.87968000000001</v>
      </c>
      <c r="I206" s="26">
        <f t="shared" si="22"/>
        <v>247.72092000000004</v>
      </c>
      <c r="J206" s="26">
        <f t="shared" si="23"/>
        <v>208.54551000000001</v>
      </c>
    </row>
    <row r="207" spans="1:10" x14ac:dyDescent="0.35">
      <c r="A207" s="25" t="s">
        <v>48</v>
      </c>
      <c r="B207" s="25" t="s">
        <v>49</v>
      </c>
      <c r="C207" s="25" t="s">
        <v>55</v>
      </c>
      <c r="D207" s="25">
        <v>22</v>
      </c>
      <c r="E207" s="34">
        <f t="shared" si="18"/>
        <v>109.85500000000002</v>
      </c>
      <c r="F207" s="26">
        <f t="shared" si="19"/>
        <v>89.295000000000016</v>
      </c>
      <c r="G207" s="26">
        <f t="shared" si="20"/>
        <v>94.048000000000002</v>
      </c>
      <c r="H207" s="26">
        <f t="shared" si="21"/>
        <v>85.254999999999995</v>
      </c>
      <c r="I207" s="26">
        <f t="shared" si="22"/>
        <v>147.17099999999999</v>
      </c>
      <c r="J207" s="26">
        <f t="shared" si="23"/>
        <v>111.52199999999999</v>
      </c>
    </row>
    <row r="208" spans="1:10" x14ac:dyDescent="0.35">
      <c r="A208" s="25" t="s">
        <v>48</v>
      </c>
      <c r="B208" s="25" t="s">
        <v>49</v>
      </c>
      <c r="C208" s="25" t="s">
        <v>55</v>
      </c>
      <c r="D208" s="25">
        <v>34.1</v>
      </c>
      <c r="E208" s="34">
        <f t="shared" si="18"/>
        <v>205.20179000000002</v>
      </c>
      <c r="F208" s="26">
        <f t="shared" si="19"/>
        <v>173.36943000000002</v>
      </c>
      <c r="G208" s="26">
        <f t="shared" si="20"/>
        <v>158.24213</v>
      </c>
      <c r="H208" s="26">
        <f t="shared" si="21"/>
        <v>176.47448000000003</v>
      </c>
      <c r="I208" s="26">
        <f t="shared" si="22"/>
        <v>230.50612000000001</v>
      </c>
      <c r="J208" s="26">
        <f t="shared" si="23"/>
        <v>192.58111</v>
      </c>
    </row>
    <row r="209" spans="1:10" x14ac:dyDescent="0.35">
      <c r="A209" s="25" t="s">
        <v>48</v>
      </c>
      <c r="B209" s="25" t="s">
        <v>49</v>
      </c>
      <c r="C209" s="25" t="s">
        <v>55</v>
      </c>
      <c r="D209" s="25">
        <v>27.6</v>
      </c>
      <c r="E209" s="34">
        <f t="shared" si="18"/>
        <v>153.29084000000003</v>
      </c>
      <c r="F209" s="26">
        <f t="shared" si="19"/>
        <v>125.54828000000001</v>
      </c>
      <c r="G209" s="26">
        <f t="shared" si="20"/>
        <v>120.37248</v>
      </c>
      <c r="H209" s="26">
        <f t="shared" si="21"/>
        <v>123.17708</v>
      </c>
      <c r="I209" s="26">
        <f t="shared" si="22"/>
        <v>181.29852000000002</v>
      </c>
      <c r="J209" s="26">
        <f t="shared" si="23"/>
        <v>145.72456</v>
      </c>
    </row>
    <row r="210" spans="1:10" x14ac:dyDescent="0.35">
      <c r="A210" s="25" t="s">
        <v>48</v>
      </c>
      <c r="B210" s="25" t="s">
        <v>49</v>
      </c>
      <c r="C210" s="25" t="s">
        <v>55</v>
      </c>
      <c r="D210" s="25">
        <v>24.6</v>
      </c>
      <c r="E210" s="34">
        <f t="shared" si="18"/>
        <v>129.87344000000002</v>
      </c>
      <c r="F210" s="26">
        <f t="shared" si="19"/>
        <v>105.55748000000001</v>
      </c>
      <c r="G210" s="26">
        <f t="shared" si="20"/>
        <v>105.54468</v>
      </c>
      <c r="H210" s="26">
        <f t="shared" si="21"/>
        <v>101.94128000000001</v>
      </c>
      <c r="I210" s="26">
        <f t="shared" si="22"/>
        <v>162.06432000000001</v>
      </c>
      <c r="J210" s="26">
        <f t="shared" si="23"/>
        <v>126.69195999999999</v>
      </c>
    </row>
    <row r="211" spans="1:10" x14ac:dyDescent="0.35">
      <c r="A211" s="25" t="s">
        <v>48</v>
      </c>
      <c r="B211" s="25" t="s">
        <v>49</v>
      </c>
      <c r="C211" s="25" t="s">
        <v>55</v>
      </c>
      <c r="D211" s="25">
        <v>30.2</v>
      </c>
      <c r="E211" s="34">
        <f t="shared" si="18"/>
        <v>173.86256</v>
      </c>
      <c r="F211" s="26">
        <f t="shared" si="19"/>
        <v>143.93652</v>
      </c>
      <c r="G211" s="26">
        <f t="shared" si="20"/>
        <v>134.57731999999999</v>
      </c>
      <c r="H211" s="26">
        <f t="shared" si="21"/>
        <v>143.29952</v>
      </c>
      <c r="I211" s="26">
        <f t="shared" si="22"/>
        <v>199.74448000000001</v>
      </c>
      <c r="J211" s="26">
        <f t="shared" si="23"/>
        <v>163.54443999999998</v>
      </c>
    </row>
    <row r="212" spans="1:10" x14ac:dyDescent="0.35">
      <c r="A212" s="25" t="s">
        <v>48</v>
      </c>
      <c r="B212" s="25" t="s">
        <v>49</v>
      </c>
      <c r="C212" s="25" t="s">
        <v>41</v>
      </c>
      <c r="D212" s="25">
        <v>21.5</v>
      </c>
      <c r="E212" s="34">
        <f t="shared" si="18"/>
        <v>106.03475</v>
      </c>
      <c r="F212" s="26">
        <f t="shared" si="19"/>
        <v>86.280750000000012</v>
      </c>
      <c r="G212" s="26">
        <f t="shared" si="20"/>
        <v>91.981250000000003</v>
      </c>
      <c r="H212" s="26">
        <f t="shared" si="21"/>
        <v>82.228999999999999</v>
      </c>
      <c r="I212" s="26">
        <f t="shared" si="22"/>
        <v>144.49600000000001</v>
      </c>
      <c r="J212" s="26">
        <f t="shared" si="23"/>
        <v>108.74574999999999</v>
      </c>
    </row>
    <row r="213" spans="1:10" x14ac:dyDescent="0.35">
      <c r="A213" s="25" t="s">
        <v>48</v>
      </c>
      <c r="B213" s="25" t="s">
        <v>49</v>
      </c>
      <c r="C213" s="25" t="s">
        <v>41</v>
      </c>
      <c r="D213" s="25">
        <v>40.299999999999997</v>
      </c>
      <c r="E213" s="34">
        <f t="shared" si="18"/>
        <v>256.21290999999997</v>
      </c>
      <c r="F213" s="26">
        <f t="shared" si="19"/>
        <v>224.73146999999997</v>
      </c>
      <c r="G213" s="26">
        <f t="shared" si="20"/>
        <v>201.68676999999997</v>
      </c>
      <c r="H213" s="26">
        <f t="shared" si="21"/>
        <v>236.60331999999997</v>
      </c>
      <c r="I213" s="26">
        <f t="shared" si="22"/>
        <v>287.04887999999994</v>
      </c>
      <c r="J213" s="26">
        <f t="shared" si="23"/>
        <v>244.44038999999995</v>
      </c>
    </row>
    <row r="214" spans="1:10" x14ac:dyDescent="0.35">
      <c r="A214" s="25" t="s">
        <v>48</v>
      </c>
      <c r="B214" s="25" t="s">
        <v>49</v>
      </c>
      <c r="C214" s="25" t="s">
        <v>41</v>
      </c>
      <c r="D214" s="25">
        <v>36.6</v>
      </c>
      <c r="E214" s="34">
        <f t="shared" si="18"/>
        <v>225.59504000000001</v>
      </c>
      <c r="F214" s="26">
        <f t="shared" si="19"/>
        <v>193.40468000000001</v>
      </c>
      <c r="G214" s="26">
        <f t="shared" si="20"/>
        <v>174.89988000000002</v>
      </c>
      <c r="H214" s="26">
        <f t="shared" si="21"/>
        <v>199.62848000000002</v>
      </c>
      <c r="I214" s="26">
        <f t="shared" si="22"/>
        <v>252.17712</v>
      </c>
      <c r="J214" s="26">
        <f t="shared" si="23"/>
        <v>212.65036000000001</v>
      </c>
    </row>
    <row r="215" spans="1:10" x14ac:dyDescent="0.35">
      <c r="A215" s="25" t="s">
        <v>48</v>
      </c>
      <c r="B215" s="25" t="s">
        <v>49</v>
      </c>
      <c r="C215" s="25" t="s">
        <v>41</v>
      </c>
      <c r="D215" s="25">
        <v>21.4</v>
      </c>
      <c r="E215" s="34">
        <f t="shared" si="18"/>
        <v>105.27183999999997</v>
      </c>
      <c r="F215" s="26">
        <f t="shared" si="19"/>
        <v>85.682279999999992</v>
      </c>
      <c r="G215" s="26">
        <f t="shared" si="20"/>
        <v>91.573479999999989</v>
      </c>
      <c r="H215" s="26">
        <f t="shared" si="21"/>
        <v>81.630879999999991</v>
      </c>
      <c r="I215" s="26">
        <f t="shared" si="22"/>
        <v>143.96832000000001</v>
      </c>
      <c r="J215" s="26">
        <f t="shared" si="23"/>
        <v>108.19595999999999</v>
      </c>
    </row>
    <row r="216" spans="1:10" x14ac:dyDescent="0.35">
      <c r="A216" s="25" t="s">
        <v>48</v>
      </c>
      <c r="B216" s="25" t="s">
        <v>49</v>
      </c>
      <c r="C216" s="25" t="s">
        <v>41</v>
      </c>
      <c r="D216" s="25">
        <v>27.9</v>
      </c>
      <c r="E216" s="34">
        <f t="shared" si="18"/>
        <v>155.65139000000002</v>
      </c>
      <c r="F216" s="26">
        <f t="shared" si="19"/>
        <v>127.61963</v>
      </c>
      <c r="G216" s="26">
        <f t="shared" si="20"/>
        <v>121.94732999999999</v>
      </c>
      <c r="H216" s="26">
        <f t="shared" si="21"/>
        <v>125.41748</v>
      </c>
      <c r="I216" s="26">
        <f t="shared" si="22"/>
        <v>183.34271999999999</v>
      </c>
      <c r="J216" s="26">
        <f t="shared" si="23"/>
        <v>147.71790999999999</v>
      </c>
    </row>
    <row r="217" spans="1:10" x14ac:dyDescent="0.35">
      <c r="A217" s="25" t="s">
        <v>48</v>
      </c>
      <c r="B217" s="25" t="s">
        <v>49</v>
      </c>
      <c r="C217" s="25" t="s">
        <v>56</v>
      </c>
      <c r="D217" s="25">
        <v>41.8</v>
      </c>
      <c r="E217" s="34">
        <f t="shared" si="18"/>
        <v>268.77375999999998</v>
      </c>
      <c r="F217" s="26">
        <f t="shared" si="19"/>
        <v>238.00091999999998</v>
      </c>
      <c r="G217" s="26">
        <f t="shared" si="20"/>
        <v>213.27171999999999</v>
      </c>
      <c r="H217" s="26">
        <f t="shared" si="21"/>
        <v>252.51351999999997</v>
      </c>
      <c r="I217" s="26">
        <f t="shared" si="22"/>
        <v>302.13767999999999</v>
      </c>
      <c r="J217" s="26">
        <f t="shared" si="23"/>
        <v>258.03803999999997</v>
      </c>
    </row>
    <row r="218" spans="1:10" x14ac:dyDescent="0.35">
      <c r="A218" s="25" t="s">
        <v>48</v>
      </c>
      <c r="B218" s="25" t="s">
        <v>49</v>
      </c>
      <c r="C218" s="25" t="s">
        <v>56</v>
      </c>
      <c r="D218" s="25">
        <v>44.8</v>
      </c>
      <c r="E218" s="34">
        <f t="shared" si="18"/>
        <v>294.15195999999997</v>
      </c>
      <c r="F218" s="26">
        <f t="shared" si="19"/>
        <v>265.52531999999997</v>
      </c>
      <c r="G218" s="26">
        <f t="shared" si="20"/>
        <v>237.69711999999996</v>
      </c>
      <c r="H218" s="26">
        <f t="shared" si="21"/>
        <v>285.92691999999994</v>
      </c>
      <c r="I218" s="26">
        <f t="shared" si="22"/>
        <v>333.96227999999996</v>
      </c>
      <c r="J218" s="26">
        <f t="shared" si="23"/>
        <v>286.46183999999994</v>
      </c>
    </row>
    <row r="219" spans="1:10" x14ac:dyDescent="0.35">
      <c r="A219" s="25" t="s">
        <v>48</v>
      </c>
      <c r="B219" s="25" t="s">
        <v>49</v>
      </c>
      <c r="C219" s="25" t="s">
        <v>56</v>
      </c>
      <c r="D219" s="25">
        <v>49.2</v>
      </c>
      <c r="E219" s="34">
        <f t="shared" si="18"/>
        <v>331.99196000000001</v>
      </c>
      <c r="F219" s="26">
        <f t="shared" si="19"/>
        <v>308.27132000000006</v>
      </c>
      <c r="G219" s="26">
        <f t="shared" si="20"/>
        <v>276.54912000000002</v>
      </c>
      <c r="H219" s="26">
        <f t="shared" si="21"/>
        <v>338.77532000000008</v>
      </c>
      <c r="I219" s="26">
        <f t="shared" si="22"/>
        <v>384.61068</v>
      </c>
      <c r="J219" s="26">
        <f t="shared" si="23"/>
        <v>331.11303999999996</v>
      </c>
    </row>
    <row r="220" spans="1:10" x14ac:dyDescent="0.35">
      <c r="A220" s="25" t="s">
        <v>48</v>
      </c>
      <c r="B220" s="25" t="s">
        <v>49</v>
      </c>
      <c r="C220" s="25" t="s">
        <v>56</v>
      </c>
      <c r="D220" s="25">
        <v>28.1</v>
      </c>
      <c r="E220" s="34">
        <f t="shared" si="18"/>
        <v>157.22699</v>
      </c>
      <c r="F220" s="26">
        <f t="shared" si="19"/>
        <v>129.00783000000001</v>
      </c>
      <c r="G220" s="26">
        <f t="shared" si="20"/>
        <v>123.00653000000003</v>
      </c>
      <c r="H220" s="26">
        <f t="shared" si="21"/>
        <v>126.92288000000001</v>
      </c>
      <c r="I220" s="26">
        <f t="shared" si="22"/>
        <v>184.71772000000001</v>
      </c>
      <c r="J220" s="26">
        <f t="shared" si="23"/>
        <v>149.05591000000001</v>
      </c>
    </row>
    <row r="221" spans="1:10" x14ac:dyDescent="0.35">
      <c r="A221" s="25" t="s">
        <v>48</v>
      </c>
      <c r="B221" s="25" t="s">
        <v>49</v>
      </c>
      <c r="C221" s="25" t="s">
        <v>56</v>
      </c>
      <c r="D221" s="25">
        <v>22.3</v>
      </c>
      <c r="E221" s="34">
        <f t="shared" si="18"/>
        <v>112.15171000000001</v>
      </c>
      <c r="F221" s="26">
        <f t="shared" si="19"/>
        <v>91.121070000000003</v>
      </c>
      <c r="G221" s="26">
        <f t="shared" si="20"/>
        <v>95.310370000000006</v>
      </c>
      <c r="H221" s="26">
        <f t="shared" si="21"/>
        <v>87.098919999999993</v>
      </c>
      <c r="I221" s="26">
        <f t="shared" si="22"/>
        <v>148.80528000000001</v>
      </c>
      <c r="J221" s="26">
        <f t="shared" si="23"/>
        <v>113.20959000000001</v>
      </c>
    </row>
    <row r="222" spans="1:10" x14ac:dyDescent="0.35">
      <c r="A222" s="25" t="s">
        <v>48</v>
      </c>
      <c r="B222" s="25" t="s">
        <v>49</v>
      </c>
      <c r="C222" s="25" t="s">
        <v>57</v>
      </c>
      <c r="D222" s="25">
        <v>28.8</v>
      </c>
      <c r="E222" s="34">
        <f t="shared" si="18"/>
        <v>162.75356000000002</v>
      </c>
      <c r="F222" s="26">
        <f t="shared" si="19"/>
        <v>133.91252000000003</v>
      </c>
      <c r="G222" s="26">
        <f t="shared" si="20"/>
        <v>126.77232000000001</v>
      </c>
      <c r="H222" s="26">
        <f t="shared" si="21"/>
        <v>132.26612</v>
      </c>
      <c r="I222" s="26">
        <f t="shared" si="22"/>
        <v>189.60708</v>
      </c>
      <c r="J222" s="26">
        <f t="shared" si="23"/>
        <v>153.79624000000001</v>
      </c>
    </row>
    <row r="223" spans="1:10" x14ac:dyDescent="0.35">
      <c r="A223" s="25" t="s">
        <v>48</v>
      </c>
      <c r="B223" s="25" t="s">
        <v>49</v>
      </c>
      <c r="C223" s="25" t="s">
        <v>57</v>
      </c>
      <c r="D223" s="25">
        <v>24.8</v>
      </c>
      <c r="E223" s="34">
        <f t="shared" si="18"/>
        <v>131.42395999999999</v>
      </c>
      <c r="F223" s="26">
        <f t="shared" si="19"/>
        <v>106.84932000000001</v>
      </c>
      <c r="G223" s="26">
        <f t="shared" si="20"/>
        <v>106.48112</v>
      </c>
      <c r="H223" s="26">
        <f t="shared" si="21"/>
        <v>103.29092</v>
      </c>
      <c r="I223" s="26">
        <f t="shared" si="22"/>
        <v>163.27828</v>
      </c>
      <c r="J223" s="26">
        <f t="shared" si="23"/>
        <v>127.90984</v>
      </c>
    </row>
    <row r="224" spans="1:10" x14ac:dyDescent="0.35">
      <c r="A224" s="25" t="s">
        <v>48</v>
      </c>
      <c r="B224" s="25" t="s">
        <v>49</v>
      </c>
      <c r="C224" s="25" t="s">
        <v>57</v>
      </c>
      <c r="D224" s="25">
        <v>33.9</v>
      </c>
      <c r="E224" s="34">
        <f t="shared" si="18"/>
        <v>203.58059</v>
      </c>
      <c r="F224" s="26">
        <f t="shared" si="19"/>
        <v>171.80602999999999</v>
      </c>
      <c r="G224" s="26">
        <f t="shared" si="20"/>
        <v>156.95972999999998</v>
      </c>
      <c r="H224" s="26">
        <f t="shared" si="21"/>
        <v>174.68587999999997</v>
      </c>
      <c r="I224" s="26">
        <f t="shared" si="22"/>
        <v>228.83831999999995</v>
      </c>
      <c r="J224" s="26">
        <f t="shared" si="23"/>
        <v>191.02470999999997</v>
      </c>
    </row>
    <row r="225" spans="1:10" x14ac:dyDescent="0.35">
      <c r="A225" s="25" t="s">
        <v>48</v>
      </c>
      <c r="B225" s="25" t="s">
        <v>49</v>
      </c>
      <c r="C225" s="25" t="s">
        <v>57</v>
      </c>
      <c r="D225" s="25">
        <v>13.8</v>
      </c>
      <c r="E225" s="34">
        <f t="shared" si="18"/>
        <v>48.402560000000001</v>
      </c>
      <c r="F225" s="26">
        <f t="shared" si="19"/>
        <v>44.470520000000008</v>
      </c>
      <c r="G225" s="26">
        <f t="shared" si="20"/>
        <v>66.025320000000008</v>
      </c>
      <c r="H225" s="26">
        <f t="shared" si="21"/>
        <v>43.079120000000003</v>
      </c>
      <c r="I225" s="26">
        <f t="shared" si="22"/>
        <v>111.00408000000002</v>
      </c>
      <c r="J225" s="26">
        <f t="shared" si="23"/>
        <v>71.73724</v>
      </c>
    </row>
    <row r="226" spans="1:10" x14ac:dyDescent="0.35">
      <c r="A226" s="25" t="s">
        <v>48</v>
      </c>
      <c r="B226" s="25" t="s">
        <v>49</v>
      </c>
      <c r="C226" s="25" t="s">
        <v>57</v>
      </c>
      <c r="D226" s="25">
        <v>25.8</v>
      </c>
      <c r="E226" s="34">
        <f t="shared" si="18"/>
        <v>139.19935999999998</v>
      </c>
      <c r="F226" s="26">
        <f t="shared" si="19"/>
        <v>113.39612000000001</v>
      </c>
      <c r="G226" s="26">
        <f t="shared" si="20"/>
        <v>111.27492000000001</v>
      </c>
      <c r="H226" s="26">
        <f t="shared" si="21"/>
        <v>110.18071999999999</v>
      </c>
      <c r="I226" s="26">
        <f t="shared" si="22"/>
        <v>169.49448000000001</v>
      </c>
      <c r="J226" s="26">
        <f t="shared" si="23"/>
        <v>134.10844</v>
      </c>
    </row>
    <row r="227" spans="1:10" x14ac:dyDescent="0.35">
      <c r="A227" s="25" t="s">
        <v>48</v>
      </c>
      <c r="B227" s="25" t="s">
        <v>49</v>
      </c>
      <c r="C227" s="25" t="s">
        <v>58</v>
      </c>
      <c r="D227" s="25">
        <v>27.5</v>
      </c>
      <c r="E227" s="34">
        <f t="shared" si="18"/>
        <v>152.50475</v>
      </c>
      <c r="F227" s="26">
        <f t="shared" si="19"/>
        <v>124.86075</v>
      </c>
      <c r="G227" s="26">
        <f t="shared" si="20"/>
        <v>119.85124999999999</v>
      </c>
      <c r="H227" s="26">
        <f t="shared" si="21"/>
        <v>122.43499999999999</v>
      </c>
      <c r="I227" s="26">
        <f t="shared" si="22"/>
        <v>180.62200000000001</v>
      </c>
      <c r="J227" s="26">
        <f t="shared" si="23"/>
        <v>145.06375</v>
      </c>
    </row>
    <row r="228" spans="1:10" x14ac:dyDescent="0.35">
      <c r="A228" s="25" t="s">
        <v>48</v>
      </c>
      <c r="B228" s="25" t="s">
        <v>49</v>
      </c>
      <c r="C228" s="25" t="s">
        <v>58</v>
      </c>
      <c r="D228" s="25">
        <v>20.7</v>
      </c>
      <c r="E228" s="34">
        <f t="shared" si="18"/>
        <v>99.942110000000014</v>
      </c>
      <c r="F228" s="26">
        <f t="shared" si="19"/>
        <v>81.533870000000007</v>
      </c>
      <c r="G228" s="26">
        <f t="shared" si="20"/>
        <v>88.771169999999984</v>
      </c>
      <c r="H228" s="26">
        <f t="shared" si="21"/>
        <v>77.510119999999986</v>
      </c>
      <c r="I228" s="26">
        <f t="shared" si="22"/>
        <v>140.34287999999998</v>
      </c>
      <c r="J228" s="26">
        <f t="shared" si="23"/>
        <v>104.39838999999999</v>
      </c>
    </row>
    <row r="229" spans="1:10" x14ac:dyDescent="0.35">
      <c r="A229" s="25" t="s">
        <v>48</v>
      </c>
      <c r="B229" s="25" t="s">
        <v>49</v>
      </c>
      <c r="C229" s="25" t="s">
        <v>58</v>
      </c>
      <c r="D229" s="25">
        <v>33.299999999999997</v>
      </c>
      <c r="E229" s="34">
        <f t="shared" si="18"/>
        <v>198.72610999999998</v>
      </c>
      <c r="F229" s="26">
        <f t="shared" si="19"/>
        <v>167.15087</v>
      </c>
      <c r="G229" s="26">
        <f t="shared" si="20"/>
        <v>153.15717000000001</v>
      </c>
      <c r="H229" s="26">
        <f t="shared" si="21"/>
        <v>169.37671999999998</v>
      </c>
      <c r="I229" s="26">
        <f t="shared" si="22"/>
        <v>223.89348000000001</v>
      </c>
      <c r="J229" s="26">
        <f t="shared" si="23"/>
        <v>186.39918999999998</v>
      </c>
    </row>
    <row r="230" spans="1:10" x14ac:dyDescent="0.35">
      <c r="A230" s="25" t="s">
        <v>48</v>
      </c>
      <c r="B230" s="25" t="s">
        <v>49</v>
      </c>
      <c r="C230" s="25" t="s">
        <v>58</v>
      </c>
      <c r="D230" s="25">
        <v>25.8</v>
      </c>
      <c r="E230" s="34">
        <f t="shared" si="18"/>
        <v>139.19935999999998</v>
      </c>
      <c r="F230" s="26">
        <f t="shared" si="19"/>
        <v>113.39612000000001</v>
      </c>
      <c r="G230" s="26">
        <f t="shared" si="20"/>
        <v>111.27492000000001</v>
      </c>
      <c r="H230" s="26">
        <f t="shared" si="21"/>
        <v>110.18071999999999</v>
      </c>
      <c r="I230" s="26">
        <f t="shared" si="22"/>
        <v>169.49448000000001</v>
      </c>
      <c r="J230" s="26">
        <f t="shared" si="23"/>
        <v>134.10844</v>
      </c>
    </row>
    <row r="231" spans="1:10" x14ac:dyDescent="0.35">
      <c r="A231" s="25" t="s">
        <v>48</v>
      </c>
      <c r="B231" s="25" t="s">
        <v>49</v>
      </c>
      <c r="C231" s="25" t="s">
        <v>58</v>
      </c>
      <c r="D231" s="25">
        <v>34.700000000000003</v>
      </c>
      <c r="E231" s="34">
        <f t="shared" si="18"/>
        <v>210.07451</v>
      </c>
      <c r="F231" s="26">
        <f t="shared" si="19"/>
        <v>178.09467000000001</v>
      </c>
      <c r="G231" s="26">
        <f t="shared" si="20"/>
        <v>162.13397000000001</v>
      </c>
      <c r="H231" s="26">
        <f t="shared" si="21"/>
        <v>181.89692000000002</v>
      </c>
      <c r="I231" s="26">
        <f t="shared" si="22"/>
        <v>235.56808000000001</v>
      </c>
      <c r="J231" s="26">
        <f t="shared" si="23"/>
        <v>197.29399000000001</v>
      </c>
    </row>
    <row r="232" spans="1:10" x14ac:dyDescent="0.35">
      <c r="A232" s="25" t="s">
        <v>48</v>
      </c>
      <c r="B232" s="25" t="s">
        <v>49</v>
      </c>
      <c r="C232" s="25" t="s">
        <v>59</v>
      </c>
      <c r="D232" s="25">
        <v>22.8</v>
      </c>
      <c r="E232" s="34">
        <f t="shared" si="18"/>
        <v>115.98716000000002</v>
      </c>
      <c r="F232" s="26">
        <f t="shared" si="19"/>
        <v>94.193720000000013</v>
      </c>
      <c r="G232" s="26">
        <f t="shared" si="20"/>
        <v>97.451520000000002</v>
      </c>
      <c r="H232" s="26">
        <f t="shared" si="21"/>
        <v>90.219319999999996</v>
      </c>
      <c r="I232" s="26">
        <f t="shared" si="22"/>
        <v>151.57787999999999</v>
      </c>
      <c r="J232" s="26">
        <f t="shared" si="23"/>
        <v>116.05864</v>
      </c>
    </row>
    <row r="233" spans="1:10" x14ac:dyDescent="0.35">
      <c r="A233" s="25" t="s">
        <v>48</v>
      </c>
      <c r="B233" s="25" t="s">
        <v>49</v>
      </c>
      <c r="C233" s="25" t="s">
        <v>59</v>
      </c>
      <c r="D233" s="25">
        <v>19.5</v>
      </c>
      <c r="E233" s="34">
        <f t="shared" si="18"/>
        <v>90.848749999999995</v>
      </c>
      <c r="F233" s="26">
        <f t="shared" si="19"/>
        <v>74.588750000000005</v>
      </c>
      <c r="G233" s="26">
        <f t="shared" si="20"/>
        <v>84.179249999999996</v>
      </c>
      <c r="H233" s="26">
        <f t="shared" si="21"/>
        <v>70.714999999999989</v>
      </c>
      <c r="I233" s="26">
        <f t="shared" si="22"/>
        <v>134.40600000000001</v>
      </c>
      <c r="J233" s="26">
        <f t="shared" si="23"/>
        <v>98.095749999999995</v>
      </c>
    </row>
    <row r="234" spans="1:10" x14ac:dyDescent="0.35">
      <c r="A234" s="25" t="s">
        <v>48</v>
      </c>
      <c r="B234" s="25" t="s">
        <v>49</v>
      </c>
      <c r="C234" s="25" t="s">
        <v>59</v>
      </c>
      <c r="D234" s="25">
        <v>49</v>
      </c>
      <c r="E234" s="34">
        <f t="shared" si="18"/>
        <v>330.25599999999997</v>
      </c>
      <c r="F234" s="26">
        <f t="shared" si="19"/>
        <v>306.267</v>
      </c>
      <c r="G234" s="26">
        <f t="shared" si="20"/>
        <v>274.70500000000004</v>
      </c>
      <c r="H234" s="26">
        <f t="shared" si="21"/>
        <v>336.274</v>
      </c>
      <c r="I234" s="26">
        <f t="shared" si="22"/>
        <v>382.20600000000002</v>
      </c>
      <c r="J234" s="26">
        <f t="shared" si="23"/>
        <v>329.00699999999995</v>
      </c>
    </row>
    <row r="235" spans="1:10" x14ac:dyDescent="0.35">
      <c r="A235" s="25" t="s">
        <v>48</v>
      </c>
      <c r="B235" s="25" t="s">
        <v>49</v>
      </c>
      <c r="C235" s="25" t="s">
        <v>59</v>
      </c>
      <c r="D235" s="25">
        <v>16.8</v>
      </c>
      <c r="E235" s="34">
        <f t="shared" si="18"/>
        <v>70.588760000000008</v>
      </c>
      <c r="F235" s="26">
        <f t="shared" si="19"/>
        <v>59.730920000000012</v>
      </c>
      <c r="G235" s="26">
        <f t="shared" si="20"/>
        <v>74.826719999999995</v>
      </c>
      <c r="H235" s="26">
        <f t="shared" si="21"/>
        <v>56.668519999999994</v>
      </c>
      <c r="I235" s="26">
        <f t="shared" si="22"/>
        <v>122.33268000000001</v>
      </c>
      <c r="J235" s="26">
        <f t="shared" si="23"/>
        <v>84.873040000000003</v>
      </c>
    </row>
    <row r="236" spans="1:10" x14ac:dyDescent="0.35">
      <c r="A236" s="25" t="s">
        <v>48</v>
      </c>
      <c r="B236" s="25" t="s">
        <v>49</v>
      </c>
      <c r="C236" s="25" t="s">
        <v>59</v>
      </c>
      <c r="D236" s="25">
        <v>28.5</v>
      </c>
      <c r="E236" s="34">
        <f t="shared" si="18"/>
        <v>160.38275000000002</v>
      </c>
      <c r="F236" s="26">
        <f t="shared" si="19"/>
        <v>131.80175</v>
      </c>
      <c r="G236" s="26">
        <f t="shared" si="20"/>
        <v>125.14724999999999</v>
      </c>
      <c r="H236" s="26">
        <f t="shared" si="21"/>
        <v>129.96200000000002</v>
      </c>
      <c r="I236" s="26">
        <f t="shared" si="22"/>
        <v>187.49700000000001</v>
      </c>
      <c r="J236" s="26">
        <f t="shared" si="23"/>
        <v>151.75375</v>
      </c>
    </row>
    <row r="237" spans="1:10" x14ac:dyDescent="0.35">
      <c r="A237" s="25" t="s">
        <v>48</v>
      </c>
      <c r="B237" s="25" t="s">
        <v>49</v>
      </c>
      <c r="C237" s="25" t="s">
        <v>60</v>
      </c>
      <c r="D237" s="25">
        <v>28.7</v>
      </c>
      <c r="E237" s="34">
        <f t="shared" si="18"/>
        <v>161.96290999999999</v>
      </c>
      <c r="F237" s="26">
        <f t="shared" si="19"/>
        <v>133.20747</v>
      </c>
      <c r="G237" s="26">
        <f t="shared" si="20"/>
        <v>126.22877</v>
      </c>
      <c r="H237" s="26">
        <f t="shared" si="21"/>
        <v>131.49571999999998</v>
      </c>
      <c r="I237" s="26">
        <f t="shared" si="22"/>
        <v>188.90127999999999</v>
      </c>
      <c r="J237" s="26">
        <f t="shared" si="23"/>
        <v>153.11358999999999</v>
      </c>
    </row>
    <row r="238" spans="1:10" x14ac:dyDescent="0.35">
      <c r="A238" s="25" t="s">
        <v>48</v>
      </c>
      <c r="B238" s="25" t="s">
        <v>49</v>
      </c>
      <c r="C238" s="25" t="s">
        <v>60</v>
      </c>
      <c r="D238" s="25">
        <v>30.4</v>
      </c>
      <c r="E238" s="34">
        <f t="shared" si="18"/>
        <v>175.45564000000002</v>
      </c>
      <c r="F238" s="26">
        <f t="shared" si="19"/>
        <v>145.39188000000001</v>
      </c>
      <c r="G238" s="26">
        <f t="shared" si="20"/>
        <v>135.72208000000001</v>
      </c>
      <c r="H238" s="26">
        <f t="shared" si="21"/>
        <v>144.91347999999999</v>
      </c>
      <c r="I238" s="26">
        <f t="shared" si="22"/>
        <v>201.23172</v>
      </c>
      <c r="J238" s="26">
        <f t="shared" si="23"/>
        <v>164.96615999999997</v>
      </c>
    </row>
    <row r="239" spans="1:10" x14ac:dyDescent="0.35">
      <c r="A239" s="25" t="s">
        <v>48</v>
      </c>
      <c r="B239" s="25" t="s">
        <v>49</v>
      </c>
      <c r="C239" s="25" t="s">
        <v>60</v>
      </c>
      <c r="D239" s="25">
        <v>16.100000000000001</v>
      </c>
      <c r="E239" s="34">
        <f t="shared" si="18"/>
        <v>65.38139000000001</v>
      </c>
      <c r="F239" s="26">
        <f t="shared" si="19"/>
        <v>56.052630000000022</v>
      </c>
      <c r="G239" s="26">
        <f t="shared" si="20"/>
        <v>72.62333000000001</v>
      </c>
      <c r="H239" s="26">
        <f t="shared" si="21"/>
        <v>53.307679999999998</v>
      </c>
      <c r="I239" s="26">
        <f t="shared" si="22"/>
        <v>119.49292000000001</v>
      </c>
      <c r="J239" s="26">
        <f t="shared" si="23"/>
        <v>81.661510000000007</v>
      </c>
    </row>
    <row r="240" spans="1:10" x14ac:dyDescent="0.35">
      <c r="A240" s="25" t="s">
        <v>48</v>
      </c>
      <c r="B240" s="25" t="s">
        <v>49</v>
      </c>
      <c r="C240" s="25" t="s">
        <v>60</v>
      </c>
      <c r="D240" s="25">
        <v>24.9</v>
      </c>
      <c r="E240" s="34">
        <f t="shared" si="18"/>
        <v>132.19979000000001</v>
      </c>
      <c r="F240" s="26">
        <f t="shared" si="19"/>
        <v>107.49742999999998</v>
      </c>
      <c r="G240" s="26">
        <f t="shared" si="20"/>
        <v>106.95212999999998</v>
      </c>
      <c r="H240" s="26">
        <f t="shared" si="21"/>
        <v>103.96927999999998</v>
      </c>
      <c r="I240" s="26">
        <f t="shared" si="22"/>
        <v>163.88891999999998</v>
      </c>
      <c r="J240" s="26">
        <f t="shared" si="23"/>
        <v>128.52150999999998</v>
      </c>
    </row>
    <row r="241" spans="1:10" x14ac:dyDescent="0.35">
      <c r="A241" s="25" t="s">
        <v>48</v>
      </c>
      <c r="B241" s="25" t="s">
        <v>49</v>
      </c>
      <c r="C241" s="25" t="s">
        <v>60</v>
      </c>
      <c r="D241" s="25">
        <v>27.7</v>
      </c>
      <c r="E241" s="34">
        <f t="shared" si="18"/>
        <v>154.07730999999998</v>
      </c>
      <c r="F241" s="26">
        <f t="shared" si="19"/>
        <v>126.23727</v>
      </c>
      <c r="G241" s="26">
        <f t="shared" si="20"/>
        <v>120.89556999999999</v>
      </c>
      <c r="H241" s="26">
        <f t="shared" si="21"/>
        <v>123.92151999999999</v>
      </c>
      <c r="I241" s="26">
        <f t="shared" si="22"/>
        <v>181.97748000000001</v>
      </c>
      <c r="J241" s="26">
        <f t="shared" si="23"/>
        <v>146.38718999999998</v>
      </c>
    </row>
    <row r="242" spans="1:10" x14ac:dyDescent="0.35">
      <c r="A242" s="16" t="s">
        <v>62</v>
      </c>
      <c r="B242" s="17" t="s">
        <v>33</v>
      </c>
      <c r="C242" s="17" t="s">
        <v>36</v>
      </c>
      <c r="D242" s="17">
        <v>31.9</v>
      </c>
      <c r="E242" s="43">
        <f t="shared" si="18"/>
        <v>187.45219</v>
      </c>
      <c r="F242" s="18">
        <f t="shared" si="19"/>
        <v>156.49322999999998</v>
      </c>
      <c r="G242" s="18">
        <f t="shared" si="20"/>
        <v>144.54492999999999</v>
      </c>
      <c r="H242" s="18">
        <f t="shared" si="21"/>
        <v>157.31907999999999</v>
      </c>
      <c r="I242" s="18">
        <f t="shared" si="22"/>
        <v>212.69711999999998</v>
      </c>
      <c r="J242" s="18">
        <f t="shared" si="23"/>
        <v>175.86111</v>
      </c>
    </row>
    <row r="243" spans="1:10" x14ac:dyDescent="0.35">
      <c r="A243" s="16" t="s">
        <v>62</v>
      </c>
      <c r="B243" s="17" t="s">
        <v>33</v>
      </c>
      <c r="C243" s="17" t="s">
        <v>36</v>
      </c>
      <c r="D243" s="17">
        <v>37</v>
      </c>
      <c r="E243" s="43">
        <f t="shared" si="18"/>
        <v>228.88000000000002</v>
      </c>
      <c r="F243" s="18">
        <f t="shared" si="19"/>
        <v>196.69499999999999</v>
      </c>
      <c r="G243" s="18">
        <f t="shared" si="20"/>
        <v>177.67299999999997</v>
      </c>
      <c r="H243" s="18">
        <f t="shared" si="21"/>
        <v>203.47000000000003</v>
      </c>
      <c r="I243" s="18">
        <f t="shared" si="22"/>
        <v>255.786</v>
      </c>
      <c r="J243" s="18">
        <f t="shared" si="23"/>
        <v>215.96699999999998</v>
      </c>
    </row>
    <row r="244" spans="1:10" x14ac:dyDescent="0.35">
      <c r="A244" s="16" t="s">
        <v>62</v>
      </c>
      <c r="B244" s="17" t="s">
        <v>33</v>
      </c>
      <c r="C244" s="17" t="s">
        <v>36</v>
      </c>
      <c r="D244" s="17">
        <v>23.6</v>
      </c>
      <c r="E244" s="43">
        <f t="shared" si="18"/>
        <v>122.14364000000003</v>
      </c>
      <c r="F244" s="18">
        <f t="shared" si="19"/>
        <v>99.185880000000012</v>
      </c>
      <c r="G244" s="18">
        <f t="shared" si="20"/>
        <v>100.97408</v>
      </c>
      <c r="H244" s="18">
        <f t="shared" si="21"/>
        <v>95.334680000000006</v>
      </c>
      <c r="I244" s="18">
        <f t="shared" si="22"/>
        <v>156.14091999999999</v>
      </c>
      <c r="J244" s="18">
        <f t="shared" si="23"/>
        <v>120.71176</v>
      </c>
    </row>
    <row r="245" spans="1:10" x14ac:dyDescent="0.35">
      <c r="A245" s="16" t="s">
        <v>62</v>
      </c>
      <c r="B245" s="17" t="s">
        <v>33</v>
      </c>
      <c r="C245" s="17" t="s">
        <v>36</v>
      </c>
      <c r="D245" s="17">
        <v>40</v>
      </c>
      <c r="E245" s="43">
        <f t="shared" si="18"/>
        <v>253.71099999999998</v>
      </c>
      <c r="F245" s="18">
        <f t="shared" si="19"/>
        <v>222.11700000000002</v>
      </c>
      <c r="G245" s="18">
        <f t="shared" si="20"/>
        <v>199.42000000000002</v>
      </c>
      <c r="H245" s="18">
        <f t="shared" si="21"/>
        <v>233.48500000000001</v>
      </c>
      <c r="I245" s="18">
        <f t="shared" si="22"/>
        <v>284.09699999999998</v>
      </c>
      <c r="J245" s="18">
        <f t="shared" si="23"/>
        <v>241.77</v>
      </c>
    </row>
    <row r="246" spans="1:10" x14ac:dyDescent="0.35">
      <c r="A246" s="16" t="s">
        <v>62</v>
      </c>
      <c r="B246" s="17" t="s">
        <v>33</v>
      </c>
      <c r="C246" s="17" t="s">
        <v>36</v>
      </c>
      <c r="D246" s="17">
        <v>28.7</v>
      </c>
      <c r="E246" s="43">
        <f t="shared" si="18"/>
        <v>161.96290999999999</v>
      </c>
      <c r="F246" s="18">
        <f t="shared" si="19"/>
        <v>133.20747</v>
      </c>
      <c r="G246" s="18">
        <f t="shared" si="20"/>
        <v>126.22877</v>
      </c>
      <c r="H246" s="18">
        <f t="shared" si="21"/>
        <v>131.49571999999998</v>
      </c>
      <c r="I246" s="18">
        <f t="shared" si="22"/>
        <v>188.90127999999999</v>
      </c>
      <c r="J246" s="18">
        <f t="shared" si="23"/>
        <v>153.11358999999999</v>
      </c>
    </row>
    <row r="247" spans="1:10" x14ac:dyDescent="0.35">
      <c r="A247" s="16" t="s">
        <v>62</v>
      </c>
      <c r="B247" s="17" t="s">
        <v>33</v>
      </c>
      <c r="C247" s="17" t="s">
        <v>39</v>
      </c>
      <c r="D247" s="17">
        <v>34</v>
      </c>
      <c r="E247" s="43">
        <f t="shared" si="18"/>
        <v>204.39099999999999</v>
      </c>
      <c r="F247" s="18">
        <f t="shared" si="19"/>
        <v>172.58699999999999</v>
      </c>
      <c r="G247" s="18">
        <f t="shared" si="20"/>
        <v>157.6</v>
      </c>
      <c r="H247" s="18">
        <f t="shared" si="21"/>
        <v>175.57900000000001</v>
      </c>
      <c r="I247" s="18">
        <f t="shared" si="22"/>
        <v>229.67099999999999</v>
      </c>
      <c r="J247" s="18">
        <f t="shared" si="23"/>
        <v>191.80199999999999</v>
      </c>
    </row>
    <row r="248" spans="1:10" x14ac:dyDescent="0.35">
      <c r="A248" s="16" t="s">
        <v>62</v>
      </c>
      <c r="B248" s="17" t="s">
        <v>33</v>
      </c>
      <c r="C248" s="17" t="s">
        <v>39</v>
      </c>
      <c r="D248" s="17">
        <v>30.9</v>
      </c>
      <c r="E248" s="43">
        <f t="shared" si="18"/>
        <v>179.44498999999999</v>
      </c>
      <c r="F248" s="18">
        <f t="shared" si="19"/>
        <v>149.05583000000001</v>
      </c>
      <c r="G248" s="18">
        <f t="shared" si="20"/>
        <v>138.61652999999998</v>
      </c>
      <c r="H248" s="18">
        <f t="shared" si="21"/>
        <v>148.98967999999999</v>
      </c>
      <c r="I248" s="18">
        <f t="shared" si="22"/>
        <v>204.99252000000001</v>
      </c>
      <c r="J248" s="18">
        <f t="shared" si="23"/>
        <v>168.55231000000001</v>
      </c>
    </row>
    <row r="249" spans="1:10" x14ac:dyDescent="0.35">
      <c r="A249" s="16" t="s">
        <v>62</v>
      </c>
      <c r="B249" s="17" t="s">
        <v>33</v>
      </c>
      <c r="C249" s="17" t="s">
        <v>39</v>
      </c>
      <c r="D249" s="17">
        <v>44.2</v>
      </c>
      <c r="E249" s="43">
        <f t="shared" si="18"/>
        <v>289.04896000000002</v>
      </c>
      <c r="F249" s="18">
        <f t="shared" si="19"/>
        <v>259.91532000000007</v>
      </c>
      <c r="G249" s="18">
        <f t="shared" si="20"/>
        <v>232.67812000000004</v>
      </c>
      <c r="H249" s="18">
        <f t="shared" si="21"/>
        <v>279.07432000000006</v>
      </c>
      <c r="I249" s="18">
        <f t="shared" si="22"/>
        <v>327.42168000000004</v>
      </c>
      <c r="J249" s="18">
        <f t="shared" si="23"/>
        <v>280.64604000000003</v>
      </c>
    </row>
    <row r="250" spans="1:10" x14ac:dyDescent="0.35">
      <c r="A250" s="16" t="s">
        <v>62</v>
      </c>
      <c r="B250" s="17" t="s">
        <v>33</v>
      </c>
      <c r="C250" s="17" t="s">
        <v>39</v>
      </c>
      <c r="D250" s="17">
        <v>37.5</v>
      </c>
      <c r="E250" s="43">
        <f t="shared" si="18"/>
        <v>232.99474999999998</v>
      </c>
      <c r="F250" s="18">
        <f t="shared" si="19"/>
        <v>200.84075000000001</v>
      </c>
      <c r="G250" s="18">
        <f t="shared" si="20"/>
        <v>181.18125000000001</v>
      </c>
      <c r="H250" s="18">
        <f t="shared" si="21"/>
        <v>208.32500000000002</v>
      </c>
      <c r="I250" s="18">
        <f t="shared" si="22"/>
        <v>260.35200000000003</v>
      </c>
      <c r="J250" s="18">
        <f t="shared" si="23"/>
        <v>220.15375</v>
      </c>
    </row>
    <row r="251" spans="1:10" x14ac:dyDescent="0.35">
      <c r="A251" s="16" t="s">
        <v>62</v>
      </c>
      <c r="B251" s="17" t="s">
        <v>33</v>
      </c>
      <c r="C251" s="17" t="s">
        <v>39</v>
      </c>
      <c r="D251" s="17">
        <v>32.799999999999997</v>
      </c>
      <c r="E251" s="43">
        <f t="shared" si="18"/>
        <v>194.69115999999997</v>
      </c>
      <c r="F251" s="18">
        <f t="shared" si="19"/>
        <v>163.31171999999998</v>
      </c>
      <c r="G251" s="18">
        <f t="shared" si="20"/>
        <v>150.03951999999998</v>
      </c>
      <c r="H251" s="18">
        <f t="shared" si="21"/>
        <v>165.01731999999998</v>
      </c>
      <c r="I251" s="18">
        <f t="shared" si="22"/>
        <v>219.83987999999999</v>
      </c>
      <c r="J251" s="18">
        <f t="shared" si="23"/>
        <v>182.59464</v>
      </c>
    </row>
    <row r="252" spans="1:10" x14ac:dyDescent="0.35">
      <c r="A252" s="19" t="s">
        <v>64</v>
      </c>
      <c r="B252" s="20" t="s">
        <v>33</v>
      </c>
      <c r="C252" s="20" t="s">
        <v>36</v>
      </c>
      <c r="D252" s="20">
        <v>34</v>
      </c>
      <c r="E252" s="42">
        <f t="shared" si="18"/>
        <v>204.39099999999999</v>
      </c>
      <c r="F252" s="21">
        <f t="shared" si="19"/>
        <v>172.58699999999999</v>
      </c>
      <c r="G252" s="21">
        <f t="shared" si="20"/>
        <v>157.6</v>
      </c>
      <c r="H252" s="21">
        <f t="shared" si="21"/>
        <v>175.57900000000001</v>
      </c>
      <c r="I252" s="21">
        <f t="shared" si="22"/>
        <v>229.67099999999999</v>
      </c>
      <c r="J252" s="21">
        <f t="shared" si="23"/>
        <v>191.80199999999999</v>
      </c>
    </row>
    <row r="253" spans="1:10" x14ac:dyDescent="0.35">
      <c r="A253" s="19" t="s">
        <v>64</v>
      </c>
      <c r="B253" s="20" t="s">
        <v>33</v>
      </c>
      <c r="C253" s="20" t="s">
        <v>36</v>
      </c>
      <c r="D253" s="20">
        <v>30.4</v>
      </c>
      <c r="E253" s="42">
        <f t="shared" si="18"/>
        <v>175.45564000000002</v>
      </c>
      <c r="F253" s="21">
        <f t="shared" si="19"/>
        <v>145.39188000000001</v>
      </c>
      <c r="G253" s="21">
        <f t="shared" si="20"/>
        <v>135.72208000000001</v>
      </c>
      <c r="H253" s="21">
        <f t="shared" si="21"/>
        <v>144.91347999999999</v>
      </c>
      <c r="I253" s="21">
        <f t="shared" si="22"/>
        <v>201.23172</v>
      </c>
      <c r="J253" s="21">
        <f t="shared" si="23"/>
        <v>164.96615999999997</v>
      </c>
    </row>
    <row r="254" spans="1:10" x14ac:dyDescent="0.35">
      <c r="A254" s="19" t="s">
        <v>64</v>
      </c>
      <c r="B254" s="20" t="s">
        <v>33</v>
      </c>
      <c r="C254" s="20" t="s">
        <v>36</v>
      </c>
      <c r="D254" s="20">
        <v>29.4</v>
      </c>
      <c r="E254" s="42">
        <f t="shared" si="18"/>
        <v>167.50543999999999</v>
      </c>
      <c r="F254" s="21">
        <f t="shared" si="19"/>
        <v>138.17347999999998</v>
      </c>
      <c r="G254" s="21">
        <f t="shared" si="20"/>
        <v>130.07267999999999</v>
      </c>
      <c r="H254" s="21">
        <f t="shared" si="21"/>
        <v>136.93807999999999</v>
      </c>
      <c r="I254" s="21">
        <f t="shared" si="22"/>
        <v>193.89312000000001</v>
      </c>
      <c r="J254" s="21">
        <f t="shared" si="23"/>
        <v>157.93035999999998</v>
      </c>
    </row>
    <row r="255" spans="1:10" x14ac:dyDescent="0.35">
      <c r="A255" s="19" t="s">
        <v>64</v>
      </c>
      <c r="B255" s="20" t="s">
        <v>33</v>
      </c>
      <c r="C255" s="20" t="s">
        <v>36</v>
      </c>
      <c r="D255" s="20">
        <v>34.9</v>
      </c>
      <c r="E255" s="42">
        <f t="shared" si="18"/>
        <v>211.70178999999999</v>
      </c>
      <c r="F255" s="21">
        <f t="shared" si="19"/>
        <v>179.68142999999998</v>
      </c>
      <c r="G255" s="21">
        <f t="shared" si="20"/>
        <v>163.44613000000001</v>
      </c>
      <c r="H255" s="21">
        <f t="shared" si="21"/>
        <v>183.72327999999999</v>
      </c>
      <c r="I255" s="21">
        <f t="shared" si="22"/>
        <v>237.27492000000001</v>
      </c>
      <c r="J255" s="21">
        <f t="shared" si="23"/>
        <v>198.87951000000001</v>
      </c>
    </row>
    <row r="256" spans="1:10" x14ac:dyDescent="0.35">
      <c r="A256" s="19" t="s">
        <v>64</v>
      </c>
      <c r="B256" s="20" t="s">
        <v>33</v>
      </c>
      <c r="C256" s="20" t="s">
        <v>36</v>
      </c>
      <c r="D256" s="20">
        <v>24.5</v>
      </c>
      <c r="E256" s="42">
        <f t="shared" si="18"/>
        <v>129.09875000000002</v>
      </c>
      <c r="F256" s="21">
        <f t="shared" si="19"/>
        <v>104.91374999999999</v>
      </c>
      <c r="G256" s="21">
        <f t="shared" si="20"/>
        <v>105.07925</v>
      </c>
      <c r="H256" s="21">
        <f t="shared" si="21"/>
        <v>101.27</v>
      </c>
      <c r="I256" s="21">
        <f t="shared" si="22"/>
        <v>161.46100000000001</v>
      </c>
      <c r="J256" s="21">
        <f t="shared" si="23"/>
        <v>126.08574999999999</v>
      </c>
    </row>
    <row r="257" spans="1:10" x14ac:dyDescent="0.35">
      <c r="A257" s="19" t="s">
        <v>64</v>
      </c>
      <c r="B257" s="20" t="s">
        <v>33</v>
      </c>
      <c r="C257" s="20" t="s">
        <v>39</v>
      </c>
      <c r="D257" s="20">
        <v>36.1</v>
      </c>
      <c r="E257" s="42">
        <f t="shared" si="18"/>
        <v>221.49739000000002</v>
      </c>
      <c r="F257" s="21">
        <f t="shared" si="19"/>
        <v>189.32463000000001</v>
      </c>
      <c r="G257" s="21">
        <f t="shared" si="20"/>
        <v>171.47533000000001</v>
      </c>
      <c r="H257" s="21">
        <f t="shared" si="21"/>
        <v>194.87968000000001</v>
      </c>
      <c r="I257" s="21">
        <f t="shared" si="22"/>
        <v>247.72092000000004</v>
      </c>
      <c r="J257" s="21">
        <f t="shared" si="23"/>
        <v>208.54551000000001</v>
      </c>
    </row>
    <row r="258" spans="1:10" x14ac:dyDescent="0.35">
      <c r="A258" s="19" t="s">
        <v>64</v>
      </c>
      <c r="B258" s="20" t="s">
        <v>33</v>
      </c>
      <c r="C258" s="20" t="s">
        <v>39</v>
      </c>
      <c r="D258" s="20">
        <v>39</v>
      </c>
      <c r="E258" s="42">
        <f t="shared" si="18"/>
        <v>245.39599999999999</v>
      </c>
      <c r="F258" s="21">
        <f t="shared" si="19"/>
        <v>213.49700000000001</v>
      </c>
      <c r="G258" s="21">
        <f t="shared" si="20"/>
        <v>191.98499999999999</v>
      </c>
      <c r="H258" s="21">
        <f t="shared" si="21"/>
        <v>223.244</v>
      </c>
      <c r="I258" s="21">
        <f t="shared" si="22"/>
        <v>274.416</v>
      </c>
      <c r="J258" s="21">
        <f t="shared" si="23"/>
        <v>232.98699999999999</v>
      </c>
    </row>
    <row r="259" spans="1:10" x14ac:dyDescent="0.35">
      <c r="A259" s="19" t="s">
        <v>64</v>
      </c>
      <c r="B259" s="20" t="s">
        <v>33</v>
      </c>
      <c r="C259" s="20" t="s">
        <v>39</v>
      </c>
      <c r="D259" s="20">
        <v>50.3</v>
      </c>
      <c r="E259" s="42">
        <f t="shared" ref="E259:E322" si="24">0.019*D259^2+6.814*D259-49.249</f>
        <v>341.56690999999995</v>
      </c>
      <c r="F259" s="21">
        <f t="shared" ref="F259:F322" si="25">0.073*D259^2+2.853*D259-8.803</f>
        <v>319.39946999999995</v>
      </c>
      <c r="G259" s="21">
        <f t="shared" ref="G259:G322" si="26">0.093*D259^2+0.088*D259+47.1</f>
        <v>286.82477</v>
      </c>
      <c r="H259" s="21">
        <f t="shared" ref="H259:H322" si="27">0.118*D259^2+0.919*D259+7.925</f>
        <v>352.70131999999995</v>
      </c>
      <c r="I259" s="21">
        <f t="shared" ref="I259:I322" si="28">0.122*D259^2+0.043*D259+87.177</f>
        <v>398.01087999999993</v>
      </c>
      <c r="J259" s="21">
        <f t="shared" ref="J259:J322" si="29">0.091*D259^2+1.594*D259+32.41</f>
        <v>342.82638999999995</v>
      </c>
    </row>
    <row r="260" spans="1:10" x14ac:dyDescent="0.35">
      <c r="A260" s="19" t="s">
        <v>64</v>
      </c>
      <c r="B260" s="20" t="s">
        <v>33</v>
      </c>
      <c r="C260" s="20" t="s">
        <v>39</v>
      </c>
      <c r="D260" s="20">
        <v>43.4</v>
      </c>
      <c r="E260" s="42">
        <f t="shared" si="24"/>
        <v>282.26623999999998</v>
      </c>
      <c r="F260" s="21">
        <f t="shared" si="25"/>
        <v>252.51707999999996</v>
      </c>
      <c r="G260" s="21">
        <f t="shared" si="26"/>
        <v>226.09027999999998</v>
      </c>
      <c r="H260" s="21">
        <f t="shared" si="27"/>
        <v>270.06968000000001</v>
      </c>
      <c r="I260" s="21">
        <f t="shared" si="28"/>
        <v>318.83751999999998</v>
      </c>
      <c r="J260" s="21">
        <f t="shared" si="29"/>
        <v>272.99356</v>
      </c>
    </row>
    <row r="261" spans="1:10" x14ac:dyDescent="0.35">
      <c r="A261" s="19" t="s">
        <v>64</v>
      </c>
      <c r="B261" s="20" t="s">
        <v>33</v>
      </c>
      <c r="C261" s="20" t="s">
        <v>39</v>
      </c>
      <c r="D261" s="20">
        <v>44.9</v>
      </c>
      <c r="E261" s="42">
        <f t="shared" si="24"/>
        <v>295.00378999999998</v>
      </c>
      <c r="F261" s="21">
        <f t="shared" si="25"/>
        <v>266.46542999999997</v>
      </c>
      <c r="G261" s="21">
        <f t="shared" si="26"/>
        <v>238.54012999999998</v>
      </c>
      <c r="H261" s="21">
        <f t="shared" si="27"/>
        <v>287.07727999999997</v>
      </c>
      <c r="I261" s="21">
        <f t="shared" si="28"/>
        <v>335.06091999999995</v>
      </c>
      <c r="J261" s="21">
        <f t="shared" si="29"/>
        <v>287.43750999999997</v>
      </c>
    </row>
    <row r="262" spans="1:10" x14ac:dyDescent="0.35">
      <c r="A262" s="38" t="s">
        <v>66</v>
      </c>
      <c r="B262" s="39" t="s">
        <v>33</v>
      </c>
      <c r="C262" s="39" t="s">
        <v>36</v>
      </c>
      <c r="D262" s="39">
        <v>25.3</v>
      </c>
      <c r="E262" s="40">
        <f t="shared" si="24"/>
        <v>135.30691000000002</v>
      </c>
      <c r="F262" s="41">
        <f t="shared" si="25"/>
        <v>110.10447000000002</v>
      </c>
      <c r="G262" s="41">
        <f t="shared" si="26"/>
        <v>108.85477</v>
      </c>
      <c r="H262" s="41">
        <f t="shared" si="27"/>
        <v>106.70631999999999</v>
      </c>
      <c r="I262" s="41">
        <f t="shared" si="28"/>
        <v>166.35588000000001</v>
      </c>
      <c r="J262" s="41">
        <f t="shared" si="29"/>
        <v>130.98639</v>
      </c>
    </row>
    <row r="263" spans="1:10" x14ac:dyDescent="0.35">
      <c r="A263" s="38" t="s">
        <v>66</v>
      </c>
      <c r="B263" s="39" t="s">
        <v>33</v>
      </c>
      <c r="C263" s="39" t="s">
        <v>36</v>
      </c>
      <c r="D263" s="39">
        <v>23.8</v>
      </c>
      <c r="E263" s="40">
        <f t="shared" si="24"/>
        <v>123.68656000000001</v>
      </c>
      <c r="F263" s="41">
        <f t="shared" si="25"/>
        <v>100.44852000000002</v>
      </c>
      <c r="G263" s="41">
        <f t="shared" si="26"/>
        <v>101.87332000000001</v>
      </c>
      <c r="H263" s="41">
        <f t="shared" si="27"/>
        <v>96.63712000000001</v>
      </c>
      <c r="I263" s="41">
        <f t="shared" si="28"/>
        <v>157.30608000000001</v>
      </c>
      <c r="J263" s="41">
        <f t="shared" si="29"/>
        <v>121.89324000000001</v>
      </c>
    </row>
    <row r="264" spans="1:10" x14ac:dyDescent="0.35">
      <c r="A264" s="38" t="s">
        <v>66</v>
      </c>
      <c r="B264" s="39" t="s">
        <v>33</v>
      </c>
      <c r="C264" s="39" t="s">
        <v>36</v>
      </c>
      <c r="D264" s="39">
        <v>21.1</v>
      </c>
      <c r="E264" s="40">
        <f t="shared" si="24"/>
        <v>102.98539000000002</v>
      </c>
      <c r="F264" s="41">
        <f t="shared" si="25"/>
        <v>83.895630000000011</v>
      </c>
      <c r="G264" s="41">
        <f t="shared" si="26"/>
        <v>90.361330000000009</v>
      </c>
      <c r="H264" s="41">
        <f t="shared" si="27"/>
        <v>79.850679999999997</v>
      </c>
      <c r="I264" s="41">
        <f t="shared" si="28"/>
        <v>142.39992000000001</v>
      </c>
      <c r="J264" s="41">
        <f t="shared" si="29"/>
        <v>106.55751000000001</v>
      </c>
    </row>
    <row r="265" spans="1:10" x14ac:dyDescent="0.35">
      <c r="A265" s="38" t="s">
        <v>66</v>
      </c>
      <c r="B265" s="39" t="s">
        <v>33</v>
      </c>
      <c r="C265" s="39" t="s">
        <v>36</v>
      </c>
      <c r="D265" s="39">
        <v>26.6</v>
      </c>
      <c r="E265" s="40">
        <f t="shared" si="24"/>
        <v>145.44704000000002</v>
      </c>
      <c r="F265" s="41">
        <f t="shared" si="25"/>
        <v>118.73868000000002</v>
      </c>
      <c r="G265" s="41">
        <f t="shared" si="26"/>
        <v>115.24388000000002</v>
      </c>
      <c r="H265" s="41">
        <f t="shared" si="27"/>
        <v>115.86248000000001</v>
      </c>
      <c r="I265" s="41">
        <f t="shared" si="28"/>
        <v>174.64312000000001</v>
      </c>
      <c r="J265" s="41">
        <f t="shared" si="29"/>
        <v>139.19836000000001</v>
      </c>
    </row>
    <row r="266" spans="1:10" x14ac:dyDescent="0.35">
      <c r="A266" s="38" t="s">
        <v>66</v>
      </c>
      <c r="B266" s="39" t="s">
        <v>33</v>
      </c>
      <c r="C266" s="39" t="s">
        <v>36</v>
      </c>
      <c r="D266" s="39">
        <v>25.3</v>
      </c>
      <c r="E266" s="40">
        <f t="shared" si="24"/>
        <v>135.30691000000002</v>
      </c>
      <c r="F266" s="41">
        <f t="shared" si="25"/>
        <v>110.10447000000002</v>
      </c>
      <c r="G266" s="41">
        <f t="shared" si="26"/>
        <v>108.85477</v>
      </c>
      <c r="H266" s="41">
        <f t="shared" si="27"/>
        <v>106.70631999999999</v>
      </c>
      <c r="I266" s="41">
        <f t="shared" si="28"/>
        <v>166.35588000000001</v>
      </c>
      <c r="J266" s="41">
        <f t="shared" si="29"/>
        <v>130.98639</v>
      </c>
    </row>
    <row r="267" spans="1:10" x14ac:dyDescent="0.35">
      <c r="A267" s="38" t="s">
        <v>66</v>
      </c>
      <c r="B267" s="39" t="s">
        <v>33</v>
      </c>
      <c r="C267" s="39" t="s">
        <v>39</v>
      </c>
      <c r="D267" s="39">
        <v>34</v>
      </c>
      <c r="E267" s="40">
        <f t="shared" si="24"/>
        <v>204.39099999999999</v>
      </c>
      <c r="F267" s="41">
        <f t="shared" si="25"/>
        <v>172.58699999999999</v>
      </c>
      <c r="G267" s="41">
        <f t="shared" si="26"/>
        <v>157.6</v>
      </c>
      <c r="H267" s="41">
        <f t="shared" si="27"/>
        <v>175.57900000000001</v>
      </c>
      <c r="I267" s="41">
        <f t="shared" si="28"/>
        <v>229.67099999999999</v>
      </c>
      <c r="J267" s="41">
        <f t="shared" si="29"/>
        <v>191.80199999999999</v>
      </c>
    </row>
    <row r="268" spans="1:10" x14ac:dyDescent="0.35">
      <c r="A268" s="38" t="s">
        <v>66</v>
      </c>
      <c r="B268" s="39" t="s">
        <v>33</v>
      </c>
      <c r="C268" s="39" t="s">
        <v>39</v>
      </c>
      <c r="D268" s="39">
        <v>28.5</v>
      </c>
      <c r="E268" s="40">
        <f t="shared" si="24"/>
        <v>160.38275000000002</v>
      </c>
      <c r="F268" s="41">
        <f t="shared" si="25"/>
        <v>131.80175</v>
      </c>
      <c r="G268" s="41">
        <f t="shared" si="26"/>
        <v>125.14724999999999</v>
      </c>
      <c r="H268" s="41">
        <f t="shared" si="27"/>
        <v>129.96200000000002</v>
      </c>
      <c r="I268" s="41">
        <f t="shared" si="28"/>
        <v>187.49700000000001</v>
      </c>
      <c r="J268" s="41">
        <f t="shared" si="29"/>
        <v>151.75375</v>
      </c>
    </row>
    <row r="269" spans="1:10" x14ac:dyDescent="0.35">
      <c r="A269" s="38" t="s">
        <v>66</v>
      </c>
      <c r="B269" s="39" t="s">
        <v>33</v>
      </c>
      <c r="C269" s="39" t="s">
        <v>39</v>
      </c>
      <c r="D269" s="39">
        <v>52.5</v>
      </c>
      <c r="E269" s="40">
        <f t="shared" si="24"/>
        <v>360.85474999999997</v>
      </c>
      <c r="F269" s="41">
        <f t="shared" si="25"/>
        <v>342.18574999999998</v>
      </c>
      <c r="G269" s="41">
        <f t="shared" si="26"/>
        <v>308.05125000000004</v>
      </c>
      <c r="H269" s="41">
        <f t="shared" si="27"/>
        <v>381.40999999999997</v>
      </c>
      <c r="I269" s="41">
        <f t="shared" si="28"/>
        <v>425.697</v>
      </c>
      <c r="J269" s="41">
        <f t="shared" si="29"/>
        <v>366.91374999999994</v>
      </c>
    </row>
    <row r="270" spans="1:10" x14ac:dyDescent="0.35">
      <c r="A270" s="38" t="s">
        <v>66</v>
      </c>
      <c r="B270" s="39" t="s">
        <v>33</v>
      </c>
      <c r="C270" s="39" t="s">
        <v>39</v>
      </c>
      <c r="D270" s="39">
        <v>35.299999999999997</v>
      </c>
      <c r="E270" s="40">
        <f t="shared" si="24"/>
        <v>214.96090999999998</v>
      </c>
      <c r="F270" s="41">
        <f t="shared" si="25"/>
        <v>182.87246999999996</v>
      </c>
      <c r="G270" s="41">
        <f t="shared" si="26"/>
        <v>166.09276999999997</v>
      </c>
      <c r="H270" s="41">
        <f t="shared" si="27"/>
        <v>187.40431999999996</v>
      </c>
      <c r="I270" s="41">
        <f t="shared" si="28"/>
        <v>240.71787999999998</v>
      </c>
      <c r="J270" s="41">
        <f t="shared" si="29"/>
        <v>202.07238999999996</v>
      </c>
    </row>
    <row r="271" spans="1:10" x14ac:dyDescent="0.35">
      <c r="A271" s="38" t="s">
        <v>66</v>
      </c>
      <c r="B271" s="39" t="s">
        <v>33</v>
      </c>
      <c r="C271" s="39" t="s">
        <v>39</v>
      </c>
      <c r="D271" s="39">
        <v>36.1</v>
      </c>
      <c r="E271" s="40">
        <f t="shared" si="24"/>
        <v>221.49739000000002</v>
      </c>
      <c r="F271" s="41">
        <f t="shared" si="25"/>
        <v>189.32463000000001</v>
      </c>
      <c r="G271" s="41">
        <f t="shared" si="26"/>
        <v>171.47533000000001</v>
      </c>
      <c r="H271" s="41">
        <f t="shared" si="27"/>
        <v>194.87968000000001</v>
      </c>
      <c r="I271" s="41">
        <f t="shared" si="28"/>
        <v>247.72092000000004</v>
      </c>
      <c r="J271" s="41">
        <f t="shared" si="29"/>
        <v>208.54551000000001</v>
      </c>
    </row>
    <row r="272" spans="1:10" x14ac:dyDescent="0.35">
      <c r="A272" s="22" t="s">
        <v>68</v>
      </c>
      <c r="B272" s="23" t="s">
        <v>33</v>
      </c>
      <c r="C272" s="23" t="s">
        <v>36</v>
      </c>
      <c r="D272" s="23">
        <v>31.8</v>
      </c>
      <c r="E272" s="37">
        <f t="shared" si="24"/>
        <v>186.64976000000001</v>
      </c>
      <c r="F272" s="24">
        <f t="shared" si="25"/>
        <v>155.74292000000003</v>
      </c>
      <c r="G272" s="24">
        <f t="shared" si="26"/>
        <v>143.94372000000001</v>
      </c>
      <c r="H272" s="24">
        <f t="shared" si="27"/>
        <v>156.47552000000002</v>
      </c>
      <c r="I272" s="24">
        <f t="shared" si="28"/>
        <v>211.91568000000001</v>
      </c>
      <c r="J272" s="24">
        <f t="shared" si="29"/>
        <v>175.12204</v>
      </c>
    </row>
    <row r="273" spans="1:10" x14ac:dyDescent="0.35">
      <c r="A273" s="22" t="s">
        <v>68</v>
      </c>
      <c r="B273" s="23" t="s">
        <v>33</v>
      </c>
      <c r="C273" s="23" t="s">
        <v>36</v>
      </c>
      <c r="D273" s="23">
        <v>19.8</v>
      </c>
      <c r="E273" s="37">
        <f t="shared" si="24"/>
        <v>93.116960000000006</v>
      </c>
      <c r="F273" s="24">
        <f t="shared" si="25"/>
        <v>76.305320000000009</v>
      </c>
      <c r="G273" s="24">
        <f t="shared" si="26"/>
        <v>85.302120000000002</v>
      </c>
      <c r="H273" s="24">
        <f t="shared" si="27"/>
        <v>72.381919999999994</v>
      </c>
      <c r="I273" s="24">
        <f t="shared" si="28"/>
        <v>135.85728</v>
      </c>
      <c r="J273" s="24">
        <f t="shared" si="29"/>
        <v>99.646839999999997</v>
      </c>
    </row>
    <row r="274" spans="1:10" x14ac:dyDescent="0.35">
      <c r="A274" s="22" t="s">
        <v>68</v>
      </c>
      <c r="B274" s="23" t="s">
        <v>33</v>
      </c>
      <c r="C274" s="23" t="s">
        <v>36</v>
      </c>
      <c r="D274" s="23">
        <v>39.200000000000003</v>
      </c>
      <c r="E274" s="37">
        <f t="shared" si="24"/>
        <v>247.05596000000006</v>
      </c>
      <c r="F274" s="24">
        <f t="shared" si="25"/>
        <v>215.20932000000005</v>
      </c>
      <c r="G274" s="24">
        <f t="shared" si="26"/>
        <v>193.45712000000003</v>
      </c>
      <c r="H274" s="24">
        <f t="shared" si="27"/>
        <v>225.27332000000004</v>
      </c>
      <c r="I274" s="24">
        <f t="shared" si="28"/>
        <v>276.33268000000004</v>
      </c>
      <c r="J274" s="24">
        <f t="shared" si="29"/>
        <v>234.72904000000003</v>
      </c>
    </row>
    <row r="275" spans="1:10" x14ac:dyDescent="0.35">
      <c r="A275" s="22" t="s">
        <v>68</v>
      </c>
      <c r="B275" s="23" t="s">
        <v>33</v>
      </c>
      <c r="C275" s="23" t="s">
        <v>36</v>
      </c>
      <c r="D275" s="23">
        <v>34.200000000000003</v>
      </c>
      <c r="E275" s="37">
        <f t="shared" si="24"/>
        <v>206.01296000000002</v>
      </c>
      <c r="F275" s="24">
        <f t="shared" si="25"/>
        <v>174.15332000000001</v>
      </c>
      <c r="G275" s="24">
        <f t="shared" si="26"/>
        <v>158.88612000000001</v>
      </c>
      <c r="H275" s="24">
        <f t="shared" si="27"/>
        <v>177.37232</v>
      </c>
      <c r="I275" s="24">
        <f t="shared" si="28"/>
        <v>231.34368000000001</v>
      </c>
      <c r="J275" s="24">
        <f t="shared" si="29"/>
        <v>193.36204000000001</v>
      </c>
    </row>
    <row r="276" spans="1:10" x14ac:dyDescent="0.35">
      <c r="A276" s="22" t="s">
        <v>68</v>
      </c>
      <c r="B276" s="23" t="s">
        <v>33</v>
      </c>
      <c r="C276" s="23" t="s">
        <v>36</v>
      </c>
      <c r="D276" s="23">
        <v>49.3</v>
      </c>
      <c r="E276" s="37">
        <f t="shared" si="24"/>
        <v>332.86050999999992</v>
      </c>
      <c r="F276" s="24">
        <f t="shared" si="25"/>
        <v>309.27566999999999</v>
      </c>
      <c r="G276" s="24">
        <f t="shared" si="26"/>
        <v>277.47397000000001</v>
      </c>
      <c r="H276" s="24">
        <f t="shared" si="27"/>
        <v>340.02951999999993</v>
      </c>
      <c r="I276" s="24">
        <f t="shared" si="28"/>
        <v>385.81667999999996</v>
      </c>
      <c r="J276" s="24">
        <f t="shared" si="29"/>
        <v>332.16878999999994</v>
      </c>
    </row>
    <row r="277" spans="1:10" x14ac:dyDescent="0.35">
      <c r="A277" s="22" t="s">
        <v>68</v>
      </c>
      <c r="B277" s="23" t="s">
        <v>33</v>
      </c>
      <c r="C277" s="23" t="s">
        <v>39</v>
      </c>
      <c r="D277" s="23">
        <v>34.1</v>
      </c>
      <c r="E277" s="37">
        <f t="shared" si="24"/>
        <v>205.20179000000002</v>
      </c>
      <c r="F277" s="24">
        <f t="shared" si="25"/>
        <v>173.36943000000002</v>
      </c>
      <c r="G277" s="24">
        <f t="shared" si="26"/>
        <v>158.24213</v>
      </c>
      <c r="H277" s="24">
        <f t="shared" si="27"/>
        <v>176.47448000000003</v>
      </c>
      <c r="I277" s="24">
        <f t="shared" si="28"/>
        <v>230.50612000000001</v>
      </c>
      <c r="J277" s="24">
        <f t="shared" si="29"/>
        <v>192.58111</v>
      </c>
    </row>
    <row r="278" spans="1:10" x14ac:dyDescent="0.35">
      <c r="A278" s="22" t="s">
        <v>68</v>
      </c>
      <c r="B278" s="23" t="s">
        <v>33</v>
      </c>
      <c r="C278" s="23" t="s">
        <v>39</v>
      </c>
      <c r="D278" s="23">
        <v>31.7</v>
      </c>
      <c r="E278" s="37">
        <f t="shared" si="24"/>
        <v>185.84770999999998</v>
      </c>
      <c r="F278" s="24">
        <f t="shared" si="25"/>
        <v>154.99406999999999</v>
      </c>
      <c r="G278" s="24">
        <f t="shared" si="26"/>
        <v>143.34437</v>
      </c>
      <c r="H278" s="24">
        <f t="shared" si="27"/>
        <v>155.63432</v>
      </c>
      <c r="I278" s="24">
        <f t="shared" si="28"/>
        <v>211.13668000000001</v>
      </c>
      <c r="J278" s="24">
        <f t="shared" si="29"/>
        <v>174.38478999999998</v>
      </c>
    </row>
    <row r="279" spans="1:10" x14ac:dyDescent="0.35">
      <c r="A279" s="22" t="s">
        <v>68</v>
      </c>
      <c r="B279" s="23" t="s">
        <v>33</v>
      </c>
      <c r="C279" s="23" t="s">
        <v>39</v>
      </c>
      <c r="D279" s="23">
        <v>28.9</v>
      </c>
      <c r="E279" s="37">
        <f t="shared" si="24"/>
        <v>163.54459</v>
      </c>
      <c r="F279" s="24">
        <f t="shared" si="25"/>
        <v>134.61903000000001</v>
      </c>
      <c r="G279" s="24">
        <f t="shared" si="26"/>
        <v>127.31772999999998</v>
      </c>
      <c r="H279" s="24">
        <f t="shared" si="27"/>
        <v>133.03887999999998</v>
      </c>
      <c r="I279" s="24">
        <f t="shared" si="28"/>
        <v>190.31531999999999</v>
      </c>
      <c r="J279" s="24">
        <f t="shared" si="29"/>
        <v>154.48070999999999</v>
      </c>
    </row>
    <row r="280" spans="1:10" x14ac:dyDescent="0.35">
      <c r="A280" s="22" t="s">
        <v>68</v>
      </c>
      <c r="B280" s="23" t="s">
        <v>33</v>
      </c>
      <c r="C280" s="23" t="s">
        <v>39</v>
      </c>
      <c r="D280" s="23">
        <v>29.6</v>
      </c>
      <c r="E280" s="37">
        <f t="shared" si="24"/>
        <v>169.09244000000001</v>
      </c>
      <c r="F280" s="24">
        <f t="shared" si="25"/>
        <v>139.60548</v>
      </c>
      <c r="G280" s="24">
        <f t="shared" si="26"/>
        <v>131.18768</v>
      </c>
      <c r="H280" s="24">
        <f t="shared" si="27"/>
        <v>138.51428000000001</v>
      </c>
      <c r="I280" s="24">
        <f t="shared" si="28"/>
        <v>195.34132000000002</v>
      </c>
      <c r="J280" s="24">
        <f t="shared" si="29"/>
        <v>159.32296000000002</v>
      </c>
    </row>
    <row r="281" spans="1:10" x14ac:dyDescent="0.35">
      <c r="A281" s="22" t="s">
        <v>68</v>
      </c>
      <c r="B281" s="23" t="s">
        <v>33</v>
      </c>
      <c r="C281" s="23" t="s">
        <v>39</v>
      </c>
      <c r="D281" s="23">
        <v>27</v>
      </c>
      <c r="E281" s="37">
        <f t="shared" si="24"/>
        <v>148.58000000000001</v>
      </c>
      <c r="F281" s="24">
        <f t="shared" si="25"/>
        <v>121.44499999999999</v>
      </c>
      <c r="G281" s="24">
        <f t="shared" si="26"/>
        <v>117.273</v>
      </c>
      <c r="H281" s="24">
        <f t="shared" si="27"/>
        <v>118.75999999999999</v>
      </c>
      <c r="I281" s="24">
        <f t="shared" si="28"/>
        <v>177.27600000000001</v>
      </c>
      <c r="J281" s="24">
        <f t="shared" si="29"/>
        <v>141.78700000000001</v>
      </c>
    </row>
    <row r="282" spans="1:10" x14ac:dyDescent="0.35">
      <c r="A282" s="28" t="s">
        <v>70</v>
      </c>
      <c r="B282" s="29" t="s">
        <v>33</v>
      </c>
      <c r="C282" s="29" t="s">
        <v>36</v>
      </c>
      <c r="D282" s="29">
        <v>28.1</v>
      </c>
      <c r="E282" s="36">
        <f t="shared" si="24"/>
        <v>157.22699</v>
      </c>
      <c r="F282" s="30">
        <f t="shared" si="25"/>
        <v>129.00783000000001</v>
      </c>
      <c r="G282" s="30">
        <f t="shared" si="26"/>
        <v>123.00653000000003</v>
      </c>
      <c r="H282" s="30">
        <f t="shared" si="27"/>
        <v>126.92288000000001</v>
      </c>
      <c r="I282" s="30">
        <f t="shared" si="28"/>
        <v>184.71772000000001</v>
      </c>
      <c r="J282" s="30">
        <f t="shared" si="29"/>
        <v>149.05591000000001</v>
      </c>
    </row>
    <row r="283" spans="1:10" x14ac:dyDescent="0.35">
      <c r="A283" s="28" t="s">
        <v>70</v>
      </c>
      <c r="B283" s="29" t="s">
        <v>33</v>
      </c>
      <c r="C283" s="29" t="s">
        <v>36</v>
      </c>
      <c r="D283" s="29">
        <v>21.2</v>
      </c>
      <c r="E283" s="36">
        <f t="shared" si="24"/>
        <v>103.74715999999998</v>
      </c>
      <c r="F283" s="30">
        <f t="shared" si="25"/>
        <v>84.489720000000005</v>
      </c>
      <c r="G283" s="30">
        <f t="shared" si="26"/>
        <v>90.76352</v>
      </c>
      <c r="H283" s="30">
        <f t="shared" si="27"/>
        <v>80.441719999999989</v>
      </c>
      <c r="I283" s="30">
        <f t="shared" si="28"/>
        <v>142.92027999999999</v>
      </c>
      <c r="J283" s="30">
        <f t="shared" si="29"/>
        <v>107.10184</v>
      </c>
    </row>
    <row r="284" spans="1:10" x14ac:dyDescent="0.35">
      <c r="A284" s="28" t="s">
        <v>70</v>
      </c>
      <c r="B284" s="29" t="s">
        <v>33</v>
      </c>
      <c r="C284" s="29" t="s">
        <v>36</v>
      </c>
      <c r="D284" s="29">
        <v>32.6</v>
      </c>
      <c r="E284" s="36">
        <f t="shared" si="24"/>
        <v>193.07984000000002</v>
      </c>
      <c r="F284" s="30">
        <f t="shared" si="25"/>
        <v>161.78628000000003</v>
      </c>
      <c r="G284" s="30">
        <f t="shared" si="26"/>
        <v>148.80547999999999</v>
      </c>
      <c r="H284" s="30">
        <f t="shared" si="27"/>
        <v>163.29007999999999</v>
      </c>
      <c r="I284" s="30">
        <f t="shared" si="28"/>
        <v>218.23552000000001</v>
      </c>
      <c r="J284" s="30">
        <f t="shared" si="29"/>
        <v>181.08555999999999</v>
      </c>
    </row>
    <row r="285" spans="1:10" x14ac:dyDescent="0.35">
      <c r="A285" s="28" t="s">
        <v>70</v>
      </c>
      <c r="B285" s="29" t="s">
        <v>33</v>
      </c>
      <c r="C285" s="29" t="s">
        <v>36</v>
      </c>
      <c r="D285" s="29">
        <v>28.2</v>
      </c>
      <c r="E285" s="36">
        <f t="shared" si="24"/>
        <v>158.01535999999999</v>
      </c>
      <c r="F285" s="30">
        <f t="shared" si="25"/>
        <v>129.70411999999999</v>
      </c>
      <c r="G285" s="30">
        <f t="shared" si="26"/>
        <v>123.53891999999999</v>
      </c>
      <c r="H285" s="30">
        <f t="shared" si="27"/>
        <v>127.67912</v>
      </c>
      <c r="I285" s="30">
        <f t="shared" si="28"/>
        <v>185.40888000000001</v>
      </c>
      <c r="J285" s="30">
        <f t="shared" si="29"/>
        <v>149.72764000000001</v>
      </c>
    </row>
    <row r="286" spans="1:10" x14ac:dyDescent="0.35">
      <c r="A286" s="28" t="s">
        <v>70</v>
      </c>
      <c r="B286" s="29" t="s">
        <v>33</v>
      </c>
      <c r="C286" s="29" t="s">
        <v>36</v>
      </c>
      <c r="D286" s="29">
        <v>28.9</v>
      </c>
      <c r="E286" s="36">
        <f t="shared" si="24"/>
        <v>163.54459</v>
      </c>
      <c r="F286" s="30">
        <f t="shared" si="25"/>
        <v>134.61903000000001</v>
      </c>
      <c r="G286" s="30">
        <f t="shared" si="26"/>
        <v>127.31772999999998</v>
      </c>
      <c r="H286" s="30">
        <f t="shared" si="27"/>
        <v>133.03887999999998</v>
      </c>
      <c r="I286" s="30">
        <f t="shared" si="28"/>
        <v>190.31531999999999</v>
      </c>
      <c r="J286" s="30">
        <f t="shared" si="29"/>
        <v>154.48070999999999</v>
      </c>
    </row>
    <row r="287" spans="1:10" x14ac:dyDescent="0.35">
      <c r="A287" s="28" t="s">
        <v>70</v>
      </c>
      <c r="B287" s="29" t="s">
        <v>33</v>
      </c>
      <c r="C287" s="29" t="s">
        <v>39</v>
      </c>
      <c r="D287" s="29">
        <v>32.4</v>
      </c>
      <c r="E287" s="36">
        <f t="shared" si="24"/>
        <v>191.47003999999998</v>
      </c>
      <c r="F287" s="30">
        <f t="shared" si="25"/>
        <v>160.26668000000001</v>
      </c>
      <c r="G287" s="30">
        <f t="shared" si="26"/>
        <v>147.57888</v>
      </c>
      <c r="H287" s="30">
        <f t="shared" si="27"/>
        <v>161.57228000000001</v>
      </c>
      <c r="I287" s="30">
        <f t="shared" si="28"/>
        <v>216.64091999999999</v>
      </c>
      <c r="J287" s="30">
        <f t="shared" si="29"/>
        <v>179.58376000000001</v>
      </c>
    </row>
    <row r="288" spans="1:10" x14ac:dyDescent="0.35">
      <c r="A288" s="28" t="s">
        <v>70</v>
      </c>
      <c r="B288" s="29" t="s">
        <v>33</v>
      </c>
      <c r="C288" s="29" t="s">
        <v>39</v>
      </c>
      <c r="D288" s="29">
        <v>22.2</v>
      </c>
      <c r="E288" s="36">
        <f t="shared" si="24"/>
        <v>111.38576</v>
      </c>
      <c r="F288" s="30">
        <f t="shared" si="25"/>
        <v>90.510919999999999</v>
      </c>
      <c r="G288" s="30">
        <f t="shared" si="26"/>
        <v>94.887720000000002</v>
      </c>
      <c r="H288" s="30">
        <f t="shared" si="27"/>
        <v>86.481919999999988</v>
      </c>
      <c r="I288" s="30">
        <f t="shared" si="28"/>
        <v>148.25808000000001</v>
      </c>
      <c r="J288" s="30">
        <f t="shared" si="29"/>
        <v>112.64524</v>
      </c>
    </row>
    <row r="289" spans="1:10" x14ac:dyDescent="0.35">
      <c r="A289" s="28" t="s">
        <v>70</v>
      </c>
      <c r="B289" s="29" t="s">
        <v>33</v>
      </c>
      <c r="C289" s="29" t="s">
        <v>39</v>
      </c>
      <c r="D289" s="29">
        <v>44</v>
      </c>
      <c r="E289" s="36">
        <f t="shared" si="24"/>
        <v>287.351</v>
      </c>
      <c r="F289" s="30">
        <f t="shared" si="25"/>
        <v>258.05700000000002</v>
      </c>
      <c r="G289" s="30">
        <f t="shared" si="26"/>
        <v>231.02</v>
      </c>
      <c r="H289" s="30">
        <f t="shared" si="27"/>
        <v>276.80899999999997</v>
      </c>
      <c r="I289" s="30">
        <f t="shared" si="28"/>
        <v>325.26100000000002</v>
      </c>
      <c r="J289" s="30">
        <f t="shared" si="29"/>
        <v>278.72199999999998</v>
      </c>
    </row>
    <row r="290" spans="1:10" x14ac:dyDescent="0.35">
      <c r="A290" s="28" t="s">
        <v>70</v>
      </c>
      <c r="B290" s="29" t="s">
        <v>33</v>
      </c>
      <c r="C290" s="29" t="s">
        <v>39</v>
      </c>
      <c r="D290" s="29">
        <v>23.1</v>
      </c>
      <c r="E290" s="36">
        <f t="shared" si="24"/>
        <v>118.29299</v>
      </c>
      <c r="F290" s="30">
        <f t="shared" si="25"/>
        <v>96.05483000000001</v>
      </c>
      <c r="G290" s="30">
        <f t="shared" si="26"/>
        <v>98.758530000000007</v>
      </c>
      <c r="H290" s="30">
        <f t="shared" si="27"/>
        <v>92.119880000000009</v>
      </c>
      <c r="I290" s="30">
        <f t="shared" si="28"/>
        <v>153.27072000000001</v>
      </c>
      <c r="J290" s="30">
        <f t="shared" si="29"/>
        <v>117.78990999999999</v>
      </c>
    </row>
    <row r="291" spans="1:10" x14ac:dyDescent="0.35">
      <c r="A291" s="28" t="s">
        <v>70</v>
      </c>
      <c r="B291" s="29" t="s">
        <v>33</v>
      </c>
      <c r="C291" s="29" t="s">
        <v>39</v>
      </c>
      <c r="D291" s="29">
        <v>28.9</v>
      </c>
      <c r="E291" s="36">
        <f t="shared" si="24"/>
        <v>163.54459</v>
      </c>
      <c r="F291" s="30">
        <f t="shared" si="25"/>
        <v>134.61903000000001</v>
      </c>
      <c r="G291" s="30">
        <f t="shared" si="26"/>
        <v>127.31772999999998</v>
      </c>
      <c r="H291" s="30">
        <f t="shared" si="27"/>
        <v>133.03887999999998</v>
      </c>
      <c r="I291" s="30">
        <f t="shared" si="28"/>
        <v>190.31531999999999</v>
      </c>
      <c r="J291" s="30">
        <f t="shared" si="29"/>
        <v>154.48070999999999</v>
      </c>
    </row>
    <row r="292" spans="1:10" x14ac:dyDescent="0.35">
      <c r="A292" s="31" t="s">
        <v>72</v>
      </c>
      <c r="B292" s="32" t="s">
        <v>33</v>
      </c>
      <c r="C292" s="32" t="s">
        <v>43</v>
      </c>
      <c r="D292" s="32">
        <v>31.1</v>
      </c>
      <c r="E292" s="35">
        <f t="shared" si="24"/>
        <v>181.04339000000002</v>
      </c>
      <c r="F292" s="33">
        <f t="shared" si="25"/>
        <v>150.53163000000001</v>
      </c>
      <c r="G292" s="33">
        <f t="shared" si="26"/>
        <v>139.78733</v>
      </c>
      <c r="H292" s="33">
        <f t="shared" si="27"/>
        <v>150.63668000000001</v>
      </c>
      <c r="I292" s="33">
        <f t="shared" si="28"/>
        <v>206.51392000000001</v>
      </c>
      <c r="J292" s="33">
        <f t="shared" si="29"/>
        <v>169.99951000000001</v>
      </c>
    </row>
    <row r="293" spans="1:10" x14ac:dyDescent="0.35">
      <c r="A293" s="31" t="s">
        <v>72</v>
      </c>
      <c r="B293" s="32" t="s">
        <v>33</v>
      </c>
      <c r="C293" s="32" t="s">
        <v>43</v>
      </c>
      <c r="D293" s="32">
        <v>23.8</v>
      </c>
      <c r="E293" s="35">
        <f t="shared" si="24"/>
        <v>123.68656000000001</v>
      </c>
      <c r="F293" s="33">
        <f t="shared" si="25"/>
        <v>100.44852000000002</v>
      </c>
      <c r="G293" s="33">
        <f t="shared" si="26"/>
        <v>101.87332000000001</v>
      </c>
      <c r="H293" s="33">
        <f t="shared" si="27"/>
        <v>96.63712000000001</v>
      </c>
      <c r="I293" s="33">
        <f t="shared" si="28"/>
        <v>157.30608000000001</v>
      </c>
      <c r="J293" s="33">
        <f t="shared" si="29"/>
        <v>121.89324000000001</v>
      </c>
    </row>
    <row r="294" spans="1:10" x14ac:dyDescent="0.35">
      <c r="A294" s="31" t="s">
        <v>72</v>
      </c>
      <c r="B294" s="32" t="s">
        <v>33</v>
      </c>
      <c r="C294" s="32" t="s">
        <v>43</v>
      </c>
      <c r="D294" s="32">
        <v>28.4</v>
      </c>
      <c r="E294" s="35">
        <f t="shared" si="24"/>
        <v>159.59323999999998</v>
      </c>
      <c r="F294" s="33">
        <f t="shared" si="25"/>
        <v>131.10108</v>
      </c>
      <c r="G294" s="33">
        <f t="shared" si="26"/>
        <v>124.60927999999998</v>
      </c>
      <c r="H294" s="33">
        <f t="shared" si="27"/>
        <v>129.19868</v>
      </c>
      <c r="I294" s="33">
        <f t="shared" si="28"/>
        <v>186.79852</v>
      </c>
      <c r="J294" s="33">
        <f t="shared" si="29"/>
        <v>151.07655999999997</v>
      </c>
    </row>
    <row r="295" spans="1:10" x14ac:dyDescent="0.35">
      <c r="A295" s="31" t="s">
        <v>72</v>
      </c>
      <c r="B295" s="32" t="s">
        <v>33</v>
      </c>
      <c r="C295" s="32" t="s">
        <v>43</v>
      </c>
      <c r="D295" s="32">
        <v>34.5</v>
      </c>
      <c r="E295" s="35">
        <f t="shared" si="24"/>
        <v>208.44874999999999</v>
      </c>
      <c r="F295" s="33">
        <f t="shared" si="25"/>
        <v>176.51375000000002</v>
      </c>
      <c r="G295" s="33">
        <f t="shared" si="26"/>
        <v>160.82925</v>
      </c>
      <c r="H295" s="33">
        <f t="shared" si="27"/>
        <v>180.08</v>
      </c>
      <c r="I295" s="33">
        <f t="shared" si="28"/>
        <v>233.87099999999998</v>
      </c>
      <c r="J295" s="33">
        <f t="shared" si="29"/>
        <v>195.71574999999999</v>
      </c>
    </row>
    <row r="296" spans="1:10" x14ac:dyDescent="0.35">
      <c r="A296" s="31" t="s">
        <v>72</v>
      </c>
      <c r="B296" s="32" t="s">
        <v>33</v>
      </c>
      <c r="C296" s="32" t="s">
        <v>43</v>
      </c>
      <c r="D296" s="32">
        <v>64.7</v>
      </c>
      <c r="E296" s="35">
        <f t="shared" si="24"/>
        <v>471.15251000000001</v>
      </c>
      <c r="F296" s="33">
        <f t="shared" si="25"/>
        <v>481.37067000000002</v>
      </c>
      <c r="G296" s="33">
        <f t="shared" si="26"/>
        <v>442.09997000000004</v>
      </c>
      <c r="H296" s="33">
        <f t="shared" si="27"/>
        <v>561.34291999999994</v>
      </c>
      <c r="I296" s="33">
        <f t="shared" si="28"/>
        <v>600.66208000000006</v>
      </c>
      <c r="J296" s="33">
        <f t="shared" si="29"/>
        <v>516.47599000000002</v>
      </c>
    </row>
    <row r="297" spans="1:10" x14ac:dyDescent="0.35">
      <c r="A297" s="31" t="s">
        <v>72</v>
      </c>
      <c r="B297" s="32" t="s">
        <v>33</v>
      </c>
      <c r="C297" s="32" t="s">
        <v>38</v>
      </c>
      <c r="D297" s="32">
        <v>43.6</v>
      </c>
      <c r="E297" s="35">
        <f t="shared" si="24"/>
        <v>283.95963999999998</v>
      </c>
      <c r="F297" s="33">
        <f t="shared" si="25"/>
        <v>254.35788000000002</v>
      </c>
      <c r="G297" s="33">
        <f t="shared" si="26"/>
        <v>227.72608</v>
      </c>
      <c r="H297" s="33">
        <f t="shared" si="27"/>
        <v>272.30668000000003</v>
      </c>
      <c r="I297" s="33">
        <f t="shared" si="28"/>
        <v>320.96892000000003</v>
      </c>
      <c r="J297" s="33">
        <f t="shared" si="29"/>
        <v>274.89576</v>
      </c>
    </row>
    <row r="298" spans="1:10" x14ac:dyDescent="0.35">
      <c r="A298" s="31" t="s">
        <v>72</v>
      </c>
      <c r="B298" s="32" t="s">
        <v>33</v>
      </c>
      <c r="C298" s="32" t="s">
        <v>38</v>
      </c>
      <c r="D298" s="32">
        <v>26</v>
      </c>
      <c r="E298" s="35">
        <f t="shared" si="24"/>
        <v>140.75899999999999</v>
      </c>
      <c r="F298" s="33">
        <f t="shared" si="25"/>
        <v>114.72300000000001</v>
      </c>
      <c r="G298" s="33">
        <f t="shared" si="26"/>
        <v>112.256</v>
      </c>
      <c r="H298" s="33">
        <f t="shared" si="27"/>
        <v>111.587</v>
      </c>
      <c r="I298" s="33">
        <f t="shared" si="28"/>
        <v>170.767</v>
      </c>
      <c r="J298" s="33">
        <f t="shared" si="29"/>
        <v>135.37</v>
      </c>
    </row>
    <row r="299" spans="1:10" x14ac:dyDescent="0.35">
      <c r="A299" s="31" t="s">
        <v>72</v>
      </c>
      <c r="B299" s="32" t="s">
        <v>33</v>
      </c>
      <c r="C299" s="32" t="s">
        <v>38</v>
      </c>
      <c r="D299" s="32">
        <v>64.7</v>
      </c>
      <c r="E299" s="35">
        <f t="shared" si="24"/>
        <v>471.15251000000001</v>
      </c>
      <c r="F299" s="33">
        <f t="shared" si="25"/>
        <v>481.37067000000002</v>
      </c>
      <c r="G299" s="33">
        <f t="shared" si="26"/>
        <v>442.09997000000004</v>
      </c>
      <c r="H299" s="33">
        <f t="shared" si="27"/>
        <v>561.34291999999994</v>
      </c>
      <c r="I299" s="33">
        <f t="shared" si="28"/>
        <v>600.66208000000006</v>
      </c>
      <c r="J299" s="33">
        <f t="shared" si="29"/>
        <v>516.47599000000002</v>
      </c>
    </row>
    <row r="300" spans="1:10" x14ac:dyDescent="0.35">
      <c r="A300" s="31" t="s">
        <v>72</v>
      </c>
      <c r="B300" s="32" t="s">
        <v>33</v>
      </c>
      <c r="C300" s="32" t="s">
        <v>38</v>
      </c>
      <c r="D300" s="32">
        <v>35.299999999999997</v>
      </c>
      <c r="E300" s="35">
        <f t="shared" si="24"/>
        <v>214.96090999999998</v>
      </c>
      <c r="F300" s="33">
        <f t="shared" si="25"/>
        <v>182.87246999999996</v>
      </c>
      <c r="G300" s="33">
        <f t="shared" si="26"/>
        <v>166.09276999999997</v>
      </c>
      <c r="H300" s="33">
        <f t="shared" si="27"/>
        <v>187.40431999999996</v>
      </c>
      <c r="I300" s="33">
        <f t="shared" si="28"/>
        <v>240.71787999999998</v>
      </c>
      <c r="J300" s="33">
        <f t="shared" si="29"/>
        <v>202.07238999999996</v>
      </c>
    </row>
    <row r="301" spans="1:10" x14ac:dyDescent="0.35">
      <c r="A301" s="31" t="s">
        <v>72</v>
      </c>
      <c r="B301" s="32" t="s">
        <v>33</v>
      </c>
      <c r="C301" s="32" t="s">
        <v>38</v>
      </c>
      <c r="D301" s="32">
        <v>44.9</v>
      </c>
      <c r="E301" s="35">
        <f t="shared" si="24"/>
        <v>295.00378999999998</v>
      </c>
      <c r="F301" s="33">
        <f t="shared" si="25"/>
        <v>266.46542999999997</v>
      </c>
      <c r="G301" s="33">
        <f t="shared" si="26"/>
        <v>238.54012999999998</v>
      </c>
      <c r="H301" s="33">
        <f t="shared" si="27"/>
        <v>287.07727999999997</v>
      </c>
      <c r="I301" s="33">
        <f t="shared" si="28"/>
        <v>335.06091999999995</v>
      </c>
      <c r="J301" s="33">
        <f t="shared" si="29"/>
        <v>287.43750999999997</v>
      </c>
    </row>
    <row r="302" spans="1:10" x14ac:dyDescent="0.35">
      <c r="A302" s="31" t="s">
        <v>72</v>
      </c>
      <c r="B302" s="32" t="s">
        <v>33</v>
      </c>
      <c r="C302" s="32" t="s">
        <v>42</v>
      </c>
      <c r="D302" s="32">
        <v>52.3</v>
      </c>
      <c r="E302" s="35">
        <f t="shared" si="24"/>
        <v>359.09370999999993</v>
      </c>
      <c r="F302" s="33">
        <f t="shared" si="25"/>
        <v>340.08506999999997</v>
      </c>
      <c r="G302" s="33">
        <f t="shared" si="26"/>
        <v>306.08436999999998</v>
      </c>
      <c r="H302" s="33">
        <f t="shared" si="27"/>
        <v>378.7529199999999</v>
      </c>
      <c r="I302" s="33">
        <f t="shared" si="28"/>
        <v>423.13127999999995</v>
      </c>
      <c r="J302" s="33">
        <f t="shared" si="29"/>
        <v>364.68759</v>
      </c>
    </row>
    <row r="303" spans="1:10" x14ac:dyDescent="0.35">
      <c r="A303" s="31" t="s">
        <v>72</v>
      </c>
      <c r="B303" s="32" t="s">
        <v>33</v>
      </c>
      <c r="C303" s="32" t="s">
        <v>42</v>
      </c>
      <c r="D303" s="32">
        <v>25.6</v>
      </c>
      <c r="E303" s="35">
        <f t="shared" si="24"/>
        <v>137.64124000000001</v>
      </c>
      <c r="F303" s="33">
        <f t="shared" si="25"/>
        <v>112.07508000000001</v>
      </c>
      <c r="G303" s="33">
        <f t="shared" si="26"/>
        <v>110.30128000000002</v>
      </c>
      <c r="H303" s="33">
        <f t="shared" si="27"/>
        <v>108.78388</v>
      </c>
      <c r="I303" s="33">
        <f t="shared" si="28"/>
        <v>168.23172000000002</v>
      </c>
      <c r="J303" s="33">
        <f t="shared" si="29"/>
        <v>132.85416000000001</v>
      </c>
    </row>
    <row r="304" spans="1:10" x14ac:dyDescent="0.35">
      <c r="A304" s="31" t="s">
        <v>72</v>
      </c>
      <c r="B304" s="32" t="s">
        <v>33</v>
      </c>
      <c r="C304" s="32" t="s">
        <v>42</v>
      </c>
      <c r="D304" s="32">
        <v>41.2</v>
      </c>
      <c r="E304" s="35">
        <f t="shared" si="24"/>
        <v>263.73915999999997</v>
      </c>
      <c r="F304" s="33">
        <f t="shared" si="25"/>
        <v>232.65372000000002</v>
      </c>
      <c r="G304" s="33">
        <f t="shared" si="26"/>
        <v>208.58752000000001</v>
      </c>
      <c r="H304" s="33">
        <f t="shared" si="27"/>
        <v>246.08572000000004</v>
      </c>
      <c r="I304" s="33">
        <f t="shared" si="28"/>
        <v>296.03628000000003</v>
      </c>
      <c r="J304" s="33">
        <f t="shared" si="29"/>
        <v>252.54984000000005</v>
      </c>
    </row>
    <row r="305" spans="1:10" x14ac:dyDescent="0.35">
      <c r="A305" s="31" t="s">
        <v>72</v>
      </c>
      <c r="B305" s="32" t="s">
        <v>33</v>
      </c>
      <c r="C305" s="32" t="s">
        <v>42</v>
      </c>
      <c r="D305" s="32">
        <v>48</v>
      </c>
      <c r="E305" s="35">
        <f t="shared" si="24"/>
        <v>321.59899999999999</v>
      </c>
      <c r="F305" s="33">
        <f t="shared" si="25"/>
        <v>296.33299999999997</v>
      </c>
      <c r="G305" s="33">
        <f t="shared" si="26"/>
        <v>265.596</v>
      </c>
      <c r="H305" s="33">
        <f t="shared" si="27"/>
        <v>323.90899999999999</v>
      </c>
      <c r="I305" s="33">
        <f t="shared" si="28"/>
        <v>370.32900000000001</v>
      </c>
      <c r="J305" s="33">
        <f t="shared" si="29"/>
        <v>318.58600000000001</v>
      </c>
    </row>
    <row r="306" spans="1:10" x14ac:dyDescent="0.35">
      <c r="A306" s="31" t="s">
        <v>72</v>
      </c>
      <c r="B306" s="32" t="s">
        <v>33</v>
      </c>
      <c r="C306" s="32" t="s">
        <v>42</v>
      </c>
      <c r="D306" s="32">
        <v>47.1</v>
      </c>
      <c r="E306" s="35">
        <f t="shared" si="24"/>
        <v>313.84019000000001</v>
      </c>
      <c r="F306" s="33">
        <f t="shared" si="25"/>
        <v>287.51723000000004</v>
      </c>
      <c r="G306" s="33">
        <f t="shared" si="26"/>
        <v>257.55693000000002</v>
      </c>
      <c r="H306" s="33">
        <f t="shared" si="27"/>
        <v>312.98228</v>
      </c>
      <c r="I306" s="33">
        <f t="shared" si="28"/>
        <v>359.84832000000006</v>
      </c>
      <c r="J306" s="33">
        <f t="shared" si="29"/>
        <v>309.36270999999999</v>
      </c>
    </row>
    <row r="307" spans="1:10" x14ac:dyDescent="0.35">
      <c r="A307" s="31" t="s">
        <v>72</v>
      </c>
      <c r="B307" s="32" t="s">
        <v>33</v>
      </c>
      <c r="C307" s="32" t="s">
        <v>46</v>
      </c>
      <c r="D307" s="32">
        <v>32.9</v>
      </c>
      <c r="E307" s="35">
        <f t="shared" si="24"/>
        <v>195.49739</v>
      </c>
      <c r="F307" s="33">
        <f t="shared" si="25"/>
        <v>164.07662999999999</v>
      </c>
      <c r="G307" s="33">
        <f t="shared" si="26"/>
        <v>150.65932999999998</v>
      </c>
      <c r="H307" s="33">
        <f t="shared" si="27"/>
        <v>165.88448</v>
      </c>
      <c r="I307" s="33">
        <f t="shared" si="28"/>
        <v>220.64571999999998</v>
      </c>
      <c r="J307" s="33">
        <f t="shared" si="29"/>
        <v>183.35190999999998</v>
      </c>
    </row>
    <row r="308" spans="1:10" x14ac:dyDescent="0.35">
      <c r="A308" s="31" t="s">
        <v>72</v>
      </c>
      <c r="B308" s="32" t="s">
        <v>33</v>
      </c>
      <c r="C308" s="32" t="s">
        <v>46</v>
      </c>
      <c r="D308" s="32">
        <v>27.3</v>
      </c>
      <c r="E308" s="35">
        <f t="shared" si="24"/>
        <v>150.93370999999999</v>
      </c>
      <c r="F308" s="33">
        <f t="shared" si="25"/>
        <v>123.49007</v>
      </c>
      <c r="G308" s="33">
        <f t="shared" si="26"/>
        <v>118.81437</v>
      </c>
      <c r="H308" s="33">
        <f t="shared" si="27"/>
        <v>120.95792</v>
      </c>
      <c r="I308" s="33">
        <f t="shared" si="28"/>
        <v>179.27628000000001</v>
      </c>
      <c r="J308" s="33">
        <f t="shared" si="29"/>
        <v>143.74759</v>
      </c>
    </row>
    <row r="309" spans="1:10" x14ac:dyDescent="0.35">
      <c r="A309" s="31" t="s">
        <v>72</v>
      </c>
      <c r="B309" s="32" t="s">
        <v>33</v>
      </c>
      <c r="C309" s="32" t="s">
        <v>46</v>
      </c>
      <c r="D309" s="32">
        <v>27.8</v>
      </c>
      <c r="E309" s="35">
        <f t="shared" si="24"/>
        <v>154.86416000000003</v>
      </c>
      <c r="F309" s="33">
        <f t="shared" si="25"/>
        <v>126.92771999999999</v>
      </c>
      <c r="G309" s="33">
        <f t="shared" si="26"/>
        <v>121.42052000000001</v>
      </c>
      <c r="H309" s="33">
        <f t="shared" si="27"/>
        <v>124.66832000000001</v>
      </c>
      <c r="I309" s="33">
        <f t="shared" si="28"/>
        <v>182.65888000000001</v>
      </c>
      <c r="J309" s="33">
        <f t="shared" si="29"/>
        <v>147.05163999999999</v>
      </c>
    </row>
    <row r="310" spans="1:10" x14ac:dyDescent="0.35">
      <c r="A310" s="31" t="s">
        <v>72</v>
      </c>
      <c r="B310" s="32" t="s">
        <v>33</v>
      </c>
      <c r="C310" s="32" t="s">
        <v>46</v>
      </c>
      <c r="D310" s="32">
        <v>30.8</v>
      </c>
      <c r="E310" s="35">
        <f t="shared" si="24"/>
        <v>178.64636000000002</v>
      </c>
      <c r="F310" s="33">
        <f t="shared" si="25"/>
        <v>148.32012000000003</v>
      </c>
      <c r="G310" s="33">
        <f t="shared" si="26"/>
        <v>138.03391999999999</v>
      </c>
      <c r="H310" s="33">
        <f t="shared" si="27"/>
        <v>148.16972000000001</v>
      </c>
      <c r="I310" s="33">
        <f t="shared" si="28"/>
        <v>204.23548</v>
      </c>
      <c r="J310" s="33">
        <f t="shared" si="29"/>
        <v>167.83144000000001</v>
      </c>
    </row>
    <row r="311" spans="1:10" x14ac:dyDescent="0.35">
      <c r="A311" s="31" t="s">
        <v>72</v>
      </c>
      <c r="B311" s="32" t="s">
        <v>33</v>
      </c>
      <c r="C311" s="32" t="s">
        <v>46</v>
      </c>
      <c r="D311" s="32">
        <v>33</v>
      </c>
      <c r="E311" s="35">
        <f t="shared" si="24"/>
        <v>196.304</v>
      </c>
      <c r="F311" s="33">
        <f t="shared" si="25"/>
        <v>164.84300000000002</v>
      </c>
      <c r="G311" s="33">
        <f t="shared" si="26"/>
        <v>151.28100000000001</v>
      </c>
      <c r="H311" s="33">
        <f t="shared" si="27"/>
        <v>166.75399999999999</v>
      </c>
      <c r="I311" s="33">
        <f t="shared" si="28"/>
        <v>221.45400000000001</v>
      </c>
      <c r="J311" s="33">
        <f t="shared" si="29"/>
        <v>184.11100000000002</v>
      </c>
    </row>
    <row r="312" spans="1:10" x14ac:dyDescent="0.35">
      <c r="A312" s="31" t="s">
        <v>72</v>
      </c>
      <c r="B312" s="32" t="s">
        <v>33</v>
      </c>
      <c r="C312" s="32" t="s">
        <v>35</v>
      </c>
      <c r="D312" s="32">
        <v>36.700000000000003</v>
      </c>
      <c r="E312" s="35">
        <f t="shared" si="24"/>
        <v>226.41571000000002</v>
      </c>
      <c r="F312" s="33">
        <f t="shared" si="25"/>
        <v>194.22507000000002</v>
      </c>
      <c r="G312" s="33">
        <f t="shared" si="26"/>
        <v>175.59037000000001</v>
      </c>
      <c r="H312" s="33">
        <f t="shared" si="27"/>
        <v>200.58532000000002</v>
      </c>
      <c r="I312" s="33">
        <f t="shared" si="28"/>
        <v>253.07568000000003</v>
      </c>
      <c r="J312" s="33">
        <f t="shared" si="29"/>
        <v>213.47679000000002</v>
      </c>
    </row>
    <row r="313" spans="1:10" x14ac:dyDescent="0.35">
      <c r="A313" s="31" t="s">
        <v>72</v>
      </c>
      <c r="B313" s="32" t="s">
        <v>33</v>
      </c>
      <c r="C313" s="32" t="s">
        <v>35</v>
      </c>
      <c r="D313" s="32">
        <v>35.200000000000003</v>
      </c>
      <c r="E313" s="35">
        <f t="shared" si="24"/>
        <v>214.14556000000002</v>
      </c>
      <c r="F313" s="33">
        <f t="shared" si="25"/>
        <v>182.07252000000003</v>
      </c>
      <c r="G313" s="33">
        <f t="shared" si="26"/>
        <v>165.42832000000001</v>
      </c>
      <c r="H313" s="33">
        <f t="shared" si="27"/>
        <v>186.48052000000004</v>
      </c>
      <c r="I313" s="33">
        <f t="shared" si="28"/>
        <v>239.85348000000005</v>
      </c>
      <c r="J313" s="33">
        <f t="shared" si="29"/>
        <v>201.27144000000001</v>
      </c>
    </row>
    <row r="314" spans="1:10" x14ac:dyDescent="0.35">
      <c r="A314" s="31" t="s">
        <v>72</v>
      </c>
      <c r="B314" s="32" t="s">
        <v>33</v>
      </c>
      <c r="C314" s="32" t="s">
        <v>35</v>
      </c>
      <c r="D314" s="32">
        <v>42.7</v>
      </c>
      <c r="E314" s="35">
        <f t="shared" si="24"/>
        <v>276.35131000000001</v>
      </c>
      <c r="F314" s="33">
        <f t="shared" si="25"/>
        <v>246.12027</v>
      </c>
      <c r="G314" s="33">
        <f t="shared" si="26"/>
        <v>220.42357000000001</v>
      </c>
      <c r="H314" s="33">
        <f t="shared" si="27"/>
        <v>262.31452000000002</v>
      </c>
      <c r="I314" s="33">
        <f t="shared" si="28"/>
        <v>311.45447999999999</v>
      </c>
      <c r="J314" s="33">
        <f t="shared" si="29"/>
        <v>266.39319</v>
      </c>
    </row>
    <row r="315" spans="1:10" x14ac:dyDescent="0.35">
      <c r="A315" s="31" t="s">
        <v>72</v>
      </c>
      <c r="B315" s="32" t="s">
        <v>33</v>
      </c>
      <c r="C315" s="32" t="s">
        <v>35</v>
      </c>
      <c r="D315" s="32">
        <v>22</v>
      </c>
      <c r="E315" s="35">
        <f t="shared" si="24"/>
        <v>109.85500000000002</v>
      </c>
      <c r="F315" s="33">
        <f t="shared" si="25"/>
        <v>89.295000000000016</v>
      </c>
      <c r="G315" s="33">
        <f t="shared" si="26"/>
        <v>94.048000000000002</v>
      </c>
      <c r="H315" s="33">
        <f t="shared" si="27"/>
        <v>85.254999999999995</v>
      </c>
      <c r="I315" s="33">
        <f t="shared" si="28"/>
        <v>147.17099999999999</v>
      </c>
      <c r="J315" s="33">
        <f t="shared" si="29"/>
        <v>111.52199999999999</v>
      </c>
    </row>
    <row r="316" spans="1:10" x14ac:dyDescent="0.35">
      <c r="A316" s="31" t="s">
        <v>72</v>
      </c>
      <c r="B316" s="32" t="s">
        <v>33</v>
      </c>
      <c r="C316" s="32" t="s">
        <v>35</v>
      </c>
      <c r="D316" s="32">
        <v>32.700000000000003</v>
      </c>
      <c r="E316" s="35">
        <f t="shared" si="24"/>
        <v>193.88531000000003</v>
      </c>
      <c r="F316" s="33">
        <f t="shared" si="25"/>
        <v>162.54827</v>
      </c>
      <c r="G316" s="33">
        <f t="shared" si="26"/>
        <v>149.42157000000003</v>
      </c>
      <c r="H316" s="33">
        <f t="shared" si="27"/>
        <v>164.15252000000004</v>
      </c>
      <c r="I316" s="33">
        <f t="shared" si="28"/>
        <v>219.03648000000004</v>
      </c>
      <c r="J316" s="33">
        <f t="shared" si="29"/>
        <v>181.83919000000003</v>
      </c>
    </row>
    <row r="317" spans="1:10" x14ac:dyDescent="0.35">
      <c r="A317" s="31" t="s">
        <v>72</v>
      </c>
      <c r="B317" s="32" t="s">
        <v>33</v>
      </c>
      <c r="C317" s="32" t="s">
        <v>45</v>
      </c>
      <c r="D317" s="32">
        <v>24.6</v>
      </c>
      <c r="E317" s="35">
        <f t="shared" si="24"/>
        <v>129.87344000000002</v>
      </c>
      <c r="F317" s="33">
        <f t="shared" si="25"/>
        <v>105.55748000000001</v>
      </c>
      <c r="G317" s="33">
        <f t="shared" si="26"/>
        <v>105.54468</v>
      </c>
      <c r="H317" s="33">
        <f t="shared" si="27"/>
        <v>101.94128000000001</v>
      </c>
      <c r="I317" s="33">
        <f t="shared" si="28"/>
        <v>162.06432000000001</v>
      </c>
      <c r="J317" s="33">
        <f t="shared" si="29"/>
        <v>126.69195999999999</v>
      </c>
    </row>
    <row r="318" spans="1:10" x14ac:dyDescent="0.35">
      <c r="A318" s="31" t="s">
        <v>72</v>
      </c>
      <c r="B318" s="32" t="s">
        <v>33</v>
      </c>
      <c r="C318" s="32" t="s">
        <v>45</v>
      </c>
      <c r="D318" s="32">
        <v>35.9</v>
      </c>
      <c r="E318" s="35">
        <f t="shared" si="24"/>
        <v>219.86098999999999</v>
      </c>
      <c r="F318" s="33">
        <f t="shared" si="25"/>
        <v>187.70283000000001</v>
      </c>
      <c r="G318" s="33">
        <f t="shared" si="26"/>
        <v>170.11852999999999</v>
      </c>
      <c r="H318" s="33">
        <f t="shared" si="27"/>
        <v>192.99668</v>
      </c>
      <c r="I318" s="33">
        <f t="shared" si="28"/>
        <v>245.95551999999998</v>
      </c>
      <c r="J318" s="33">
        <f t="shared" si="29"/>
        <v>206.91630999999998</v>
      </c>
    </row>
    <row r="319" spans="1:10" x14ac:dyDescent="0.35">
      <c r="A319" s="31" t="s">
        <v>72</v>
      </c>
      <c r="B319" s="32" t="s">
        <v>33</v>
      </c>
      <c r="C319" s="32" t="s">
        <v>45</v>
      </c>
      <c r="D319" s="32">
        <v>33.200000000000003</v>
      </c>
      <c r="E319" s="35">
        <f t="shared" si="24"/>
        <v>197.91836000000004</v>
      </c>
      <c r="F319" s="33">
        <f t="shared" si="25"/>
        <v>166.38012000000003</v>
      </c>
      <c r="G319" s="33">
        <f t="shared" si="26"/>
        <v>152.52992000000003</v>
      </c>
      <c r="H319" s="33">
        <f t="shared" si="27"/>
        <v>168.50012000000004</v>
      </c>
      <c r="I319" s="33">
        <f t="shared" si="28"/>
        <v>223.07788000000005</v>
      </c>
      <c r="J319" s="33">
        <f t="shared" si="29"/>
        <v>185.63464000000002</v>
      </c>
    </row>
    <row r="320" spans="1:10" x14ac:dyDescent="0.35">
      <c r="A320" s="31" t="s">
        <v>72</v>
      </c>
      <c r="B320" s="32" t="s">
        <v>33</v>
      </c>
      <c r="C320" s="32" t="s">
        <v>45</v>
      </c>
      <c r="D320" s="32">
        <v>29.6</v>
      </c>
      <c r="E320" s="35">
        <f t="shared" si="24"/>
        <v>169.09244000000001</v>
      </c>
      <c r="F320" s="33">
        <f t="shared" si="25"/>
        <v>139.60548</v>
      </c>
      <c r="G320" s="33">
        <f t="shared" si="26"/>
        <v>131.18768</v>
      </c>
      <c r="H320" s="33">
        <f t="shared" si="27"/>
        <v>138.51428000000001</v>
      </c>
      <c r="I320" s="33">
        <f t="shared" si="28"/>
        <v>195.34132000000002</v>
      </c>
      <c r="J320" s="33">
        <f t="shared" si="29"/>
        <v>159.32296000000002</v>
      </c>
    </row>
    <row r="321" spans="1:10" x14ac:dyDescent="0.35">
      <c r="A321" s="31" t="s">
        <v>72</v>
      </c>
      <c r="B321" s="32" t="s">
        <v>33</v>
      </c>
      <c r="C321" s="32" t="s">
        <v>45</v>
      </c>
      <c r="D321" s="32">
        <v>33.299999999999997</v>
      </c>
      <c r="E321" s="35">
        <f t="shared" si="24"/>
        <v>198.72610999999998</v>
      </c>
      <c r="F321" s="33">
        <f t="shared" si="25"/>
        <v>167.15087</v>
      </c>
      <c r="G321" s="33">
        <f t="shared" si="26"/>
        <v>153.15717000000001</v>
      </c>
      <c r="H321" s="33">
        <f t="shared" si="27"/>
        <v>169.37671999999998</v>
      </c>
      <c r="I321" s="33">
        <f t="shared" si="28"/>
        <v>223.89348000000001</v>
      </c>
      <c r="J321" s="33">
        <f t="shared" si="29"/>
        <v>186.39918999999998</v>
      </c>
    </row>
    <row r="322" spans="1:10" x14ac:dyDescent="0.35">
      <c r="A322" s="31" t="s">
        <v>72</v>
      </c>
      <c r="B322" s="32" t="s">
        <v>33</v>
      </c>
      <c r="C322" s="32" t="s">
        <v>39</v>
      </c>
      <c r="D322" s="32">
        <v>43</v>
      </c>
      <c r="E322" s="35">
        <f t="shared" si="24"/>
        <v>278.88400000000001</v>
      </c>
      <c r="F322" s="33">
        <f t="shared" si="25"/>
        <v>248.85300000000001</v>
      </c>
      <c r="G322" s="33">
        <f t="shared" si="26"/>
        <v>222.84099999999998</v>
      </c>
      <c r="H322" s="33">
        <f t="shared" si="27"/>
        <v>265.62400000000002</v>
      </c>
      <c r="I322" s="33">
        <f t="shared" si="28"/>
        <v>314.60399999999998</v>
      </c>
      <c r="J322" s="33">
        <f t="shared" si="29"/>
        <v>269.21100000000001</v>
      </c>
    </row>
    <row r="323" spans="1:10" x14ac:dyDescent="0.35">
      <c r="A323" s="31" t="s">
        <v>72</v>
      </c>
      <c r="B323" s="32" t="s">
        <v>33</v>
      </c>
      <c r="C323" s="32" t="s">
        <v>39</v>
      </c>
      <c r="D323" s="32">
        <v>42.4</v>
      </c>
      <c r="E323" s="35">
        <f t="shared" ref="E323:E386" si="30">0.019*D323^2+6.814*D323-49.249</f>
        <v>273.82203999999996</v>
      </c>
      <c r="F323" s="33">
        <f t="shared" ref="F323:F386" si="31">0.073*D323^2+2.853*D323-8.803</f>
        <v>243.40068000000002</v>
      </c>
      <c r="G323" s="33">
        <f t="shared" ref="G323:G386" si="32">0.093*D323^2+0.088*D323+47.1</f>
        <v>218.02287999999999</v>
      </c>
      <c r="H323" s="33">
        <f t="shared" ref="H323:H386" si="33">0.118*D323^2+0.919*D323+7.925</f>
        <v>259.02627999999999</v>
      </c>
      <c r="I323" s="33">
        <f t="shared" ref="I323:I386" si="34">0.122*D323^2+0.043*D323+87.177</f>
        <v>308.32691999999997</v>
      </c>
      <c r="J323" s="33">
        <f t="shared" ref="J323:J386" si="35">0.091*D323^2+1.594*D323+32.41</f>
        <v>263.59176000000002</v>
      </c>
    </row>
    <row r="324" spans="1:10" x14ac:dyDescent="0.35">
      <c r="A324" s="31" t="s">
        <v>72</v>
      </c>
      <c r="B324" s="32" t="s">
        <v>33</v>
      </c>
      <c r="C324" s="32" t="s">
        <v>39</v>
      </c>
      <c r="D324" s="32">
        <v>41</v>
      </c>
      <c r="E324" s="35">
        <f t="shared" si="30"/>
        <v>262.06400000000002</v>
      </c>
      <c r="F324" s="33">
        <f t="shared" si="31"/>
        <v>230.88300000000001</v>
      </c>
      <c r="G324" s="33">
        <f t="shared" si="32"/>
        <v>207.041</v>
      </c>
      <c r="H324" s="33">
        <f t="shared" si="33"/>
        <v>243.96199999999999</v>
      </c>
      <c r="I324" s="33">
        <f t="shared" si="34"/>
        <v>294.02199999999999</v>
      </c>
      <c r="J324" s="33">
        <f t="shared" si="35"/>
        <v>250.73499999999999</v>
      </c>
    </row>
    <row r="325" spans="1:10" x14ac:dyDescent="0.35">
      <c r="A325" s="31" t="s">
        <v>72</v>
      </c>
      <c r="B325" s="32" t="s">
        <v>33</v>
      </c>
      <c r="C325" s="32" t="s">
        <v>39</v>
      </c>
      <c r="D325" s="32">
        <v>34.9</v>
      </c>
      <c r="E325" s="35">
        <f t="shared" si="30"/>
        <v>211.70178999999999</v>
      </c>
      <c r="F325" s="33">
        <f t="shared" si="31"/>
        <v>179.68142999999998</v>
      </c>
      <c r="G325" s="33">
        <f t="shared" si="32"/>
        <v>163.44613000000001</v>
      </c>
      <c r="H325" s="33">
        <f t="shared" si="33"/>
        <v>183.72327999999999</v>
      </c>
      <c r="I325" s="33">
        <f t="shared" si="34"/>
        <v>237.27492000000001</v>
      </c>
      <c r="J325" s="33">
        <f t="shared" si="35"/>
        <v>198.87951000000001</v>
      </c>
    </row>
    <row r="326" spans="1:10" x14ac:dyDescent="0.35">
      <c r="A326" s="31" t="s">
        <v>72</v>
      </c>
      <c r="B326" s="32" t="s">
        <v>33</v>
      </c>
      <c r="C326" s="32" t="s">
        <v>39</v>
      </c>
      <c r="D326" s="32">
        <v>35.9</v>
      </c>
      <c r="E326" s="35">
        <f t="shared" si="30"/>
        <v>219.86098999999999</v>
      </c>
      <c r="F326" s="33">
        <f t="shared" si="31"/>
        <v>187.70283000000001</v>
      </c>
      <c r="G326" s="33">
        <f t="shared" si="32"/>
        <v>170.11852999999999</v>
      </c>
      <c r="H326" s="33">
        <f t="shared" si="33"/>
        <v>192.99668</v>
      </c>
      <c r="I326" s="33">
        <f t="shared" si="34"/>
        <v>245.95551999999998</v>
      </c>
      <c r="J326" s="33">
        <f t="shared" si="35"/>
        <v>206.91630999999998</v>
      </c>
    </row>
    <row r="327" spans="1:10" x14ac:dyDescent="0.35">
      <c r="A327" s="31" t="s">
        <v>72</v>
      </c>
      <c r="B327" s="32" t="s">
        <v>33</v>
      </c>
      <c r="C327" s="32" t="s">
        <v>37</v>
      </c>
      <c r="D327" s="32">
        <v>24.1</v>
      </c>
      <c r="E327" s="35">
        <f t="shared" si="30"/>
        <v>126.00379000000001</v>
      </c>
      <c r="F327" s="33">
        <f t="shared" si="31"/>
        <v>102.35343000000002</v>
      </c>
      <c r="G327" s="33">
        <f t="shared" si="32"/>
        <v>103.23613</v>
      </c>
      <c r="H327" s="33">
        <f t="shared" si="33"/>
        <v>98.608480000000014</v>
      </c>
      <c r="I327" s="33">
        <f t="shared" si="34"/>
        <v>159.07212000000001</v>
      </c>
      <c r="J327" s="33">
        <f t="shared" si="35"/>
        <v>123.67911000000001</v>
      </c>
    </row>
    <row r="328" spans="1:10" x14ac:dyDescent="0.35">
      <c r="A328" s="31" t="s">
        <v>72</v>
      </c>
      <c r="B328" s="32" t="s">
        <v>33</v>
      </c>
      <c r="C328" s="32" t="s">
        <v>37</v>
      </c>
      <c r="D328" s="32">
        <v>35.1</v>
      </c>
      <c r="E328" s="35">
        <f t="shared" si="30"/>
        <v>213.33059</v>
      </c>
      <c r="F328" s="33">
        <f t="shared" si="31"/>
        <v>181.27403000000001</v>
      </c>
      <c r="G328" s="33">
        <f t="shared" si="32"/>
        <v>164.76573000000002</v>
      </c>
      <c r="H328" s="33">
        <f t="shared" si="33"/>
        <v>185.55907999999999</v>
      </c>
      <c r="I328" s="33">
        <f t="shared" si="34"/>
        <v>238.99151999999998</v>
      </c>
      <c r="J328" s="33">
        <f t="shared" si="35"/>
        <v>200.47230999999999</v>
      </c>
    </row>
    <row r="329" spans="1:10" x14ac:dyDescent="0.35">
      <c r="A329" s="31" t="s">
        <v>72</v>
      </c>
      <c r="B329" s="32" t="s">
        <v>33</v>
      </c>
      <c r="C329" s="32" t="s">
        <v>37</v>
      </c>
      <c r="D329" s="32">
        <v>33</v>
      </c>
      <c r="E329" s="35">
        <f t="shared" si="30"/>
        <v>196.304</v>
      </c>
      <c r="F329" s="33">
        <f t="shared" si="31"/>
        <v>164.84300000000002</v>
      </c>
      <c r="G329" s="33">
        <f t="shared" si="32"/>
        <v>151.28100000000001</v>
      </c>
      <c r="H329" s="33">
        <f t="shared" si="33"/>
        <v>166.75399999999999</v>
      </c>
      <c r="I329" s="33">
        <f t="shared" si="34"/>
        <v>221.45400000000001</v>
      </c>
      <c r="J329" s="33">
        <f t="shared" si="35"/>
        <v>184.11100000000002</v>
      </c>
    </row>
    <row r="330" spans="1:10" x14ac:dyDescent="0.35">
      <c r="A330" s="31" t="s">
        <v>72</v>
      </c>
      <c r="B330" s="32" t="s">
        <v>33</v>
      </c>
      <c r="C330" s="32" t="s">
        <v>37</v>
      </c>
      <c r="D330" s="32">
        <v>39.9</v>
      </c>
      <c r="E330" s="35">
        <f t="shared" si="30"/>
        <v>252.87779000000003</v>
      </c>
      <c r="F330" s="33">
        <f t="shared" si="31"/>
        <v>221.24842999999998</v>
      </c>
      <c r="G330" s="33">
        <f t="shared" si="32"/>
        <v>198.66812999999999</v>
      </c>
      <c r="H330" s="33">
        <f t="shared" si="33"/>
        <v>232.45028000000002</v>
      </c>
      <c r="I330" s="33">
        <f t="shared" si="34"/>
        <v>283.11792000000003</v>
      </c>
      <c r="J330" s="33">
        <f t="shared" si="35"/>
        <v>240.88350999999997</v>
      </c>
    </row>
    <row r="331" spans="1:10" x14ac:dyDescent="0.35">
      <c r="A331" s="31" t="s">
        <v>72</v>
      </c>
      <c r="B331" s="32" t="s">
        <v>33</v>
      </c>
      <c r="C331" s="32" t="s">
        <v>37</v>
      </c>
      <c r="D331" s="32">
        <v>40.200000000000003</v>
      </c>
      <c r="E331" s="35">
        <f t="shared" si="30"/>
        <v>255.37856000000002</v>
      </c>
      <c r="F331" s="33">
        <f t="shared" si="31"/>
        <v>223.85852000000003</v>
      </c>
      <c r="G331" s="33">
        <f t="shared" si="32"/>
        <v>200.92932000000002</v>
      </c>
      <c r="H331" s="33">
        <f t="shared" si="33"/>
        <v>235.56152000000003</v>
      </c>
      <c r="I331" s="33">
        <f t="shared" si="34"/>
        <v>286.06248000000005</v>
      </c>
      <c r="J331" s="33">
        <f t="shared" si="35"/>
        <v>243.54844</v>
      </c>
    </row>
    <row r="332" spans="1:10" x14ac:dyDescent="0.35">
      <c r="A332" s="31" t="s">
        <v>72</v>
      </c>
      <c r="B332" s="32" t="s">
        <v>33</v>
      </c>
      <c r="C332" s="32" t="s">
        <v>44</v>
      </c>
      <c r="D332" s="32">
        <v>43.6</v>
      </c>
      <c r="E332" s="35">
        <f t="shared" si="30"/>
        <v>283.95963999999998</v>
      </c>
      <c r="F332" s="33">
        <f t="shared" si="31"/>
        <v>254.35788000000002</v>
      </c>
      <c r="G332" s="33">
        <f t="shared" si="32"/>
        <v>227.72608</v>
      </c>
      <c r="H332" s="33">
        <f t="shared" si="33"/>
        <v>272.30668000000003</v>
      </c>
      <c r="I332" s="33">
        <f t="shared" si="34"/>
        <v>320.96892000000003</v>
      </c>
      <c r="J332" s="33">
        <f t="shared" si="35"/>
        <v>274.89576</v>
      </c>
    </row>
    <row r="333" spans="1:10" x14ac:dyDescent="0.35">
      <c r="A333" s="31" t="s">
        <v>72</v>
      </c>
      <c r="B333" s="32" t="s">
        <v>33</v>
      </c>
      <c r="C333" s="32" t="s">
        <v>44</v>
      </c>
      <c r="D333" s="32">
        <v>31.2</v>
      </c>
      <c r="E333" s="35">
        <f t="shared" si="30"/>
        <v>181.84316000000001</v>
      </c>
      <c r="F333" s="33">
        <f t="shared" si="31"/>
        <v>151.27172000000002</v>
      </c>
      <c r="G333" s="33">
        <f t="shared" si="32"/>
        <v>140.37551999999999</v>
      </c>
      <c r="H333" s="33">
        <f t="shared" si="33"/>
        <v>151.46372</v>
      </c>
      <c r="I333" s="33">
        <f t="shared" si="34"/>
        <v>207.27828</v>
      </c>
      <c r="J333" s="33">
        <f t="shared" si="35"/>
        <v>170.72584000000001</v>
      </c>
    </row>
    <row r="334" spans="1:10" x14ac:dyDescent="0.35">
      <c r="A334" s="31" t="s">
        <v>72</v>
      </c>
      <c r="B334" s="32" t="s">
        <v>33</v>
      </c>
      <c r="C334" s="32" t="s">
        <v>44</v>
      </c>
      <c r="D334" s="32">
        <v>52.5</v>
      </c>
      <c r="E334" s="35">
        <f t="shared" si="30"/>
        <v>360.85474999999997</v>
      </c>
      <c r="F334" s="33">
        <f t="shared" si="31"/>
        <v>342.18574999999998</v>
      </c>
      <c r="G334" s="33">
        <f t="shared" si="32"/>
        <v>308.05125000000004</v>
      </c>
      <c r="H334" s="33">
        <f t="shared" si="33"/>
        <v>381.40999999999997</v>
      </c>
      <c r="I334" s="33">
        <f t="shared" si="34"/>
        <v>425.697</v>
      </c>
      <c r="J334" s="33">
        <f t="shared" si="35"/>
        <v>366.91374999999994</v>
      </c>
    </row>
    <row r="335" spans="1:10" x14ac:dyDescent="0.35">
      <c r="A335" s="31" t="s">
        <v>72</v>
      </c>
      <c r="B335" s="32" t="s">
        <v>33</v>
      </c>
      <c r="C335" s="32" t="s">
        <v>44</v>
      </c>
      <c r="D335" s="32">
        <v>21.2</v>
      </c>
      <c r="E335" s="35">
        <f t="shared" si="30"/>
        <v>103.74715999999998</v>
      </c>
      <c r="F335" s="33">
        <f t="shared" si="31"/>
        <v>84.489720000000005</v>
      </c>
      <c r="G335" s="33">
        <f t="shared" si="32"/>
        <v>90.76352</v>
      </c>
      <c r="H335" s="33">
        <f t="shared" si="33"/>
        <v>80.441719999999989</v>
      </c>
      <c r="I335" s="33">
        <f t="shared" si="34"/>
        <v>142.92027999999999</v>
      </c>
      <c r="J335" s="33">
        <f t="shared" si="35"/>
        <v>107.10184</v>
      </c>
    </row>
    <row r="336" spans="1:10" x14ac:dyDescent="0.35">
      <c r="A336" s="31" t="s">
        <v>72</v>
      </c>
      <c r="B336" s="32" t="s">
        <v>33</v>
      </c>
      <c r="C336" s="32" t="s">
        <v>44</v>
      </c>
      <c r="D336" s="32">
        <v>30.5</v>
      </c>
      <c r="E336" s="35">
        <f t="shared" si="30"/>
        <v>176.25274999999999</v>
      </c>
      <c r="F336" s="33">
        <f t="shared" si="31"/>
        <v>146.12175000000002</v>
      </c>
      <c r="G336" s="33">
        <f t="shared" si="32"/>
        <v>136.29724999999999</v>
      </c>
      <c r="H336" s="33">
        <f t="shared" si="33"/>
        <v>145.72400000000002</v>
      </c>
      <c r="I336" s="33">
        <f t="shared" si="34"/>
        <v>201.97899999999998</v>
      </c>
      <c r="J336" s="33">
        <f t="shared" si="35"/>
        <v>165.67974999999998</v>
      </c>
    </row>
    <row r="337" spans="1:10" x14ac:dyDescent="0.35">
      <c r="A337" s="31" t="s">
        <v>72</v>
      </c>
      <c r="B337" s="32" t="s">
        <v>33</v>
      </c>
      <c r="C337" s="32" t="s">
        <v>36</v>
      </c>
      <c r="D337" s="32">
        <v>62.6</v>
      </c>
      <c r="E337" s="35">
        <f t="shared" si="30"/>
        <v>451.76383999999996</v>
      </c>
      <c r="F337" s="33">
        <f t="shared" si="31"/>
        <v>455.86428000000001</v>
      </c>
      <c r="G337" s="33">
        <f t="shared" si="32"/>
        <v>417.05348000000004</v>
      </c>
      <c r="H337" s="33">
        <f t="shared" si="33"/>
        <v>527.86807999999996</v>
      </c>
      <c r="I337" s="33">
        <f t="shared" si="34"/>
        <v>567.95752000000005</v>
      </c>
      <c r="J337" s="33">
        <f t="shared" si="35"/>
        <v>488.80155999999999</v>
      </c>
    </row>
    <row r="338" spans="1:10" x14ac:dyDescent="0.35">
      <c r="A338" s="31" t="s">
        <v>72</v>
      </c>
      <c r="B338" s="32" t="s">
        <v>33</v>
      </c>
      <c r="C338" s="32" t="s">
        <v>36</v>
      </c>
      <c r="D338" s="32">
        <v>46.2</v>
      </c>
      <c r="E338" s="35">
        <f t="shared" si="30"/>
        <v>306.11216000000002</v>
      </c>
      <c r="F338" s="33">
        <f t="shared" si="31"/>
        <v>278.81972000000002</v>
      </c>
      <c r="G338" s="33">
        <f t="shared" si="32"/>
        <v>249.66852</v>
      </c>
      <c r="H338" s="33">
        <f t="shared" si="33"/>
        <v>302.24672000000004</v>
      </c>
      <c r="I338" s="33">
        <f t="shared" si="34"/>
        <v>349.56528000000003</v>
      </c>
      <c r="J338" s="33">
        <f t="shared" si="35"/>
        <v>300.28683999999998</v>
      </c>
    </row>
    <row r="339" spans="1:10" x14ac:dyDescent="0.35">
      <c r="A339" s="31" t="s">
        <v>72</v>
      </c>
      <c r="B339" s="32" t="s">
        <v>33</v>
      </c>
      <c r="C339" s="32" t="s">
        <v>36</v>
      </c>
      <c r="D339" s="32">
        <v>34.299999999999997</v>
      </c>
      <c r="E339" s="35">
        <f t="shared" si="30"/>
        <v>206.82451</v>
      </c>
      <c r="F339" s="33">
        <f t="shared" si="31"/>
        <v>174.93867</v>
      </c>
      <c r="G339" s="33">
        <f t="shared" si="32"/>
        <v>159.53196999999997</v>
      </c>
      <c r="H339" s="33">
        <f t="shared" si="33"/>
        <v>178.27251999999999</v>
      </c>
      <c r="I339" s="33">
        <f t="shared" si="34"/>
        <v>232.18367999999998</v>
      </c>
      <c r="J339" s="33">
        <f t="shared" si="35"/>
        <v>194.14478999999997</v>
      </c>
    </row>
    <row r="340" spans="1:10" x14ac:dyDescent="0.35">
      <c r="A340" s="31" t="s">
        <v>72</v>
      </c>
      <c r="B340" s="32" t="s">
        <v>33</v>
      </c>
      <c r="C340" s="32" t="s">
        <v>36</v>
      </c>
      <c r="D340" s="32">
        <v>25.4</v>
      </c>
      <c r="E340" s="35">
        <f t="shared" si="30"/>
        <v>136.08463999999998</v>
      </c>
      <c r="F340" s="33">
        <f t="shared" si="31"/>
        <v>110.75988</v>
      </c>
      <c r="G340" s="33">
        <f t="shared" si="32"/>
        <v>109.33508</v>
      </c>
      <c r="H340" s="33">
        <f t="shared" si="33"/>
        <v>107.39648</v>
      </c>
      <c r="I340" s="33">
        <f t="shared" si="34"/>
        <v>166.97872000000001</v>
      </c>
      <c r="J340" s="33">
        <f t="shared" si="35"/>
        <v>131.60715999999999</v>
      </c>
    </row>
    <row r="341" spans="1:10" x14ac:dyDescent="0.35">
      <c r="A341" s="31" t="s">
        <v>72</v>
      </c>
      <c r="B341" s="32" t="s">
        <v>33</v>
      </c>
      <c r="C341" s="32" t="s">
        <v>36</v>
      </c>
      <c r="D341" s="32">
        <v>28.1</v>
      </c>
      <c r="E341" s="35">
        <f t="shared" si="30"/>
        <v>157.22699</v>
      </c>
      <c r="F341" s="33">
        <f t="shared" si="31"/>
        <v>129.00783000000001</v>
      </c>
      <c r="G341" s="33">
        <f t="shared" si="32"/>
        <v>123.00653000000003</v>
      </c>
      <c r="H341" s="33">
        <f t="shared" si="33"/>
        <v>126.92288000000001</v>
      </c>
      <c r="I341" s="33">
        <f t="shared" si="34"/>
        <v>184.71772000000001</v>
      </c>
      <c r="J341" s="33">
        <f t="shared" si="35"/>
        <v>149.05591000000001</v>
      </c>
    </row>
    <row r="342" spans="1:10" x14ac:dyDescent="0.35">
      <c r="A342" s="31" t="s">
        <v>72</v>
      </c>
      <c r="B342" s="32" t="s">
        <v>33</v>
      </c>
      <c r="C342" s="32" t="s">
        <v>34</v>
      </c>
      <c r="D342" s="32">
        <v>31.3</v>
      </c>
      <c r="E342" s="35">
        <f t="shared" si="30"/>
        <v>182.64331000000001</v>
      </c>
      <c r="F342" s="33">
        <f t="shared" si="31"/>
        <v>152.01327000000001</v>
      </c>
      <c r="G342" s="33">
        <f t="shared" si="32"/>
        <v>140.96557000000001</v>
      </c>
      <c r="H342" s="33">
        <f t="shared" si="33"/>
        <v>152.29312000000002</v>
      </c>
      <c r="I342" s="33">
        <f t="shared" si="34"/>
        <v>208.04508000000001</v>
      </c>
      <c r="J342" s="33">
        <f t="shared" si="35"/>
        <v>171.45399</v>
      </c>
    </row>
    <row r="343" spans="1:10" x14ac:dyDescent="0.35">
      <c r="A343" s="31" t="s">
        <v>72</v>
      </c>
      <c r="B343" s="32" t="s">
        <v>33</v>
      </c>
      <c r="C343" s="32" t="s">
        <v>34</v>
      </c>
      <c r="D343" s="32">
        <v>39.6</v>
      </c>
      <c r="E343" s="35">
        <f t="shared" si="30"/>
        <v>250.38044000000005</v>
      </c>
      <c r="F343" s="33">
        <f t="shared" si="31"/>
        <v>218.65147999999999</v>
      </c>
      <c r="G343" s="33">
        <f t="shared" si="32"/>
        <v>196.42368000000002</v>
      </c>
      <c r="H343" s="33">
        <f t="shared" si="33"/>
        <v>229.36028000000002</v>
      </c>
      <c r="I343" s="33">
        <f t="shared" si="34"/>
        <v>280.19531999999998</v>
      </c>
      <c r="J343" s="33">
        <f t="shared" si="35"/>
        <v>238.23496</v>
      </c>
    </row>
    <row r="344" spans="1:10" x14ac:dyDescent="0.35">
      <c r="A344" s="31" t="s">
        <v>72</v>
      </c>
      <c r="B344" s="32" t="s">
        <v>33</v>
      </c>
      <c r="C344" s="32" t="s">
        <v>34</v>
      </c>
      <c r="D344" s="32">
        <v>30.4</v>
      </c>
      <c r="E344" s="35">
        <f t="shared" si="30"/>
        <v>175.45564000000002</v>
      </c>
      <c r="F344" s="33">
        <f t="shared" si="31"/>
        <v>145.39188000000001</v>
      </c>
      <c r="G344" s="33">
        <f t="shared" si="32"/>
        <v>135.72208000000001</v>
      </c>
      <c r="H344" s="33">
        <f t="shared" si="33"/>
        <v>144.91347999999999</v>
      </c>
      <c r="I344" s="33">
        <f t="shared" si="34"/>
        <v>201.23172</v>
      </c>
      <c r="J344" s="33">
        <f t="shared" si="35"/>
        <v>164.96615999999997</v>
      </c>
    </row>
    <row r="345" spans="1:10" x14ac:dyDescent="0.35">
      <c r="A345" s="31" t="s">
        <v>72</v>
      </c>
      <c r="B345" s="32" t="s">
        <v>33</v>
      </c>
      <c r="C345" s="32" t="s">
        <v>34</v>
      </c>
      <c r="D345" s="32">
        <v>29.3</v>
      </c>
      <c r="E345" s="35">
        <f t="shared" si="30"/>
        <v>166.71251000000001</v>
      </c>
      <c r="F345" s="33">
        <f t="shared" si="31"/>
        <v>137.45967000000002</v>
      </c>
      <c r="G345" s="33">
        <f t="shared" si="32"/>
        <v>129.51796999999999</v>
      </c>
      <c r="H345" s="33">
        <f t="shared" si="33"/>
        <v>136.15352000000001</v>
      </c>
      <c r="I345" s="33">
        <f t="shared" si="34"/>
        <v>193.17268000000001</v>
      </c>
      <c r="J345" s="33">
        <f t="shared" si="35"/>
        <v>157.23678999999998</v>
      </c>
    </row>
    <row r="346" spans="1:10" x14ac:dyDescent="0.35">
      <c r="A346" s="31" t="s">
        <v>72</v>
      </c>
      <c r="B346" s="32" t="s">
        <v>33</v>
      </c>
      <c r="C346" s="32" t="s">
        <v>34</v>
      </c>
      <c r="D346" s="32">
        <v>32.200000000000003</v>
      </c>
      <c r="E346" s="35">
        <f t="shared" si="30"/>
        <v>189.86176000000003</v>
      </c>
      <c r="F346" s="33">
        <f t="shared" si="31"/>
        <v>158.75292000000002</v>
      </c>
      <c r="G346" s="33">
        <f t="shared" si="32"/>
        <v>146.35972000000001</v>
      </c>
      <c r="H346" s="33">
        <f t="shared" si="33"/>
        <v>159.86392000000001</v>
      </c>
      <c r="I346" s="33">
        <f t="shared" si="34"/>
        <v>215.05608000000001</v>
      </c>
      <c r="J346" s="33">
        <f t="shared" si="35"/>
        <v>178.08924000000002</v>
      </c>
    </row>
    <row r="347" spans="1:10" x14ac:dyDescent="0.35">
      <c r="A347" s="31" t="s">
        <v>72</v>
      </c>
      <c r="B347" s="32" t="s">
        <v>33</v>
      </c>
      <c r="C347" s="32" t="s">
        <v>40</v>
      </c>
      <c r="D347" s="32">
        <v>17.600000000000001</v>
      </c>
      <c r="E347" s="35">
        <f t="shared" si="30"/>
        <v>76.562840000000023</v>
      </c>
      <c r="F347" s="33">
        <f t="shared" si="31"/>
        <v>64.022280000000009</v>
      </c>
      <c r="G347" s="33">
        <f t="shared" si="32"/>
        <v>77.456479999999999</v>
      </c>
      <c r="H347" s="33">
        <f t="shared" si="33"/>
        <v>60.651080000000007</v>
      </c>
      <c r="I347" s="33">
        <f t="shared" si="34"/>
        <v>125.72452000000001</v>
      </c>
      <c r="J347" s="33">
        <f t="shared" si="35"/>
        <v>88.652560000000008</v>
      </c>
    </row>
    <row r="348" spans="1:10" x14ac:dyDescent="0.35">
      <c r="A348" s="31" t="s">
        <v>72</v>
      </c>
      <c r="B348" s="32" t="s">
        <v>33</v>
      </c>
      <c r="C348" s="32" t="s">
        <v>40</v>
      </c>
      <c r="D348" s="32">
        <v>31.8</v>
      </c>
      <c r="E348" s="35">
        <f t="shared" si="30"/>
        <v>186.64976000000001</v>
      </c>
      <c r="F348" s="33">
        <f t="shared" si="31"/>
        <v>155.74292000000003</v>
      </c>
      <c r="G348" s="33">
        <f t="shared" si="32"/>
        <v>143.94372000000001</v>
      </c>
      <c r="H348" s="33">
        <f t="shared" si="33"/>
        <v>156.47552000000002</v>
      </c>
      <c r="I348" s="33">
        <f t="shared" si="34"/>
        <v>211.91568000000001</v>
      </c>
      <c r="J348" s="33">
        <f t="shared" si="35"/>
        <v>175.12204</v>
      </c>
    </row>
    <row r="349" spans="1:10" x14ac:dyDescent="0.35">
      <c r="A349" s="31" t="s">
        <v>72</v>
      </c>
      <c r="B349" s="32" t="s">
        <v>33</v>
      </c>
      <c r="C349" s="32" t="s">
        <v>40</v>
      </c>
      <c r="D349" s="32">
        <v>38.9</v>
      </c>
      <c r="E349" s="35">
        <f t="shared" si="30"/>
        <v>244.56658999999999</v>
      </c>
      <c r="F349" s="33">
        <f t="shared" si="31"/>
        <v>212.64302999999998</v>
      </c>
      <c r="G349" s="33">
        <f t="shared" si="32"/>
        <v>191.25172999999998</v>
      </c>
      <c r="H349" s="33">
        <f t="shared" si="33"/>
        <v>222.23287999999997</v>
      </c>
      <c r="I349" s="33">
        <f t="shared" si="34"/>
        <v>273.46131999999994</v>
      </c>
      <c r="J349" s="33">
        <f t="shared" si="35"/>
        <v>232.11870999999996</v>
      </c>
    </row>
    <row r="350" spans="1:10" x14ac:dyDescent="0.35">
      <c r="A350" s="31" t="s">
        <v>72</v>
      </c>
      <c r="B350" s="32" t="s">
        <v>33</v>
      </c>
      <c r="C350" s="32" t="s">
        <v>40</v>
      </c>
      <c r="D350" s="32">
        <v>45.8</v>
      </c>
      <c r="E350" s="35">
        <f t="shared" si="30"/>
        <v>302.68735999999996</v>
      </c>
      <c r="F350" s="33">
        <f t="shared" si="31"/>
        <v>274.99212</v>
      </c>
      <c r="G350" s="33">
        <f t="shared" si="32"/>
        <v>246.21091999999996</v>
      </c>
      <c r="H350" s="33">
        <f t="shared" si="33"/>
        <v>297.53672</v>
      </c>
      <c r="I350" s="33">
        <f t="shared" si="34"/>
        <v>345.05847999999997</v>
      </c>
      <c r="J350" s="33">
        <f t="shared" si="35"/>
        <v>296.30043999999998</v>
      </c>
    </row>
    <row r="351" spans="1:10" x14ac:dyDescent="0.35">
      <c r="A351" s="31" t="s">
        <v>72</v>
      </c>
      <c r="B351" s="32" t="s">
        <v>33</v>
      </c>
      <c r="C351" s="32" t="s">
        <v>40</v>
      </c>
      <c r="D351" s="32">
        <v>21.3</v>
      </c>
      <c r="E351" s="35">
        <f t="shared" si="30"/>
        <v>104.50931000000003</v>
      </c>
      <c r="F351" s="33">
        <f t="shared" si="31"/>
        <v>85.085270000000008</v>
      </c>
      <c r="G351" s="33">
        <f t="shared" si="32"/>
        <v>91.167570000000012</v>
      </c>
      <c r="H351" s="33">
        <f t="shared" si="33"/>
        <v>81.035119999999992</v>
      </c>
      <c r="I351" s="33">
        <f t="shared" si="34"/>
        <v>143.44308000000001</v>
      </c>
      <c r="J351" s="33">
        <f t="shared" si="35"/>
        <v>107.64799000000001</v>
      </c>
    </row>
    <row r="352" spans="1:10" x14ac:dyDescent="0.35">
      <c r="A352" s="25" t="s">
        <v>71</v>
      </c>
      <c r="B352" s="3" t="s">
        <v>33</v>
      </c>
      <c r="C352" s="3" t="s">
        <v>73</v>
      </c>
      <c r="D352" s="3">
        <v>32.299999999999997</v>
      </c>
      <c r="E352" s="34">
        <f t="shared" si="30"/>
        <v>190.66570999999999</v>
      </c>
      <c r="F352" s="26">
        <f t="shared" si="31"/>
        <v>159.50906999999998</v>
      </c>
      <c r="G352" s="26">
        <f t="shared" si="32"/>
        <v>146.96836999999996</v>
      </c>
      <c r="H352" s="26">
        <f t="shared" si="33"/>
        <v>160.71691999999996</v>
      </c>
      <c r="I352" s="26">
        <f t="shared" si="34"/>
        <v>215.84727999999996</v>
      </c>
      <c r="J352" s="26">
        <f t="shared" si="35"/>
        <v>178.83558999999997</v>
      </c>
    </row>
    <row r="353" spans="1:10" x14ac:dyDescent="0.35">
      <c r="A353" s="25" t="s">
        <v>71</v>
      </c>
      <c r="B353" s="3" t="s">
        <v>33</v>
      </c>
      <c r="C353" s="3" t="s">
        <v>73</v>
      </c>
      <c r="D353" s="3">
        <v>45.2</v>
      </c>
      <c r="E353" s="34">
        <f t="shared" si="30"/>
        <v>297.56156000000004</v>
      </c>
      <c r="F353" s="26">
        <f t="shared" si="31"/>
        <v>269.29452000000003</v>
      </c>
      <c r="G353" s="26">
        <f t="shared" si="32"/>
        <v>241.08032</v>
      </c>
      <c r="H353" s="26">
        <f t="shared" si="33"/>
        <v>290.54252000000002</v>
      </c>
      <c r="I353" s="26">
        <f t="shared" si="34"/>
        <v>338.37148000000002</v>
      </c>
      <c r="J353" s="26">
        <f t="shared" si="35"/>
        <v>290.37544000000003</v>
      </c>
    </row>
    <row r="354" spans="1:10" x14ac:dyDescent="0.35">
      <c r="A354" s="25" t="s">
        <v>71</v>
      </c>
      <c r="B354" s="3" t="s">
        <v>33</v>
      </c>
      <c r="C354" s="3" t="s">
        <v>73</v>
      </c>
      <c r="D354" s="3">
        <v>46.1</v>
      </c>
      <c r="E354" s="34">
        <f t="shared" si="30"/>
        <v>305.25538999999998</v>
      </c>
      <c r="F354" s="26">
        <f t="shared" si="31"/>
        <v>277.86063000000001</v>
      </c>
      <c r="G354" s="26">
        <f t="shared" si="32"/>
        <v>248.80133000000001</v>
      </c>
      <c r="H354" s="26">
        <f t="shared" si="33"/>
        <v>301.06567999999999</v>
      </c>
      <c r="I354" s="26">
        <f t="shared" si="34"/>
        <v>348.43492000000003</v>
      </c>
      <c r="J354" s="26">
        <f t="shared" si="35"/>
        <v>299.28751</v>
      </c>
    </row>
    <row r="355" spans="1:10" x14ac:dyDescent="0.35">
      <c r="A355" s="25" t="s">
        <v>71</v>
      </c>
      <c r="B355" s="3" t="s">
        <v>33</v>
      </c>
      <c r="C355" s="3" t="s">
        <v>73</v>
      </c>
      <c r="D355" s="3">
        <v>21.9</v>
      </c>
      <c r="E355" s="34">
        <f t="shared" si="30"/>
        <v>109.09019000000001</v>
      </c>
      <c r="F355" s="26">
        <f t="shared" si="31"/>
        <v>88.689229999999995</v>
      </c>
      <c r="G355" s="26">
        <f t="shared" si="32"/>
        <v>93.630930000000006</v>
      </c>
      <c r="H355" s="26">
        <f t="shared" si="33"/>
        <v>84.645079999999993</v>
      </c>
      <c r="I355" s="26">
        <f t="shared" si="34"/>
        <v>146.63112000000001</v>
      </c>
      <c r="J355" s="26">
        <f t="shared" si="35"/>
        <v>110.96311</v>
      </c>
    </row>
    <row r="356" spans="1:10" x14ac:dyDescent="0.35">
      <c r="A356" s="25" t="s">
        <v>71</v>
      </c>
      <c r="B356" s="3" t="s">
        <v>33</v>
      </c>
      <c r="C356" s="3" t="s">
        <v>73</v>
      </c>
      <c r="D356" s="3">
        <v>37.5</v>
      </c>
      <c r="E356" s="34">
        <f t="shared" si="30"/>
        <v>232.99474999999998</v>
      </c>
      <c r="F356" s="26">
        <f t="shared" si="31"/>
        <v>200.84075000000001</v>
      </c>
      <c r="G356" s="26">
        <f t="shared" si="32"/>
        <v>181.18125000000001</v>
      </c>
      <c r="H356" s="26">
        <f t="shared" si="33"/>
        <v>208.32500000000002</v>
      </c>
      <c r="I356" s="26">
        <f t="shared" si="34"/>
        <v>260.35200000000003</v>
      </c>
      <c r="J356" s="26">
        <f t="shared" si="35"/>
        <v>220.15375</v>
      </c>
    </row>
    <row r="357" spans="1:10" x14ac:dyDescent="0.35">
      <c r="A357" s="25" t="s">
        <v>71</v>
      </c>
      <c r="B357" s="3" t="s">
        <v>33</v>
      </c>
      <c r="C357" s="3" t="s">
        <v>74</v>
      </c>
      <c r="D357" s="3">
        <v>45.5</v>
      </c>
      <c r="E357" s="34">
        <f t="shared" si="30"/>
        <v>300.12274999999994</v>
      </c>
      <c r="F357" s="26">
        <f t="shared" si="31"/>
        <v>272.13675000000001</v>
      </c>
      <c r="G357" s="26">
        <f t="shared" si="32"/>
        <v>243.63724999999999</v>
      </c>
      <c r="H357" s="26">
        <f t="shared" si="33"/>
        <v>294.029</v>
      </c>
      <c r="I357" s="26">
        <f t="shared" si="34"/>
        <v>341.70400000000001</v>
      </c>
      <c r="J357" s="26">
        <f t="shared" si="35"/>
        <v>293.32974999999999</v>
      </c>
    </row>
    <row r="358" spans="1:10" x14ac:dyDescent="0.35">
      <c r="A358" s="25" t="s">
        <v>71</v>
      </c>
      <c r="B358" s="3" t="s">
        <v>33</v>
      </c>
      <c r="C358" s="3" t="s">
        <v>74</v>
      </c>
      <c r="D358" s="3">
        <v>32.9</v>
      </c>
      <c r="E358" s="34">
        <f t="shared" si="30"/>
        <v>195.49739</v>
      </c>
      <c r="F358" s="26">
        <f t="shared" si="31"/>
        <v>164.07662999999999</v>
      </c>
      <c r="G358" s="26">
        <f t="shared" si="32"/>
        <v>150.65932999999998</v>
      </c>
      <c r="H358" s="26">
        <f t="shared" si="33"/>
        <v>165.88448</v>
      </c>
      <c r="I358" s="26">
        <f t="shared" si="34"/>
        <v>220.64571999999998</v>
      </c>
      <c r="J358" s="26">
        <f t="shared" si="35"/>
        <v>183.35190999999998</v>
      </c>
    </row>
    <row r="359" spans="1:10" x14ac:dyDescent="0.35">
      <c r="A359" s="25" t="s">
        <v>71</v>
      </c>
      <c r="B359" s="3" t="s">
        <v>33</v>
      </c>
      <c r="C359" s="3" t="s">
        <v>74</v>
      </c>
      <c r="D359" s="3">
        <v>24.5</v>
      </c>
      <c r="E359" s="34">
        <f t="shared" si="30"/>
        <v>129.09875000000002</v>
      </c>
      <c r="F359" s="26">
        <f t="shared" si="31"/>
        <v>104.91374999999999</v>
      </c>
      <c r="G359" s="26">
        <f t="shared" si="32"/>
        <v>105.07925</v>
      </c>
      <c r="H359" s="26">
        <f t="shared" si="33"/>
        <v>101.27</v>
      </c>
      <c r="I359" s="26">
        <f t="shared" si="34"/>
        <v>161.46100000000001</v>
      </c>
      <c r="J359" s="26">
        <f t="shared" si="35"/>
        <v>126.08574999999999</v>
      </c>
    </row>
    <row r="360" spans="1:10" x14ac:dyDescent="0.35">
      <c r="A360" s="25" t="s">
        <v>71</v>
      </c>
      <c r="B360" s="3" t="s">
        <v>33</v>
      </c>
      <c r="C360" s="3" t="s">
        <v>74</v>
      </c>
      <c r="D360" s="3">
        <v>43.4</v>
      </c>
      <c r="E360" s="34">
        <f t="shared" si="30"/>
        <v>282.26623999999998</v>
      </c>
      <c r="F360" s="26">
        <f t="shared" si="31"/>
        <v>252.51707999999996</v>
      </c>
      <c r="G360" s="26">
        <f t="shared" si="32"/>
        <v>226.09027999999998</v>
      </c>
      <c r="H360" s="26">
        <f t="shared" si="33"/>
        <v>270.06968000000001</v>
      </c>
      <c r="I360" s="26">
        <f t="shared" si="34"/>
        <v>318.83751999999998</v>
      </c>
      <c r="J360" s="26">
        <f t="shared" si="35"/>
        <v>272.99356</v>
      </c>
    </row>
    <row r="361" spans="1:10" x14ac:dyDescent="0.35">
      <c r="A361" s="25" t="s">
        <v>71</v>
      </c>
      <c r="B361" s="3" t="s">
        <v>33</v>
      </c>
      <c r="C361" s="3" t="s">
        <v>74</v>
      </c>
      <c r="D361" s="3">
        <v>21.7</v>
      </c>
      <c r="E361" s="34">
        <f t="shared" si="30"/>
        <v>107.56171000000001</v>
      </c>
      <c r="F361" s="26">
        <f t="shared" si="31"/>
        <v>87.482069999999993</v>
      </c>
      <c r="G361" s="26">
        <f t="shared" si="32"/>
        <v>92.802369999999996</v>
      </c>
      <c r="H361" s="26">
        <f t="shared" si="33"/>
        <v>83.43231999999999</v>
      </c>
      <c r="I361" s="26">
        <f t="shared" si="34"/>
        <v>145.55868000000001</v>
      </c>
      <c r="J361" s="26">
        <f t="shared" si="35"/>
        <v>109.85078999999999</v>
      </c>
    </row>
    <row r="362" spans="1:10" x14ac:dyDescent="0.35">
      <c r="A362" s="25" t="s">
        <v>71</v>
      </c>
      <c r="B362" s="3" t="s">
        <v>33</v>
      </c>
      <c r="C362" s="3" t="s">
        <v>75</v>
      </c>
      <c r="D362" s="3">
        <v>42.1</v>
      </c>
      <c r="E362" s="34">
        <f t="shared" si="30"/>
        <v>271.29618999999997</v>
      </c>
      <c r="F362" s="26">
        <f t="shared" si="31"/>
        <v>240.69423</v>
      </c>
      <c r="G362" s="26">
        <f t="shared" si="32"/>
        <v>215.63893000000002</v>
      </c>
      <c r="H362" s="26">
        <f t="shared" si="33"/>
        <v>255.75928000000002</v>
      </c>
      <c r="I362" s="26">
        <f t="shared" si="34"/>
        <v>305.22132000000005</v>
      </c>
      <c r="J362" s="26">
        <f t="shared" si="35"/>
        <v>260.80671000000001</v>
      </c>
    </row>
    <row r="363" spans="1:10" x14ac:dyDescent="0.35">
      <c r="A363" s="25" t="s">
        <v>71</v>
      </c>
      <c r="B363" s="3" t="s">
        <v>33</v>
      </c>
      <c r="C363" s="3" t="s">
        <v>75</v>
      </c>
      <c r="D363" s="3">
        <v>33.4</v>
      </c>
      <c r="E363" s="34">
        <f t="shared" si="30"/>
        <v>199.53423999999998</v>
      </c>
      <c r="F363" s="26">
        <f t="shared" si="31"/>
        <v>167.92308</v>
      </c>
      <c r="G363" s="26">
        <f t="shared" si="32"/>
        <v>153.78628</v>
      </c>
      <c r="H363" s="26">
        <f t="shared" si="33"/>
        <v>170.25568000000001</v>
      </c>
      <c r="I363" s="26">
        <f t="shared" si="34"/>
        <v>224.71152000000001</v>
      </c>
      <c r="J363" s="26">
        <f t="shared" si="35"/>
        <v>187.16556</v>
      </c>
    </row>
    <row r="364" spans="1:10" x14ac:dyDescent="0.35">
      <c r="A364" s="25" t="s">
        <v>71</v>
      </c>
      <c r="B364" s="3" t="s">
        <v>33</v>
      </c>
      <c r="C364" s="3" t="s">
        <v>75</v>
      </c>
      <c r="D364" s="3">
        <v>24.4</v>
      </c>
      <c r="E364" s="34">
        <f t="shared" si="30"/>
        <v>128.32443999999998</v>
      </c>
      <c r="F364" s="26">
        <f t="shared" si="31"/>
        <v>104.27148</v>
      </c>
      <c r="G364" s="26">
        <f t="shared" si="32"/>
        <v>104.61568</v>
      </c>
      <c r="H364" s="26">
        <f t="shared" si="33"/>
        <v>100.60107999999998</v>
      </c>
      <c r="I364" s="26">
        <f t="shared" si="34"/>
        <v>160.86011999999999</v>
      </c>
      <c r="J364" s="26">
        <f t="shared" si="35"/>
        <v>125.48136</v>
      </c>
    </row>
    <row r="365" spans="1:10" x14ac:dyDescent="0.35">
      <c r="A365" s="25" t="s">
        <v>71</v>
      </c>
      <c r="B365" s="3" t="s">
        <v>33</v>
      </c>
      <c r="C365" s="3" t="s">
        <v>75</v>
      </c>
      <c r="D365" s="3">
        <v>31.3</v>
      </c>
      <c r="E365" s="34">
        <f t="shared" si="30"/>
        <v>182.64331000000001</v>
      </c>
      <c r="F365" s="26">
        <f t="shared" si="31"/>
        <v>152.01327000000001</v>
      </c>
      <c r="G365" s="26">
        <f t="shared" si="32"/>
        <v>140.96557000000001</v>
      </c>
      <c r="H365" s="26">
        <f t="shared" si="33"/>
        <v>152.29312000000002</v>
      </c>
      <c r="I365" s="26">
        <f t="shared" si="34"/>
        <v>208.04508000000001</v>
      </c>
      <c r="J365" s="26">
        <f t="shared" si="35"/>
        <v>171.45399</v>
      </c>
    </row>
    <row r="366" spans="1:10" x14ac:dyDescent="0.35">
      <c r="A366" s="25" t="s">
        <v>71</v>
      </c>
      <c r="B366" s="3" t="s">
        <v>33</v>
      </c>
      <c r="C366" s="3" t="s">
        <v>75</v>
      </c>
      <c r="D366" s="3">
        <v>27.9</v>
      </c>
      <c r="E366" s="34">
        <f t="shared" si="30"/>
        <v>155.65139000000002</v>
      </c>
      <c r="F366" s="26">
        <f t="shared" si="31"/>
        <v>127.61963</v>
      </c>
      <c r="G366" s="26">
        <f t="shared" si="32"/>
        <v>121.94732999999999</v>
      </c>
      <c r="H366" s="26">
        <f t="shared" si="33"/>
        <v>125.41748</v>
      </c>
      <c r="I366" s="26">
        <f t="shared" si="34"/>
        <v>183.34271999999999</v>
      </c>
      <c r="J366" s="26">
        <f t="shared" si="35"/>
        <v>147.71790999999999</v>
      </c>
    </row>
    <row r="367" spans="1:10" x14ac:dyDescent="0.35">
      <c r="A367" s="25" t="s">
        <v>71</v>
      </c>
      <c r="B367" s="3" t="s">
        <v>33</v>
      </c>
      <c r="C367" s="3" t="s">
        <v>76</v>
      </c>
      <c r="D367" s="3">
        <v>21.7</v>
      </c>
      <c r="E367" s="34">
        <f t="shared" si="30"/>
        <v>107.56171000000001</v>
      </c>
      <c r="F367" s="26">
        <f t="shared" si="31"/>
        <v>87.482069999999993</v>
      </c>
      <c r="G367" s="26">
        <f t="shared" si="32"/>
        <v>92.802369999999996</v>
      </c>
      <c r="H367" s="26">
        <f t="shared" si="33"/>
        <v>83.43231999999999</v>
      </c>
      <c r="I367" s="26">
        <f t="shared" si="34"/>
        <v>145.55868000000001</v>
      </c>
      <c r="J367" s="26">
        <f t="shared" si="35"/>
        <v>109.85078999999999</v>
      </c>
    </row>
    <row r="368" spans="1:10" x14ac:dyDescent="0.35">
      <c r="A368" s="25" t="s">
        <v>71</v>
      </c>
      <c r="B368" s="3" t="s">
        <v>33</v>
      </c>
      <c r="C368" s="3" t="s">
        <v>76</v>
      </c>
      <c r="D368" s="3">
        <v>40.5</v>
      </c>
      <c r="E368" s="34">
        <f t="shared" si="30"/>
        <v>257.88274999999999</v>
      </c>
      <c r="F368" s="26">
        <f t="shared" si="31"/>
        <v>226.48175000000001</v>
      </c>
      <c r="G368" s="26">
        <f t="shared" si="32"/>
        <v>203.20724999999999</v>
      </c>
      <c r="H368" s="26">
        <f t="shared" si="33"/>
        <v>238.69400000000002</v>
      </c>
      <c r="I368" s="26">
        <f t="shared" si="34"/>
        <v>289.029</v>
      </c>
      <c r="J368" s="26">
        <f t="shared" si="35"/>
        <v>246.22975</v>
      </c>
    </row>
    <row r="369" spans="1:10" x14ac:dyDescent="0.35">
      <c r="A369" s="25" t="s">
        <v>71</v>
      </c>
      <c r="B369" s="3" t="s">
        <v>33</v>
      </c>
      <c r="C369" s="3" t="s">
        <v>76</v>
      </c>
      <c r="D369" s="3">
        <v>42.6</v>
      </c>
      <c r="E369" s="34">
        <f t="shared" si="30"/>
        <v>275.50783999999999</v>
      </c>
      <c r="F369" s="26">
        <f t="shared" si="31"/>
        <v>245.21228000000002</v>
      </c>
      <c r="G369" s="26">
        <f t="shared" si="32"/>
        <v>219.62147999999999</v>
      </c>
      <c r="H369" s="26">
        <f t="shared" si="33"/>
        <v>261.21608000000003</v>
      </c>
      <c r="I369" s="26">
        <f t="shared" si="34"/>
        <v>310.40952000000004</v>
      </c>
      <c r="J369" s="26">
        <f t="shared" si="35"/>
        <v>265.45756000000006</v>
      </c>
    </row>
    <row r="370" spans="1:10" x14ac:dyDescent="0.35">
      <c r="A370" s="25" t="s">
        <v>71</v>
      </c>
      <c r="B370" s="3" t="s">
        <v>33</v>
      </c>
      <c r="C370" s="3" t="s">
        <v>76</v>
      </c>
      <c r="D370" s="3">
        <v>36.200000000000003</v>
      </c>
      <c r="E370" s="34">
        <f t="shared" si="30"/>
        <v>222.31616000000005</v>
      </c>
      <c r="F370" s="26">
        <f t="shared" si="31"/>
        <v>190.13772000000003</v>
      </c>
      <c r="G370" s="26">
        <f t="shared" si="32"/>
        <v>172.15652000000003</v>
      </c>
      <c r="H370" s="26">
        <f t="shared" si="33"/>
        <v>195.82472000000004</v>
      </c>
      <c r="I370" s="26">
        <f t="shared" si="34"/>
        <v>248.60728000000006</v>
      </c>
      <c r="J370" s="26">
        <f t="shared" si="35"/>
        <v>209.36284000000003</v>
      </c>
    </row>
    <row r="371" spans="1:10" x14ac:dyDescent="0.35">
      <c r="A371" s="25" t="s">
        <v>71</v>
      </c>
      <c r="B371" s="3" t="s">
        <v>33</v>
      </c>
      <c r="C371" s="3" t="s">
        <v>76</v>
      </c>
      <c r="D371" s="3">
        <v>40.4</v>
      </c>
      <c r="E371" s="34">
        <f t="shared" si="30"/>
        <v>257.04763999999994</v>
      </c>
      <c r="F371" s="26">
        <f t="shared" si="31"/>
        <v>225.60587999999998</v>
      </c>
      <c r="G371" s="26">
        <f t="shared" si="32"/>
        <v>202.44607999999999</v>
      </c>
      <c r="H371" s="26">
        <f t="shared" si="33"/>
        <v>237.64747999999997</v>
      </c>
      <c r="I371" s="26">
        <f t="shared" si="34"/>
        <v>288.03771999999998</v>
      </c>
      <c r="J371" s="26">
        <f t="shared" si="35"/>
        <v>245.33415999999997</v>
      </c>
    </row>
    <row r="372" spans="1:10" x14ac:dyDescent="0.35">
      <c r="A372" s="25" t="s">
        <v>71</v>
      </c>
      <c r="B372" s="3" t="s">
        <v>33</v>
      </c>
      <c r="C372" s="3" t="s">
        <v>77</v>
      </c>
      <c r="D372" s="3">
        <v>53.1</v>
      </c>
      <c r="E372" s="34">
        <f t="shared" si="30"/>
        <v>366.14698999999996</v>
      </c>
      <c r="F372" s="26">
        <f t="shared" si="31"/>
        <v>348.52283</v>
      </c>
      <c r="G372" s="26">
        <f t="shared" si="32"/>
        <v>313.99653000000001</v>
      </c>
      <c r="H372" s="26">
        <f t="shared" si="33"/>
        <v>389.43788000000001</v>
      </c>
      <c r="I372" s="26">
        <f t="shared" si="34"/>
        <v>433.45272</v>
      </c>
      <c r="J372" s="26">
        <f t="shared" si="35"/>
        <v>373.63590999999997</v>
      </c>
    </row>
    <row r="373" spans="1:10" x14ac:dyDescent="0.35">
      <c r="A373" s="25" t="s">
        <v>71</v>
      </c>
      <c r="B373" s="3" t="s">
        <v>33</v>
      </c>
      <c r="C373" s="3" t="s">
        <v>77</v>
      </c>
      <c r="D373" s="3">
        <v>56.8</v>
      </c>
      <c r="E373" s="34">
        <f t="shared" si="30"/>
        <v>399.08475999999996</v>
      </c>
      <c r="F373" s="26">
        <f t="shared" si="31"/>
        <v>388.76292000000001</v>
      </c>
      <c r="G373" s="26">
        <f t="shared" si="32"/>
        <v>352.13871999999998</v>
      </c>
      <c r="H373" s="26">
        <f t="shared" si="33"/>
        <v>440.82051999999999</v>
      </c>
      <c r="I373" s="26">
        <f t="shared" si="34"/>
        <v>483.22068000000002</v>
      </c>
      <c r="J373" s="26">
        <f t="shared" si="35"/>
        <v>416.53703999999993</v>
      </c>
    </row>
    <row r="374" spans="1:10" x14ac:dyDescent="0.35">
      <c r="A374" s="25" t="s">
        <v>71</v>
      </c>
      <c r="B374" s="3" t="s">
        <v>33</v>
      </c>
      <c r="C374" s="3" t="s">
        <v>77</v>
      </c>
      <c r="D374" s="3">
        <v>39.4</v>
      </c>
      <c r="E374" s="34">
        <f t="shared" si="30"/>
        <v>248.71743999999998</v>
      </c>
      <c r="F374" s="26">
        <f t="shared" si="31"/>
        <v>216.92748</v>
      </c>
      <c r="G374" s="26">
        <f t="shared" si="32"/>
        <v>194.93667999999997</v>
      </c>
      <c r="H374" s="26">
        <f t="shared" si="33"/>
        <v>227.31207999999998</v>
      </c>
      <c r="I374" s="26">
        <f t="shared" si="34"/>
        <v>278.25912</v>
      </c>
      <c r="J374" s="26">
        <f t="shared" si="35"/>
        <v>236.47835999999998</v>
      </c>
    </row>
    <row r="375" spans="1:10" x14ac:dyDescent="0.35">
      <c r="A375" s="25" t="s">
        <v>71</v>
      </c>
      <c r="B375" s="3" t="s">
        <v>33</v>
      </c>
      <c r="C375" s="3" t="s">
        <v>77</v>
      </c>
      <c r="D375" s="3">
        <v>21.9</v>
      </c>
      <c r="E375" s="34">
        <f t="shared" si="30"/>
        <v>109.09019000000001</v>
      </c>
      <c r="F375" s="26">
        <f t="shared" si="31"/>
        <v>88.689229999999995</v>
      </c>
      <c r="G375" s="26">
        <f t="shared" si="32"/>
        <v>93.630930000000006</v>
      </c>
      <c r="H375" s="26">
        <f t="shared" si="33"/>
        <v>84.645079999999993</v>
      </c>
      <c r="I375" s="26">
        <f t="shared" si="34"/>
        <v>146.63112000000001</v>
      </c>
      <c r="J375" s="26">
        <f t="shared" si="35"/>
        <v>110.96311</v>
      </c>
    </row>
    <row r="376" spans="1:10" x14ac:dyDescent="0.35">
      <c r="A376" s="25" t="s">
        <v>71</v>
      </c>
      <c r="B376" s="3" t="s">
        <v>33</v>
      </c>
      <c r="C376" s="3" t="s">
        <v>77</v>
      </c>
      <c r="D376" s="3">
        <v>14.6</v>
      </c>
      <c r="E376" s="34">
        <f t="shared" si="30"/>
        <v>54.285439999999987</v>
      </c>
      <c r="F376" s="26">
        <f t="shared" si="31"/>
        <v>48.411479999999997</v>
      </c>
      <c r="G376" s="26">
        <f t="shared" si="32"/>
        <v>68.208680000000001</v>
      </c>
      <c r="H376" s="26">
        <f t="shared" si="33"/>
        <v>46.495279999999994</v>
      </c>
      <c r="I376" s="26">
        <f t="shared" si="34"/>
        <v>113.81032</v>
      </c>
      <c r="J376" s="26">
        <f t="shared" si="35"/>
        <v>75.07996</v>
      </c>
    </row>
    <row r="377" spans="1:10" x14ac:dyDescent="0.35">
      <c r="A377" s="25" t="s">
        <v>71</v>
      </c>
      <c r="B377" s="3" t="s">
        <v>33</v>
      </c>
      <c r="C377" s="3" t="s">
        <v>78</v>
      </c>
      <c r="D377" s="3">
        <v>26</v>
      </c>
      <c r="E377" s="34">
        <f t="shared" si="30"/>
        <v>140.75899999999999</v>
      </c>
      <c r="F377" s="26">
        <f t="shared" si="31"/>
        <v>114.72300000000001</v>
      </c>
      <c r="G377" s="26">
        <f t="shared" si="32"/>
        <v>112.256</v>
      </c>
      <c r="H377" s="26">
        <f t="shared" si="33"/>
        <v>111.587</v>
      </c>
      <c r="I377" s="26">
        <f t="shared" si="34"/>
        <v>170.767</v>
      </c>
      <c r="J377" s="26">
        <f t="shared" si="35"/>
        <v>135.37</v>
      </c>
    </row>
    <row r="378" spans="1:10" x14ac:dyDescent="0.35">
      <c r="A378" s="25" t="s">
        <v>71</v>
      </c>
      <c r="B378" s="3" t="s">
        <v>33</v>
      </c>
      <c r="C378" s="3" t="s">
        <v>78</v>
      </c>
      <c r="D378" s="3">
        <v>23.2</v>
      </c>
      <c r="E378" s="34">
        <f t="shared" si="30"/>
        <v>119.06236000000001</v>
      </c>
      <c r="F378" s="26">
        <f t="shared" si="31"/>
        <v>96.678120000000007</v>
      </c>
      <c r="G378" s="26">
        <f t="shared" si="32"/>
        <v>99.197920000000011</v>
      </c>
      <c r="H378" s="26">
        <f t="shared" si="33"/>
        <v>92.758119999999991</v>
      </c>
      <c r="I378" s="26">
        <f t="shared" si="34"/>
        <v>153.83987999999999</v>
      </c>
      <c r="J378" s="26">
        <f t="shared" si="35"/>
        <v>118.37064000000001</v>
      </c>
    </row>
    <row r="379" spans="1:10" x14ac:dyDescent="0.35">
      <c r="A379" s="25" t="s">
        <v>71</v>
      </c>
      <c r="B379" s="3" t="s">
        <v>33</v>
      </c>
      <c r="C379" s="3" t="s">
        <v>78</v>
      </c>
      <c r="D379" s="3">
        <v>36.299999999999997</v>
      </c>
      <c r="E379" s="34">
        <f t="shared" si="30"/>
        <v>223.13530999999998</v>
      </c>
      <c r="F379" s="26">
        <f t="shared" si="31"/>
        <v>190.95227</v>
      </c>
      <c r="G379" s="26">
        <f t="shared" si="32"/>
        <v>172.83956999999998</v>
      </c>
      <c r="H379" s="26">
        <f t="shared" si="33"/>
        <v>196.77211999999997</v>
      </c>
      <c r="I379" s="26">
        <f t="shared" si="34"/>
        <v>249.49608000000001</v>
      </c>
      <c r="J379" s="26">
        <f t="shared" si="35"/>
        <v>210.18198999999998</v>
      </c>
    </row>
    <row r="380" spans="1:10" x14ac:dyDescent="0.35">
      <c r="A380" s="25" t="s">
        <v>71</v>
      </c>
      <c r="B380" s="3" t="s">
        <v>33</v>
      </c>
      <c r="C380" s="3" t="s">
        <v>78</v>
      </c>
      <c r="D380" s="3">
        <v>35.1</v>
      </c>
      <c r="E380" s="34">
        <f t="shared" si="30"/>
        <v>213.33059</v>
      </c>
      <c r="F380" s="26">
        <f t="shared" si="31"/>
        <v>181.27403000000001</v>
      </c>
      <c r="G380" s="26">
        <f t="shared" si="32"/>
        <v>164.76573000000002</v>
      </c>
      <c r="H380" s="26">
        <f t="shared" si="33"/>
        <v>185.55907999999999</v>
      </c>
      <c r="I380" s="26">
        <f t="shared" si="34"/>
        <v>238.99151999999998</v>
      </c>
      <c r="J380" s="26">
        <f t="shared" si="35"/>
        <v>200.47230999999999</v>
      </c>
    </row>
    <row r="381" spans="1:10" x14ac:dyDescent="0.35">
      <c r="A381" s="25" t="s">
        <v>71</v>
      </c>
      <c r="B381" s="3" t="s">
        <v>33</v>
      </c>
      <c r="C381" s="3" t="s">
        <v>78</v>
      </c>
      <c r="D381" s="3">
        <v>22.7</v>
      </c>
      <c r="E381" s="34">
        <f t="shared" si="30"/>
        <v>115.21931000000001</v>
      </c>
      <c r="F381" s="26">
        <f t="shared" si="31"/>
        <v>93.576270000000008</v>
      </c>
      <c r="G381" s="26">
        <f t="shared" si="32"/>
        <v>97.019569999999987</v>
      </c>
      <c r="H381" s="26">
        <f t="shared" si="33"/>
        <v>89.590519999999984</v>
      </c>
      <c r="I381" s="26">
        <f t="shared" si="34"/>
        <v>151.01848000000001</v>
      </c>
      <c r="J381" s="26">
        <f t="shared" si="35"/>
        <v>115.48518999999999</v>
      </c>
    </row>
    <row r="382" spans="1:10" x14ac:dyDescent="0.35">
      <c r="A382" s="25" t="s">
        <v>71</v>
      </c>
      <c r="B382" s="3" t="s">
        <v>33</v>
      </c>
      <c r="C382" s="3" t="s">
        <v>79</v>
      </c>
      <c r="D382" s="3">
        <v>38.700000000000003</v>
      </c>
      <c r="E382" s="34">
        <f t="shared" si="30"/>
        <v>242.90891000000008</v>
      </c>
      <c r="F382" s="26">
        <f t="shared" si="31"/>
        <v>210.93947000000003</v>
      </c>
      <c r="G382" s="26">
        <f t="shared" si="32"/>
        <v>189.79077000000001</v>
      </c>
      <c r="H382" s="26">
        <f t="shared" si="33"/>
        <v>220.21772000000004</v>
      </c>
      <c r="I382" s="26">
        <f t="shared" si="34"/>
        <v>271.55928</v>
      </c>
      <c r="J382" s="26">
        <f t="shared" si="35"/>
        <v>230.38759000000002</v>
      </c>
    </row>
    <row r="383" spans="1:10" x14ac:dyDescent="0.35">
      <c r="A383" s="25" t="s">
        <v>71</v>
      </c>
      <c r="B383" s="3" t="s">
        <v>33</v>
      </c>
      <c r="C383" s="3" t="s">
        <v>79</v>
      </c>
      <c r="D383" s="3">
        <v>39.6</v>
      </c>
      <c r="E383" s="34">
        <f t="shared" si="30"/>
        <v>250.38044000000005</v>
      </c>
      <c r="F383" s="26">
        <f t="shared" si="31"/>
        <v>218.65147999999999</v>
      </c>
      <c r="G383" s="26">
        <f t="shared" si="32"/>
        <v>196.42368000000002</v>
      </c>
      <c r="H383" s="26">
        <f t="shared" si="33"/>
        <v>229.36028000000002</v>
      </c>
      <c r="I383" s="26">
        <f t="shared" si="34"/>
        <v>280.19531999999998</v>
      </c>
      <c r="J383" s="26">
        <f t="shared" si="35"/>
        <v>238.23496</v>
      </c>
    </row>
    <row r="384" spans="1:10" x14ac:dyDescent="0.35">
      <c r="A384" s="25" t="s">
        <v>71</v>
      </c>
      <c r="B384" s="3" t="s">
        <v>33</v>
      </c>
      <c r="C384" s="3" t="s">
        <v>79</v>
      </c>
      <c r="D384" s="3">
        <v>14.4</v>
      </c>
      <c r="E384" s="34">
        <f t="shared" si="30"/>
        <v>52.812440000000002</v>
      </c>
      <c r="F384" s="26">
        <f t="shared" si="31"/>
        <v>47.417480000000012</v>
      </c>
      <c r="G384" s="26">
        <f t="shared" si="32"/>
        <v>67.651679999999999</v>
      </c>
      <c r="H384" s="26">
        <f t="shared" si="33"/>
        <v>45.627079999999999</v>
      </c>
      <c r="I384" s="26">
        <f t="shared" si="34"/>
        <v>113.09412</v>
      </c>
      <c r="J384" s="26">
        <f t="shared" si="35"/>
        <v>74.233360000000005</v>
      </c>
    </row>
    <row r="385" spans="1:10" x14ac:dyDescent="0.35">
      <c r="A385" s="25" t="s">
        <v>71</v>
      </c>
      <c r="B385" s="3" t="s">
        <v>33</v>
      </c>
      <c r="C385" s="3" t="s">
        <v>79</v>
      </c>
      <c r="D385" s="3">
        <v>28.9</v>
      </c>
      <c r="E385" s="34">
        <f t="shared" si="30"/>
        <v>163.54459</v>
      </c>
      <c r="F385" s="26">
        <f t="shared" si="31"/>
        <v>134.61903000000001</v>
      </c>
      <c r="G385" s="26">
        <f t="shared" si="32"/>
        <v>127.31772999999998</v>
      </c>
      <c r="H385" s="26">
        <f t="shared" si="33"/>
        <v>133.03887999999998</v>
      </c>
      <c r="I385" s="26">
        <f t="shared" si="34"/>
        <v>190.31531999999999</v>
      </c>
      <c r="J385" s="26">
        <f t="shared" si="35"/>
        <v>154.48070999999999</v>
      </c>
    </row>
    <row r="386" spans="1:10" x14ac:dyDescent="0.35">
      <c r="A386" s="25" t="s">
        <v>71</v>
      </c>
      <c r="B386" s="3" t="s">
        <v>33</v>
      </c>
      <c r="C386" s="3" t="s">
        <v>79</v>
      </c>
      <c r="D386" s="3">
        <v>27.3</v>
      </c>
      <c r="E386" s="34">
        <f t="shared" si="30"/>
        <v>150.93370999999999</v>
      </c>
      <c r="F386" s="26">
        <f t="shared" si="31"/>
        <v>123.49007</v>
      </c>
      <c r="G386" s="26">
        <f t="shared" si="32"/>
        <v>118.81437</v>
      </c>
      <c r="H386" s="26">
        <f t="shared" si="33"/>
        <v>120.95792</v>
      </c>
      <c r="I386" s="26">
        <f t="shared" si="34"/>
        <v>179.27628000000001</v>
      </c>
      <c r="J386" s="26">
        <f t="shared" si="35"/>
        <v>143.74759</v>
      </c>
    </row>
    <row r="387" spans="1:10" x14ac:dyDescent="0.35">
      <c r="A387" s="25" t="s">
        <v>71</v>
      </c>
      <c r="B387" s="3" t="s">
        <v>33</v>
      </c>
      <c r="C387" s="3" t="s">
        <v>80</v>
      </c>
      <c r="D387" s="3">
        <v>27.5</v>
      </c>
      <c r="E387" s="34">
        <f t="shared" ref="E387:E411" si="36">0.019*D387^2+6.814*D387-49.249</f>
        <v>152.50475</v>
      </c>
      <c r="F387" s="26">
        <f t="shared" ref="F387:F411" si="37">0.073*D387^2+2.853*D387-8.803</f>
        <v>124.86075</v>
      </c>
      <c r="G387" s="26">
        <f t="shared" ref="G387:G411" si="38">0.093*D387^2+0.088*D387+47.1</f>
        <v>119.85124999999999</v>
      </c>
      <c r="H387" s="26">
        <f t="shared" ref="H387:H411" si="39">0.118*D387^2+0.919*D387+7.925</f>
        <v>122.43499999999999</v>
      </c>
      <c r="I387" s="26">
        <f t="shared" ref="I387:I411" si="40">0.122*D387^2+0.043*D387+87.177</f>
        <v>180.62200000000001</v>
      </c>
      <c r="J387" s="26">
        <f t="shared" ref="J387:J411" si="41">0.091*D387^2+1.594*D387+32.41</f>
        <v>145.06375</v>
      </c>
    </row>
    <row r="388" spans="1:10" x14ac:dyDescent="0.35">
      <c r="A388" s="25" t="s">
        <v>71</v>
      </c>
      <c r="B388" s="3" t="s">
        <v>33</v>
      </c>
      <c r="C388" s="3" t="s">
        <v>80</v>
      </c>
      <c r="D388" s="3">
        <v>22.9</v>
      </c>
      <c r="E388" s="34">
        <f t="shared" si="36"/>
        <v>116.75538999999998</v>
      </c>
      <c r="F388" s="26">
        <f t="shared" si="37"/>
        <v>94.812630000000013</v>
      </c>
      <c r="G388" s="26">
        <f t="shared" si="38"/>
        <v>97.885329999999996</v>
      </c>
      <c r="H388" s="26">
        <f t="shared" si="39"/>
        <v>90.85047999999999</v>
      </c>
      <c r="I388" s="26">
        <f t="shared" si="40"/>
        <v>152.13972000000001</v>
      </c>
      <c r="J388" s="26">
        <f t="shared" si="41"/>
        <v>116.63390999999999</v>
      </c>
    </row>
    <row r="389" spans="1:10" x14ac:dyDescent="0.35">
      <c r="A389" s="25" t="s">
        <v>71</v>
      </c>
      <c r="B389" s="3" t="s">
        <v>33</v>
      </c>
      <c r="C389" s="3" t="s">
        <v>80</v>
      </c>
      <c r="D389" s="3">
        <v>14.9</v>
      </c>
      <c r="E389" s="34">
        <f t="shared" si="36"/>
        <v>56.497790000000002</v>
      </c>
      <c r="F389" s="26">
        <f t="shared" si="37"/>
        <v>49.913430000000005</v>
      </c>
      <c r="G389" s="26">
        <f t="shared" si="38"/>
        <v>69.058130000000006</v>
      </c>
      <c r="H389" s="26">
        <f t="shared" si="39"/>
        <v>47.815280000000001</v>
      </c>
      <c r="I389" s="26">
        <f t="shared" si="40"/>
        <v>114.90292000000001</v>
      </c>
      <c r="J389" s="26">
        <f t="shared" si="41"/>
        <v>76.363510000000005</v>
      </c>
    </row>
    <row r="390" spans="1:10" x14ac:dyDescent="0.35">
      <c r="A390" s="25" t="s">
        <v>71</v>
      </c>
      <c r="B390" s="3" t="s">
        <v>33</v>
      </c>
      <c r="C390" s="3" t="s">
        <v>80</v>
      </c>
      <c r="D390" s="3">
        <v>20</v>
      </c>
      <c r="E390" s="34">
        <f t="shared" si="36"/>
        <v>94.631</v>
      </c>
      <c r="F390" s="26">
        <f t="shared" si="37"/>
        <v>77.457000000000008</v>
      </c>
      <c r="G390" s="26">
        <f t="shared" si="38"/>
        <v>86.06</v>
      </c>
      <c r="H390" s="26">
        <f t="shared" si="39"/>
        <v>73.504999999999995</v>
      </c>
      <c r="I390" s="26">
        <f t="shared" si="40"/>
        <v>136.83699999999999</v>
      </c>
      <c r="J390" s="26">
        <f t="shared" si="41"/>
        <v>100.69</v>
      </c>
    </row>
    <row r="391" spans="1:10" x14ac:dyDescent="0.35">
      <c r="A391" s="25" t="s">
        <v>71</v>
      </c>
      <c r="B391" s="3" t="s">
        <v>33</v>
      </c>
      <c r="C391" s="3" t="s">
        <v>80</v>
      </c>
      <c r="D391" s="3">
        <v>24.2</v>
      </c>
      <c r="E391" s="34">
        <f t="shared" si="36"/>
        <v>126.77696</v>
      </c>
      <c r="F391" s="26">
        <f t="shared" si="37"/>
        <v>102.99132</v>
      </c>
      <c r="G391" s="26">
        <f t="shared" si="38"/>
        <v>103.69412</v>
      </c>
      <c r="H391" s="26">
        <f t="shared" si="39"/>
        <v>99.270319999999998</v>
      </c>
      <c r="I391" s="26">
        <f t="shared" si="40"/>
        <v>159.66568000000001</v>
      </c>
      <c r="J391" s="26">
        <f t="shared" si="41"/>
        <v>124.27804</v>
      </c>
    </row>
    <row r="392" spans="1:10" x14ac:dyDescent="0.35">
      <c r="A392" s="25" t="s">
        <v>71</v>
      </c>
      <c r="B392" s="3" t="s">
        <v>33</v>
      </c>
      <c r="C392" s="3" t="s">
        <v>81</v>
      </c>
      <c r="D392" s="3">
        <v>29.7</v>
      </c>
      <c r="E392" s="34">
        <f t="shared" si="36"/>
        <v>169.88651000000002</v>
      </c>
      <c r="F392" s="26">
        <f t="shared" si="37"/>
        <v>140.32366999999999</v>
      </c>
      <c r="G392" s="26">
        <f t="shared" si="38"/>
        <v>131.74797000000001</v>
      </c>
      <c r="H392" s="26">
        <f t="shared" si="39"/>
        <v>139.30591999999999</v>
      </c>
      <c r="I392" s="26">
        <f t="shared" si="40"/>
        <v>196.06907999999999</v>
      </c>
      <c r="J392" s="26">
        <f t="shared" si="41"/>
        <v>160.02198999999999</v>
      </c>
    </row>
    <row r="393" spans="1:10" x14ac:dyDescent="0.35">
      <c r="A393" s="25" t="s">
        <v>71</v>
      </c>
      <c r="B393" s="3" t="s">
        <v>33</v>
      </c>
      <c r="C393" s="3" t="s">
        <v>81</v>
      </c>
      <c r="D393" s="3">
        <v>26.9</v>
      </c>
      <c r="E393" s="34">
        <f t="shared" si="36"/>
        <v>147.79619</v>
      </c>
      <c r="F393" s="26">
        <f t="shared" si="37"/>
        <v>120.76623000000001</v>
      </c>
      <c r="G393" s="26">
        <f t="shared" si="38"/>
        <v>116.76292999999998</v>
      </c>
      <c r="H393" s="26">
        <f t="shared" si="39"/>
        <v>118.03207999999999</v>
      </c>
      <c r="I393" s="26">
        <f t="shared" si="40"/>
        <v>176.61412000000001</v>
      </c>
      <c r="J393" s="26">
        <f t="shared" si="41"/>
        <v>141.13710999999998</v>
      </c>
    </row>
    <row r="394" spans="1:10" x14ac:dyDescent="0.35">
      <c r="A394" s="25" t="s">
        <v>71</v>
      </c>
      <c r="B394" s="3" t="s">
        <v>33</v>
      </c>
      <c r="C394" s="3" t="s">
        <v>81</v>
      </c>
      <c r="D394" s="3">
        <v>16.899999999999999</v>
      </c>
      <c r="E394" s="34">
        <f t="shared" si="36"/>
        <v>71.334190000000007</v>
      </c>
      <c r="F394" s="26">
        <f t="shared" si="37"/>
        <v>60.262229999999988</v>
      </c>
      <c r="G394" s="26">
        <f t="shared" si="38"/>
        <v>75.148930000000007</v>
      </c>
      <c r="H394" s="26">
        <f t="shared" si="39"/>
        <v>57.158079999999984</v>
      </c>
      <c r="I394" s="26">
        <f t="shared" si="40"/>
        <v>122.74812</v>
      </c>
      <c r="J394" s="26">
        <f t="shared" si="41"/>
        <v>85.339109999999991</v>
      </c>
    </row>
    <row r="395" spans="1:10" x14ac:dyDescent="0.35">
      <c r="A395" s="25" t="s">
        <v>71</v>
      </c>
      <c r="B395" s="3" t="s">
        <v>33</v>
      </c>
      <c r="C395" s="3" t="s">
        <v>81</v>
      </c>
      <c r="D395" s="3">
        <v>26.3</v>
      </c>
      <c r="E395" s="34">
        <f t="shared" si="36"/>
        <v>143.10131000000001</v>
      </c>
      <c r="F395" s="26">
        <f t="shared" si="37"/>
        <v>116.72427</v>
      </c>
      <c r="G395" s="26">
        <f t="shared" si="38"/>
        <v>113.74157000000002</v>
      </c>
      <c r="H395" s="26">
        <f t="shared" si="39"/>
        <v>113.71412000000001</v>
      </c>
      <c r="I395" s="26">
        <f t="shared" si="40"/>
        <v>172.69408000000001</v>
      </c>
      <c r="J395" s="26">
        <f t="shared" si="41"/>
        <v>137.27599000000001</v>
      </c>
    </row>
    <row r="396" spans="1:10" x14ac:dyDescent="0.35">
      <c r="A396" s="25" t="s">
        <v>71</v>
      </c>
      <c r="B396" s="3" t="s">
        <v>33</v>
      </c>
      <c r="C396" s="3" t="s">
        <v>81</v>
      </c>
      <c r="D396" s="3">
        <v>13.1</v>
      </c>
      <c r="E396" s="34">
        <f t="shared" si="36"/>
        <v>43.274989999999995</v>
      </c>
      <c r="F396" s="26">
        <f t="shared" si="37"/>
        <v>41.098830000000007</v>
      </c>
      <c r="G396" s="26">
        <f t="shared" si="38"/>
        <v>64.212530000000001</v>
      </c>
      <c r="H396" s="26">
        <f t="shared" si="39"/>
        <v>40.213879999999996</v>
      </c>
      <c r="I396" s="26">
        <f t="shared" si="40"/>
        <v>108.67672</v>
      </c>
      <c r="J396" s="26">
        <f t="shared" si="41"/>
        <v>68.907909999999987</v>
      </c>
    </row>
    <row r="397" spans="1:10" x14ac:dyDescent="0.35">
      <c r="A397" s="25" t="s">
        <v>71</v>
      </c>
      <c r="B397" s="3" t="s">
        <v>33</v>
      </c>
      <c r="C397" s="3" t="s">
        <v>82</v>
      </c>
      <c r="D397" s="3">
        <v>28.2</v>
      </c>
      <c r="E397" s="34">
        <f t="shared" si="36"/>
        <v>158.01535999999999</v>
      </c>
      <c r="F397" s="26">
        <f t="shared" si="37"/>
        <v>129.70411999999999</v>
      </c>
      <c r="G397" s="26">
        <f t="shared" si="38"/>
        <v>123.53891999999999</v>
      </c>
      <c r="H397" s="26">
        <f t="shared" si="39"/>
        <v>127.67912</v>
      </c>
      <c r="I397" s="26">
        <f t="shared" si="40"/>
        <v>185.40888000000001</v>
      </c>
      <c r="J397" s="26">
        <f t="shared" si="41"/>
        <v>149.72764000000001</v>
      </c>
    </row>
    <row r="398" spans="1:10" x14ac:dyDescent="0.35">
      <c r="A398" s="25" t="s">
        <v>71</v>
      </c>
      <c r="B398" s="3" t="s">
        <v>33</v>
      </c>
      <c r="C398" s="3" t="s">
        <v>82</v>
      </c>
      <c r="D398" s="3">
        <v>38.9</v>
      </c>
      <c r="E398" s="34">
        <f t="shared" si="36"/>
        <v>244.56658999999999</v>
      </c>
      <c r="F398" s="26">
        <f t="shared" si="37"/>
        <v>212.64302999999998</v>
      </c>
      <c r="G398" s="26">
        <f t="shared" si="38"/>
        <v>191.25172999999998</v>
      </c>
      <c r="H398" s="26">
        <f t="shared" si="39"/>
        <v>222.23287999999997</v>
      </c>
      <c r="I398" s="26">
        <f t="shared" si="40"/>
        <v>273.46131999999994</v>
      </c>
      <c r="J398" s="26">
        <f t="shared" si="41"/>
        <v>232.11870999999996</v>
      </c>
    </row>
    <row r="399" spans="1:10" x14ac:dyDescent="0.35">
      <c r="A399" s="25" t="s">
        <v>71</v>
      </c>
      <c r="B399" s="3" t="s">
        <v>33</v>
      </c>
      <c r="C399" s="3" t="s">
        <v>82</v>
      </c>
      <c r="D399" s="3">
        <v>42.3</v>
      </c>
      <c r="E399" s="34">
        <f t="shared" si="36"/>
        <v>272.97970999999995</v>
      </c>
      <c r="F399" s="26">
        <f t="shared" si="37"/>
        <v>242.49706999999995</v>
      </c>
      <c r="G399" s="26">
        <f t="shared" si="38"/>
        <v>217.22636999999997</v>
      </c>
      <c r="H399" s="26">
        <f t="shared" si="39"/>
        <v>257.93491999999998</v>
      </c>
      <c r="I399" s="26">
        <f t="shared" si="40"/>
        <v>307.28927999999996</v>
      </c>
      <c r="J399" s="26">
        <f t="shared" si="41"/>
        <v>262.66158999999993</v>
      </c>
    </row>
    <row r="400" spans="1:10" x14ac:dyDescent="0.35">
      <c r="A400" s="25" t="s">
        <v>71</v>
      </c>
      <c r="B400" s="3" t="s">
        <v>33</v>
      </c>
      <c r="C400" s="3" t="s">
        <v>82</v>
      </c>
      <c r="D400" s="3">
        <v>16.3</v>
      </c>
      <c r="E400" s="34">
        <f t="shared" si="36"/>
        <v>66.867310000000003</v>
      </c>
      <c r="F400" s="26">
        <f t="shared" si="37"/>
        <v>57.096270000000004</v>
      </c>
      <c r="G400" s="26">
        <f t="shared" si="38"/>
        <v>73.243570000000005</v>
      </c>
      <c r="H400" s="26">
        <f t="shared" si="39"/>
        <v>54.256119999999996</v>
      </c>
      <c r="I400" s="26">
        <f t="shared" si="40"/>
        <v>120.29208</v>
      </c>
      <c r="J400" s="26">
        <f t="shared" si="41"/>
        <v>82.56998999999999</v>
      </c>
    </row>
    <row r="401" spans="1:10" x14ac:dyDescent="0.35">
      <c r="A401" s="25" t="s">
        <v>71</v>
      </c>
      <c r="B401" s="3" t="s">
        <v>33</v>
      </c>
      <c r="C401" s="3" t="s">
        <v>82</v>
      </c>
      <c r="D401" s="3">
        <v>29.8</v>
      </c>
      <c r="E401" s="34">
        <f t="shared" si="36"/>
        <v>170.68096</v>
      </c>
      <c r="F401" s="26">
        <f t="shared" si="37"/>
        <v>141.04331999999999</v>
      </c>
      <c r="G401" s="26">
        <f t="shared" si="38"/>
        <v>132.31012000000001</v>
      </c>
      <c r="H401" s="26">
        <f t="shared" si="39"/>
        <v>140.09992</v>
      </c>
      <c r="I401" s="26">
        <f t="shared" si="40"/>
        <v>196.79928000000001</v>
      </c>
      <c r="J401" s="26">
        <f t="shared" si="41"/>
        <v>160.72284000000002</v>
      </c>
    </row>
    <row r="402" spans="1:10" x14ac:dyDescent="0.35">
      <c r="A402" s="25" t="s">
        <v>71</v>
      </c>
      <c r="B402" s="3" t="s">
        <v>33</v>
      </c>
      <c r="C402" s="3" t="s">
        <v>83</v>
      </c>
      <c r="D402" s="3">
        <v>27</v>
      </c>
      <c r="E402" s="34">
        <f t="shared" si="36"/>
        <v>148.58000000000001</v>
      </c>
      <c r="F402" s="26">
        <f t="shared" si="37"/>
        <v>121.44499999999999</v>
      </c>
      <c r="G402" s="26">
        <f t="shared" si="38"/>
        <v>117.273</v>
      </c>
      <c r="H402" s="26">
        <f t="shared" si="39"/>
        <v>118.75999999999999</v>
      </c>
      <c r="I402" s="26">
        <f t="shared" si="40"/>
        <v>177.27600000000001</v>
      </c>
      <c r="J402" s="26">
        <f t="shared" si="41"/>
        <v>141.78700000000001</v>
      </c>
    </row>
    <row r="403" spans="1:10" x14ac:dyDescent="0.35">
      <c r="A403" s="25" t="s">
        <v>71</v>
      </c>
      <c r="B403" s="3" t="s">
        <v>33</v>
      </c>
      <c r="C403" s="3" t="s">
        <v>83</v>
      </c>
      <c r="D403" s="3">
        <v>22.2</v>
      </c>
      <c r="E403" s="34">
        <f t="shared" si="36"/>
        <v>111.38576</v>
      </c>
      <c r="F403" s="26">
        <f t="shared" si="37"/>
        <v>90.510919999999999</v>
      </c>
      <c r="G403" s="26">
        <f t="shared" si="38"/>
        <v>94.887720000000002</v>
      </c>
      <c r="H403" s="26">
        <f t="shared" si="39"/>
        <v>86.481919999999988</v>
      </c>
      <c r="I403" s="26">
        <f t="shared" si="40"/>
        <v>148.25808000000001</v>
      </c>
      <c r="J403" s="26">
        <f t="shared" si="41"/>
        <v>112.64524</v>
      </c>
    </row>
    <row r="404" spans="1:10" x14ac:dyDescent="0.35">
      <c r="A404" s="25" t="s">
        <v>71</v>
      </c>
      <c r="B404" s="3" t="s">
        <v>33</v>
      </c>
      <c r="C404" s="3" t="s">
        <v>83</v>
      </c>
      <c r="D404" s="3">
        <v>24.3</v>
      </c>
      <c r="E404" s="34">
        <f t="shared" si="36"/>
        <v>127.55051000000003</v>
      </c>
      <c r="F404" s="26">
        <f t="shared" si="37"/>
        <v>103.63067000000001</v>
      </c>
      <c r="G404" s="26">
        <f t="shared" si="38"/>
        <v>104.15397</v>
      </c>
      <c r="H404" s="26">
        <f t="shared" si="39"/>
        <v>99.934519999999992</v>
      </c>
      <c r="I404" s="26">
        <f t="shared" si="40"/>
        <v>160.26168000000001</v>
      </c>
      <c r="J404" s="26">
        <f t="shared" si="41"/>
        <v>124.87879</v>
      </c>
    </row>
    <row r="405" spans="1:10" x14ac:dyDescent="0.35">
      <c r="A405" s="25" t="s">
        <v>71</v>
      </c>
      <c r="B405" s="3" t="s">
        <v>33</v>
      </c>
      <c r="C405" s="3" t="s">
        <v>83</v>
      </c>
      <c r="D405" s="3">
        <v>35.700000000000003</v>
      </c>
      <c r="E405" s="34">
        <f t="shared" si="36"/>
        <v>218.22611000000003</v>
      </c>
      <c r="F405" s="26">
        <f t="shared" si="37"/>
        <v>186.08687000000003</v>
      </c>
      <c r="G405" s="26">
        <f t="shared" si="38"/>
        <v>168.76917000000003</v>
      </c>
      <c r="H405" s="26">
        <f t="shared" si="39"/>
        <v>191.12312000000003</v>
      </c>
      <c r="I405" s="26">
        <f t="shared" si="40"/>
        <v>244.19988000000001</v>
      </c>
      <c r="J405" s="26">
        <f t="shared" si="41"/>
        <v>205.29439000000002</v>
      </c>
    </row>
    <row r="406" spans="1:10" x14ac:dyDescent="0.35">
      <c r="A406" s="25" t="s">
        <v>71</v>
      </c>
      <c r="B406" s="3" t="s">
        <v>33</v>
      </c>
      <c r="C406" s="3" t="s">
        <v>83</v>
      </c>
      <c r="D406" s="3">
        <v>40.1</v>
      </c>
      <c r="E406" s="34">
        <f t="shared" si="36"/>
        <v>254.54459</v>
      </c>
      <c r="F406" s="26">
        <f t="shared" si="37"/>
        <v>222.98703</v>
      </c>
      <c r="G406" s="26">
        <f t="shared" si="38"/>
        <v>200.17373000000001</v>
      </c>
      <c r="H406" s="26">
        <f t="shared" si="39"/>
        <v>234.52208000000002</v>
      </c>
      <c r="I406" s="26">
        <f t="shared" si="40"/>
        <v>285.07852000000003</v>
      </c>
      <c r="J406" s="26">
        <f t="shared" si="41"/>
        <v>242.65831</v>
      </c>
    </row>
    <row r="407" spans="1:10" x14ac:dyDescent="0.35">
      <c r="A407" s="25" t="s">
        <v>71</v>
      </c>
      <c r="B407" s="3" t="s">
        <v>33</v>
      </c>
      <c r="C407" s="3" t="s">
        <v>84</v>
      </c>
      <c r="D407" s="3">
        <v>23.4</v>
      </c>
      <c r="E407" s="34">
        <f t="shared" si="36"/>
        <v>120.60223999999999</v>
      </c>
      <c r="F407" s="26">
        <f t="shared" si="37"/>
        <v>97.929079999999999</v>
      </c>
      <c r="G407" s="26">
        <f t="shared" si="38"/>
        <v>100.08228</v>
      </c>
      <c r="H407" s="26">
        <f t="shared" si="39"/>
        <v>94.041679999999985</v>
      </c>
      <c r="I407" s="26">
        <f t="shared" si="40"/>
        <v>154.98552000000001</v>
      </c>
      <c r="J407" s="26">
        <f t="shared" si="41"/>
        <v>119.53755999999998</v>
      </c>
    </row>
    <row r="408" spans="1:10" x14ac:dyDescent="0.35">
      <c r="A408" s="25" t="s">
        <v>71</v>
      </c>
      <c r="B408" s="3" t="s">
        <v>33</v>
      </c>
      <c r="C408" s="3" t="s">
        <v>84</v>
      </c>
      <c r="D408" s="3">
        <v>41.3</v>
      </c>
      <c r="E408" s="34">
        <f t="shared" si="36"/>
        <v>264.5773099999999</v>
      </c>
      <c r="F408" s="26">
        <f t="shared" si="37"/>
        <v>233.54127</v>
      </c>
      <c r="G408" s="26">
        <f t="shared" si="38"/>
        <v>209.36356999999998</v>
      </c>
      <c r="H408" s="26">
        <f t="shared" si="39"/>
        <v>247.15111999999999</v>
      </c>
      <c r="I408" s="26">
        <f t="shared" si="40"/>
        <v>297.04707999999999</v>
      </c>
      <c r="J408" s="26">
        <f t="shared" si="41"/>
        <v>253.45998999999998</v>
      </c>
    </row>
    <row r="409" spans="1:10" x14ac:dyDescent="0.35">
      <c r="A409" s="25" t="s">
        <v>71</v>
      </c>
      <c r="B409" s="3" t="s">
        <v>33</v>
      </c>
      <c r="C409" s="3" t="s">
        <v>84</v>
      </c>
      <c r="D409" s="3">
        <v>30.2</v>
      </c>
      <c r="E409" s="34">
        <f t="shared" si="36"/>
        <v>173.86256</v>
      </c>
      <c r="F409" s="26">
        <f t="shared" si="37"/>
        <v>143.93652</v>
      </c>
      <c r="G409" s="26">
        <f t="shared" si="38"/>
        <v>134.57731999999999</v>
      </c>
      <c r="H409" s="26">
        <f t="shared" si="39"/>
        <v>143.29952</v>
      </c>
      <c r="I409" s="26">
        <f t="shared" si="40"/>
        <v>199.74448000000001</v>
      </c>
      <c r="J409" s="26">
        <f t="shared" si="41"/>
        <v>163.54443999999998</v>
      </c>
    </row>
    <row r="410" spans="1:10" x14ac:dyDescent="0.35">
      <c r="A410" s="25" t="s">
        <v>71</v>
      </c>
      <c r="B410" s="3" t="s">
        <v>33</v>
      </c>
      <c r="C410" s="3" t="s">
        <v>84</v>
      </c>
      <c r="D410" s="3">
        <v>33.299999999999997</v>
      </c>
      <c r="E410" s="34">
        <f t="shared" si="36"/>
        <v>198.72610999999998</v>
      </c>
      <c r="F410" s="26">
        <f t="shared" si="37"/>
        <v>167.15087</v>
      </c>
      <c r="G410" s="26">
        <f t="shared" si="38"/>
        <v>153.15717000000001</v>
      </c>
      <c r="H410" s="26">
        <f t="shared" si="39"/>
        <v>169.37671999999998</v>
      </c>
      <c r="I410" s="26">
        <f t="shared" si="40"/>
        <v>223.89348000000001</v>
      </c>
      <c r="J410" s="26">
        <f t="shared" si="41"/>
        <v>186.39918999999998</v>
      </c>
    </row>
    <row r="411" spans="1:10" x14ac:dyDescent="0.35">
      <c r="A411" s="25" t="s">
        <v>71</v>
      </c>
      <c r="B411" s="3" t="s">
        <v>33</v>
      </c>
      <c r="C411" s="3" t="s">
        <v>84</v>
      </c>
      <c r="D411" s="3">
        <v>25.6</v>
      </c>
      <c r="E411" s="34">
        <f t="shared" si="36"/>
        <v>137.64124000000001</v>
      </c>
      <c r="F411" s="26">
        <f t="shared" si="37"/>
        <v>112.07508000000001</v>
      </c>
      <c r="G411" s="26">
        <f t="shared" si="38"/>
        <v>110.30128000000002</v>
      </c>
      <c r="H411" s="26">
        <f t="shared" si="39"/>
        <v>108.78388</v>
      </c>
      <c r="I411" s="26">
        <f t="shared" si="40"/>
        <v>168.23172000000002</v>
      </c>
      <c r="J411" s="26">
        <f t="shared" si="41"/>
        <v>132.85416000000001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489F-C88F-4018-BF4C-5468E7C26DDF}">
  <dimension ref="A1:B9"/>
  <sheetViews>
    <sheetView workbookViewId="0">
      <selection activeCell="B2" sqref="B2"/>
    </sheetView>
  </sheetViews>
  <sheetFormatPr defaultRowHeight="14" x14ac:dyDescent="0.3"/>
  <cols>
    <col min="2" max="2" width="22" bestFit="1" customWidth="1"/>
  </cols>
  <sheetData>
    <row r="1" spans="1:2" s="44" customFormat="1" x14ac:dyDescent="0.3">
      <c r="A1" s="44" t="s">
        <v>21</v>
      </c>
      <c r="B1" s="44" t="s">
        <v>92</v>
      </c>
    </row>
    <row r="2" spans="1:2" x14ac:dyDescent="0.3">
      <c r="A2" t="s">
        <v>71</v>
      </c>
      <c r="B2" t="s">
        <v>147</v>
      </c>
    </row>
    <row r="3" spans="1:2" x14ac:dyDescent="0.3">
      <c r="A3" t="s">
        <v>47</v>
      </c>
      <c r="B3" t="s">
        <v>85</v>
      </c>
    </row>
    <row r="4" spans="1:2" x14ac:dyDescent="0.3">
      <c r="A4" t="s">
        <v>22</v>
      </c>
      <c r="B4" t="s">
        <v>86</v>
      </c>
    </row>
    <row r="5" spans="1:2" x14ac:dyDescent="0.3">
      <c r="A5" t="s">
        <v>61</v>
      </c>
      <c r="B5" t="s">
        <v>87</v>
      </c>
    </row>
    <row r="6" spans="1:2" x14ac:dyDescent="0.3">
      <c r="A6" t="s">
        <v>63</v>
      </c>
      <c r="B6" t="s">
        <v>88</v>
      </c>
    </row>
    <row r="7" spans="1:2" x14ac:dyDescent="0.3">
      <c r="A7" t="s">
        <v>65</v>
      </c>
      <c r="B7" t="s">
        <v>89</v>
      </c>
    </row>
    <row r="8" spans="1:2" x14ac:dyDescent="0.3">
      <c r="A8" t="s">
        <v>67</v>
      </c>
      <c r="B8" t="s">
        <v>90</v>
      </c>
    </row>
    <row r="9" spans="1:2" x14ac:dyDescent="0.3">
      <c r="A9" t="s">
        <v>69</v>
      </c>
      <c r="B9" t="s">
        <v>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CA2E-7048-44CD-94A4-B7E64ED92A16}">
  <dimension ref="A1:B3"/>
  <sheetViews>
    <sheetView workbookViewId="0">
      <selection activeCell="H17" sqref="H17"/>
    </sheetView>
  </sheetViews>
  <sheetFormatPr defaultColWidth="9" defaultRowHeight="15.5" x14ac:dyDescent="0.3"/>
  <cols>
    <col min="1" max="1" width="20.25" style="1" customWidth="1"/>
    <col min="2" max="2" width="15.6640625" style="2" customWidth="1"/>
    <col min="3" max="256" width="9" style="2"/>
    <col min="257" max="257" width="20.25" style="2" customWidth="1"/>
    <col min="258" max="258" width="29.75" style="2" customWidth="1"/>
    <col min="259" max="512" width="9" style="2"/>
    <col min="513" max="513" width="20.25" style="2" customWidth="1"/>
    <col min="514" max="514" width="29.75" style="2" customWidth="1"/>
    <col min="515" max="768" width="9" style="2"/>
    <col min="769" max="769" width="20.25" style="2" customWidth="1"/>
    <col min="770" max="770" width="29.75" style="2" customWidth="1"/>
    <col min="771" max="1024" width="9" style="2"/>
    <col min="1025" max="1025" width="20.25" style="2" customWidth="1"/>
    <col min="1026" max="1026" width="29.75" style="2" customWidth="1"/>
    <col min="1027" max="1280" width="9" style="2"/>
    <col min="1281" max="1281" width="20.25" style="2" customWidth="1"/>
    <col min="1282" max="1282" width="29.75" style="2" customWidth="1"/>
    <col min="1283" max="1536" width="9" style="2"/>
    <col min="1537" max="1537" width="20.25" style="2" customWidth="1"/>
    <col min="1538" max="1538" width="29.75" style="2" customWidth="1"/>
    <col min="1539" max="1792" width="9" style="2"/>
    <col min="1793" max="1793" width="20.25" style="2" customWidth="1"/>
    <col min="1794" max="1794" width="29.75" style="2" customWidth="1"/>
    <col min="1795" max="2048" width="9" style="2"/>
    <col min="2049" max="2049" width="20.25" style="2" customWidth="1"/>
    <col min="2050" max="2050" width="29.75" style="2" customWidth="1"/>
    <col min="2051" max="2304" width="9" style="2"/>
    <col min="2305" max="2305" width="20.25" style="2" customWidth="1"/>
    <col min="2306" max="2306" width="29.75" style="2" customWidth="1"/>
    <col min="2307" max="2560" width="9" style="2"/>
    <col min="2561" max="2561" width="20.25" style="2" customWidth="1"/>
    <col min="2562" max="2562" width="29.75" style="2" customWidth="1"/>
    <col min="2563" max="2816" width="9" style="2"/>
    <col min="2817" max="2817" width="20.25" style="2" customWidth="1"/>
    <col min="2818" max="2818" width="29.75" style="2" customWidth="1"/>
    <col min="2819" max="3072" width="9" style="2"/>
    <col min="3073" max="3073" width="20.25" style="2" customWidth="1"/>
    <col min="3074" max="3074" width="29.75" style="2" customWidth="1"/>
    <col min="3075" max="3328" width="9" style="2"/>
    <col min="3329" max="3329" width="20.25" style="2" customWidth="1"/>
    <col min="3330" max="3330" width="29.75" style="2" customWidth="1"/>
    <col min="3331" max="3584" width="9" style="2"/>
    <col min="3585" max="3585" width="20.25" style="2" customWidth="1"/>
    <col min="3586" max="3586" width="29.75" style="2" customWidth="1"/>
    <col min="3587" max="3840" width="9" style="2"/>
    <col min="3841" max="3841" width="20.25" style="2" customWidth="1"/>
    <col min="3842" max="3842" width="29.75" style="2" customWidth="1"/>
    <col min="3843" max="4096" width="9" style="2"/>
    <col min="4097" max="4097" width="20.25" style="2" customWidth="1"/>
    <col min="4098" max="4098" width="29.75" style="2" customWidth="1"/>
    <col min="4099" max="4352" width="9" style="2"/>
    <col min="4353" max="4353" width="20.25" style="2" customWidth="1"/>
    <col min="4354" max="4354" width="29.75" style="2" customWidth="1"/>
    <col min="4355" max="4608" width="9" style="2"/>
    <col min="4609" max="4609" width="20.25" style="2" customWidth="1"/>
    <col min="4610" max="4610" width="29.75" style="2" customWidth="1"/>
    <col min="4611" max="4864" width="9" style="2"/>
    <col min="4865" max="4865" width="20.25" style="2" customWidth="1"/>
    <col min="4866" max="4866" width="29.75" style="2" customWidth="1"/>
    <col min="4867" max="5120" width="9" style="2"/>
    <col min="5121" max="5121" width="20.25" style="2" customWidth="1"/>
    <col min="5122" max="5122" width="29.75" style="2" customWidth="1"/>
    <col min="5123" max="5376" width="9" style="2"/>
    <col min="5377" max="5377" width="20.25" style="2" customWidth="1"/>
    <col min="5378" max="5378" width="29.75" style="2" customWidth="1"/>
    <col min="5379" max="5632" width="9" style="2"/>
    <col min="5633" max="5633" width="20.25" style="2" customWidth="1"/>
    <col min="5634" max="5634" width="29.75" style="2" customWidth="1"/>
    <col min="5635" max="5888" width="9" style="2"/>
    <col min="5889" max="5889" width="20.25" style="2" customWidth="1"/>
    <col min="5890" max="5890" width="29.75" style="2" customWidth="1"/>
    <col min="5891" max="6144" width="9" style="2"/>
    <col min="6145" max="6145" width="20.25" style="2" customWidth="1"/>
    <col min="6146" max="6146" width="29.75" style="2" customWidth="1"/>
    <col min="6147" max="6400" width="9" style="2"/>
    <col min="6401" max="6401" width="20.25" style="2" customWidth="1"/>
    <col min="6402" max="6402" width="29.75" style="2" customWidth="1"/>
    <col min="6403" max="6656" width="9" style="2"/>
    <col min="6657" max="6657" width="20.25" style="2" customWidth="1"/>
    <col min="6658" max="6658" width="29.75" style="2" customWidth="1"/>
    <col min="6659" max="6912" width="9" style="2"/>
    <col min="6913" max="6913" width="20.25" style="2" customWidth="1"/>
    <col min="6914" max="6914" width="29.75" style="2" customWidth="1"/>
    <col min="6915" max="7168" width="9" style="2"/>
    <col min="7169" max="7169" width="20.25" style="2" customWidth="1"/>
    <col min="7170" max="7170" width="29.75" style="2" customWidth="1"/>
    <col min="7171" max="7424" width="9" style="2"/>
    <col min="7425" max="7425" width="20.25" style="2" customWidth="1"/>
    <col min="7426" max="7426" width="29.75" style="2" customWidth="1"/>
    <col min="7427" max="7680" width="9" style="2"/>
    <col min="7681" max="7681" width="20.25" style="2" customWidth="1"/>
    <col min="7682" max="7682" width="29.75" style="2" customWidth="1"/>
    <col min="7683" max="7936" width="9" style="2"/>
    <col min="7937" max="7937" width="20.25" style="2" customWidth="1"/>
    <col min="7938" max="7938" width="29.75" style="2" customWidth="1"/>
    <col min="7939" max="8192" width="9" style="2"/>
    <col min="8193" max="8193" width="20.25" style="2" customWidth="1"/>
    <col min="8194" max="8194" width="29.75" style="2" customWidth="1"/>
    <col min="8195" max="8448" width="9" style="2"/>
    <col min="8449" max="8449" width="20.25" style="2" customWidth="1"/>
    <col min="8450" max="8450" width="29.75" style="2" customWidth="1"/>
    <col min="8451" max="8704" width="9" style="2"/>
    <col min="8705" max="8705" width="20.25" style="2" customWidth="1"/>
    <col min="8706" max="8706" width="29.75" style="2" customWidth="1"/>
    <col min="8707" max="8960" width="9" style="2"/>
    <col min="8961" max="8961" width="20.25" style="2" customWidth="1"/>
    <col min="8962" max="8962" width="29.75" style="2" customWidth="1"/>
    <col min="8963" max="9216" width="9" style="2"/>
    <col min="9217" max="9217" width="20.25" style="2" customWidth="1"/>
    <col min="9218" max="9218" width="29.75" style="2" customWidth="1"/>
    <col min="9219" max="9472" width="9" style="2"/>
    <col min="9473" max="9473" width="20.25" style="2" customWidth="1"/>
    <col min="9474" max="9474" width="29.75" style="2" customWidth="1"/>
    <col min="9475" max="9728" width="9" style="2"/>
    <col min="9729" max="9729" width="20.25" style="2" customWidth="1"/>
    <col min="9730" max="9730" width="29.75" style="2" customWidth="1"/>
    <col min="9731" max="9984" width="9" style="2"/>
    <col min="9985" max="9985" width="20.25" style="2" customWidth="1"/>
    <col min="9986" max="9986" width="29.75" style="2" customWidth="1"/>
    <col min="9987" max="10240" width="9" style="2"/>
    <col min="10241" max="10241" width="20.25" style="2" customWidth="1"/>
    <col min="10242" max="10242" width="29.75" style="2" customWidth="1"/>
    <col min="10243" max="10496" width="9" style="2"/>
    <col min="10497" max="10497" width="20.25" style="2" customWidth="1"/>
    <col min="10498" max="10498" width="29.75" style="2" customWidth="1"/>
    <col min="10499" max="10752" width="9" style="2"/>
    <col min="10753" max="10753" width="20.25" style="2" customWidth="1"/>
    <col min="10754" max="10754" width="29.75" style="2" customWidth="1"/>
    <col min="10755" max="11008" width="9" style="2"/>
    <col min="11009" max="11009" width="20.25" style="2" customWidth="1"/>
    <col min="11010" max="11010" width="29.75" style="2" customWidth="1"/>
    <col min="11011" max="11264" width="9" style="2"/>
    <col min="11265" max="11265" width="20.25" style="2" customWidth="1"/>
    <col min="11266" max="11266" width="29.75" style="2" customWidth="1"/>
    <col min="11267" max="11520" width="9" style="2"/>
    <col min="11521" max="11521" width="20.25" style="2" customWidth="1"/>
    <col min="11522" max="11522" width="29.75" style="2" customWidth="1"/>
    <col min="11523" max="11776" width="9" style="2"/>
    <col min="11777" max="11777" width="20.25" style="2" customWidth="1"/>
    <col min="11778" max="11778" width="29.75" style="2" customWidth="1"/>
    <col min="11779" max="12032" width="9" style="2"/>
    <col min="12033" max="12033" width="20.25" style="2" customWidth="1"/>
    <col min="12034" max="12034" width="29.75" style="2" customWidth="1"/>
    <col min="12035" max="12288" width="9" style="2"/>
    <col min="12289" max="12289" width="20.25" style="2" customWidth="1"/>
    <col min="12290" max="12290" width="29.75" style="2" customWidth="1"/>
    <col min="12291" max="12544" width="9" style="2"/>
    <col min="12545" max="12545" width="20.25" style="2" customWidth="1"/>
    <col min="12546" max="12546" width="29.75" style="2" customWidth="1"/>
    <col min="12547" max="12800" width="9" style="2"/>
    <col min="12801" max="12801" width="20.25" style="2" customWidth="1"/>
    <col min="12802" max="12802" width="29.75" style="2" customWidth="1"/>
    <col min="12803" max="13056" width="9" style="2"/>
    <col min="13057" max="13057" width="20.25" style="2" customWidth="1"/>
    <col min="13058" max="13058" width="29.75" style="2" customWidth="1"/>
    <col min="13059" max="13312" width="9" style="2"/>
    <col min="13313" max="13313" width="20.25" style="2" customWidth="1"/>
    <col min="13314" max="13314" width="29.75" style="2" customWidth="1"/>
    <col min="13315" max="13568" width="9" style="2"/>
    <col min="13569" max="13569" width="20.25" style="2" customWidth="1"/>
    <col min="13570" max="13570" width="29.75" style="2" customWidth="1"/>
    <col min="13571" max="13824" width="9" style="2"/>
    <col min="13825" max="13825" width="20.25" style="2" customWidth="1"/>
    <col min="13826" max="13826" width="29.75" style="2" customWidth="1"/>
    <col min="13827" max="14080" width="9" style="2"/>
    <col min="14081" max="14081" width="20.25" style="2" customWidth="1"/>
    <col min="14082" max="14082" width="29.75" style="2" customWidth="1"/>
    <col min="14083" max="14336" width="9" style="2"/>
    <col min="14337" max="14337" width="20.25" style="2" customWidth="1"/>
    <col min="14338" max="14338" width="29.75" style="2" customWidth="1"/>
    <col min="14339" max="14592" width="9" style="2"/>
    <col min="14593" max="14593" width="20.25" style="2" customWidth="1"/>
    <col min="14594" max="14594" width="29.75" style="2" customWidth="1"/>
    <col min="14595" max="14848" width="9" style="2"/>
    <col min="14849" max="14849" width="20.25" style="2" customWidth="1"/>
    <col min="14850" max="14850" width="29.75" style="2" customWidth="1"/>
    <col min="14851" max="15104" width="9" style="2"/>
    <col min="15105" max="15105" width="20.25" style="2" customWidth="1"/>
    <col min="15106" max="15106" width="29.75" style="2" customWidth="1"/>
    <col min="15107" max="15360" width="9" style="2"/>
    <col min="15361" max="15361" width="20.25" style="2" customWidth="1"/>
    <col min="15362" max="15362" width="29.75" style="2" customWidth="1"/>
    <col min="15363" max="15616" width="9" style="2"/>
    <col min="15617" max="15617" width="20.25" style="2" customWidth="1"/>
    <col min="15618" max="15618" width="29.75" style="2" customWidth="1"/>
    <col min="15619" max="15872" width="9" style="2"/>
    <col min="15873" max="15873" width="20.25" style="2" customWidth="1"/>
    <col min="15874" max="15874" width="29.75" style="2" customWidth="1"/>
    <col min="15875" max="16128" width="9" style="2"/>
    <col min="16129" max="16129" width="20.25" style="2" customWidth="1"/>
    <col min="16130" max="16130" width="29.75" style="2" customWidth="1"/>
    <col min="16131" max="16384" width="9" style="2"/>
  </cols>
  <sheetData>
    <row r="1" spans="1:2" x14ac:dyDescent="0.3">
      <c r="A1" s="1" t="s">
        <v>15</v>
      </c>
      <c r="B1" s="2" t="s">
        <v>20</v>
      </c>
    </row>
    <row r="2" spans="1:2" x14ac:dyDescent="0.3">
      <c r="A2" s="1" t="s">
        <v>16</v>
      </c>
      <c r="B2" s="2" t="s">
        <v>18</v>
      </c>
    </row>
    <row r="3" spans="1:2" x14ac:dyDescent="0.3">
      <c r="A3" s="1" t="s">
        <v>17</v>
      </c>
      <c r="B3" s="2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5D3-FA24-44D1-AE9F-CFB805C54F24}">
  <dimension ref="A1:E111"/>
  <sheetViews>
    <sheetView zoomScale="81" zoomScaleNormal="50" workbookViewId="0">
      <selection activeCell="G56" sqref="G56"/>
    </sheetView>
  </sheetViews>
  <sheetFormatPr defaultRowHeight="14" x14ac:dyDescent="0.3"/>
  <cols>
    <col min="2" max="2" width="13.83203125" bestFit="1" customWidth="1"/>
    <col min="3" max="3" width="40" bestFit="1" customWidth="1"/>
    <col min="5" max="5" width="10.1640625" bestFit="1" customWidth="1"/>
  </cols>
  <sheetData>
    <row r="1" spans="1:5" x14ac:dyDescent="0.3">
      <c r="A1" t="s">
        <v>93</v>
      </c>
      <c r="B1" t="s">
        <v>0</v>
      </c>
      <c r="C1" t="s">
        <v>1</v>
      </c>
      <c r="D1" t="s">
        <v>94</v>
      </c>
      <c r="E1" t="s">
        <v>98</v>
      </c>
    </row>
    <row r="2" spans="1:5" x14ac:dyDescent="0.3">
      <c r="A2" t="s">
        <v>22</v>
      </c>
      <c r="B2" t="s">
        <v>101</v>
      </c>
      <c r="C2" t="s">
        <v>102</v>
      </c>
      <c r="D2">
        <v>39.9</v>
      </c>
      <c r="E2">
        <v>232.45028000000002</v>
      </c>
    </row>
    <row r="3" spans="1:5" x14ac:dyDescent="0.3">
      <c r="A3" t="s">
        <v>22</v>
      </c>
      <c r="B3" t="s">
        <v>101</v>
      </c>
      <c r="C3" t="s">
        <v>102</v>
      </c>
      <c r="D3">
        <v>30.6</v>
      </c>
      <c r="E3">
        <v>146.53688000000002</v>
      </c>
    </row>
    <row r="4" spans="1:5" x14ac:dyDescent="0.3">
      <c r="A4" t="s">
        <v>22</v>
      </c>
      <c r="B4" t="s">
        <v>101</v>
      </c>
      <c r="C4" t="s">
        <v>102</v>
      </c>
      <c r="D4">
        <v>28.2</v>
      </c>
      <c r="E4">
        <v>127.67912</v>
      </c>
    </row>
    <row r="5" spans="1:5" x14ac:dyDescent="0.3">
      <c r="A5" t="s">
        <v>22</v>
      </c>
      <c r="B5" t="s">
        <v>101</v>
      </c>
      <c r="C5" t="s">
        <v>102</v>
      </c>
      <c r="D5">
        <v>30.2</v>
      </c>
      <c r="E5">
        <v>143.29952</v>
      </c>
    </row>
    <row r="6" spans="1:5" x14ac:dyDescent="0.3">
      <c r="A6" t="s">
        <v>22</v>
      </c>
      <c r="B6" t="s">
        <v>101</v>
      </c>
      <c r="C6" t="s">
        <v>102</v>
      </c>
      <c r="D6">
        <v>28.9</v>
      </c>
      <c r="E6">
        <v>133.03887999999998</v>
      </c>
    </row>
    <row r="7" spans="1:5" x14ac:dyDescent="0.3">
      <c r="A7" t="s">
        <v>22</v>
      </c>
      <c r="B7" t="s">
        <v>101</v>
      </c>
      <c r="C7" t="s">
        <v>103</v>
      </c>
      <c r="D7">
        <v>28.6</v>
      </c>
      <c r="E7">
        <v>130.72767999999999</v>
      </c>
    </row>
    <row r="8" spans="1:5" x14ac:dyDescent="0.3">
      <c r="A8" t="s">
        <v>22</v>
      </c>
      <c r="B8" t="s">
        <v>101</v>
      </c>
      <c r="C8" t="s">
        <v>103</v>
      </c>
      <c r="D8">
        <v>21.5</v>
      </c>
      <c r="E8">
        <v>82.228999999999999</v>
      </c>
    </row>
    <row r="9" spans="1:5" x14ac:dyDescent="0.3">
      <c r="A9" t="s">
        <v>22</v>
      </c>
      <c r="B9" t="s">
        <v>101</v>
      </c>
      <c r="C9" t="s">
        <v>103</v>
      </c>
      <c r="D9">
        <v>32.4</v>
      </c>
      <c r="E9">
        <v>161.57228000000001</v>
      </c>
    </row>
    <row r="10" spans="1:5" x14ac:dyDescent="0.3">
      <c r="A10" t="s">
        <v>22</v>
      </c>
      <c r="B10" t="s">
        <v>101</v>
      </c>
      <c r="C10" t="s">
        <v>103</v>
      </c>
      <c r="D10">
        <v>26.3</v>
      </c>
      <c r="E10">
        <v>113.71412000000001</v>
      </c>
    </row>
    <row r="11" spans="1:5" x14ac:dyDescent="0.3">
      <c r="A11" t="s">
        <v>22</v>
      </c>
      <c r="B11" t="s">
        <v>101</v>
      </c>
      <c r="C11" t="s">
        <v>103</v>
      </c>
      <c r="D11">
        <v>30.6</v>
      </c>
      <c r="E11">
        <v>146.53688000000002</v>
      </c>
    </row>
    <row r="12" spans="1:5" x14ac:dyDescent="0.3">
      <c r="A12" t="s">
        <v>22</v>
      </c>
      <c r="B12" t="s">
        <v>49</v>
      </c>
      <c r="C12" t="s">
        <v>104</v>
      </c>
      <c r="D12">
        <v>37.299999999999997</v>
      </c>
      <c r="E12">
        <v>206.37591999999995</v>
      </c>
    </row>
    <row r="13" spans="1:5" x14ac:dyDescent="0.3">
      <c r="A13" t="s">
        <v>22</v>
      </c>
      <c r="B13" t="s">
        <v>49</v>
      </c>
      <c r="C13" t="s">
        <v>104</v>
      </c>
      <c r="D13">
        <v>31.5</v>
      </c>
      <c r="E13">
        <v>153.959</v>
      </c>
    </row>
    <row r="14" spans="1:5" x14ac:dyDescent="0.3">
      <c r="A14" t="s">
        <v>22</v>
      </c>
      <c r="B14" t="s">
        <v>49</v>
      </c>
      <c r="C14" t="s">
        <v>104</v>
      </c>
      <c r="D14">
        <v>26.4</v>
      </c>
      <c r="E14">
        <v>114.42787999999999</v>
      </c>
    </row>
    <row r="15" spans="1:5" x14ac:dyDescent="0.3">
      <c r="A15" t="s">
        <v>22</v>
      </c>
      <c r="B15" t="s">
        <v>49</v>
      </c>
      <c r="C15" t="s">
        <v>104</v>
      </c>
      <c r="D15">
        <v>42.2</v>
      </c>
      <c r="E15">
        <v>256.84592000000004</v>
      </c>
    </row>
    <row r="16" spans="1:5" x14ac:dyDescent="0.3">
      <c r="A16" t="s">
        <v>22</v>
      </c>
      <c r="B16" t="s">
        <v>49</v>
      </c>
      <c r="C16" t="s">
        <v>104</v>
      </c>
      <c r="D16">
        <v>50.9</v>
      </c>
      <c r="E16">
        <v>360.41768000000002</v>
      </c>
    </row>
    <row r="17" spans="1:5" x14ac:dyDescent="0.3">
      <c r="A17" t="s">
        <v>22</v>
      </c>
      <c r="B17" t="s">
        <v>49</v>
      </c>
      <c r="C17" t="s">
        <v>105</v>
      </c>
      <c r="D17">
        <v>28.6</v>
      </c>
      <c r="E17">
        <v>130.72767999999999</v>
      </c>
    </row>
    <row r="18" spans="1:5" x14ac:dyDescent="0.3">
      <c r="A18" t="s">
        <v>22</v>
      </c>
      <c r="B18" t="s">
        <v>49</v>
      </c>
      <c r="C18" t="s">
        <v>105</v>
      </c>
      <c r="D18">
        <v>23</v>
      </c>
      <c r="E18">
        <v>91.483999999999995</v>
      </c>
    </row>
    <row r="19" spans="1:5" x14ac:dyDescent="0.3">
      <c r="A19" t="s">
        <v>22</v>
      </c>
      <c r="B19" t="s">
        <v>49</v>
      </c>
      <c r="C19" t="s">
        <v>105</v>
      </c>
      <c r="D19">
        <v>38</v>
      </c>
      <c r="E19">
        <v>213.239</v>
      </c>
    </row>
    <row r="20" spans="1:5" x14ac:dyDescent="0.3">
      <c r="A20" t="s">
        <v>22</v>
      </c>
      <c r="B20" t="s">
        <v>49</v>
      </c>
      <c r="C20" t="s">
        <v>105</v>
      </c>
      <c r="D20">
        <v>36.1</v>
      </c>
      <c r="E20">
        <v>194.87968000000001</v>
      </c>
    </row>
    <row r="21" spans="1:5" x14ac:dyDescent="0.3">
      <c r="A21" t="s">
        <v>22</v>
      </c>
      <c r="B21" t="s">
        <v>49</v>
      </c>
      <c r="C21" t="s">
        <v>105</v>
      </c>
      <c r="D21">
        <v>31.6</v>
      </c>
      <c r="E21">
        <v>154.79548</v>
      </c>
    </row>
    <row r="22" spans="1:5" x14ac:dyDescent="0.3">
      <c r="A22" t="s">
        <v>22</v>
      </c>
      <c r="B22" t="s">
        <v>49</v>
      </c>
      <c r="C22" t="s">
        <v>106</v>
      </c>
      <c r="D22">
        <v>19.600000000000001</v>
      </c>
      <c r="E22">
        <v>71.268280000000004</v>
      </c>
    </row>
    <row r="23" spans="1:5" x14ac:dyDescent="0.3">
      <c r="A23" t="s">
        <v>22</v>
      </c>
      <c r="B23" t="s">
        <v>49</v>
      </c>
      <c r="C23" t="s">
        <v>106</v>
      </c>
      <c r="D23">
        <v>39.299999999999997</v>
      </c>
      <c r="E23">
        <v>226.29151999999999</v>
      </c>
    </row>
    <row r="24" spans="1:5" x14ac:dyDescent="0.3">
      <c r="A24" t="s">
        <v>22</v>
      </c>
      <c r="B24" t="s">
        <v>49</v>
      </c>
      <c r="C24" t="s">
        <v>106</v>
      </c>
      <c r="D24">
        <v>22.3</v>
      </c>
      <c r="E24">
        <v>87.098919999999993</v>
      </c>
    </row>
    <row r="25" spans="1:5" x14ac:dyDescent="0.3">
      <c r="A25" t="s">
        <v>22</v>
      </c>
      <c r="B25" t="s">
        <v>49</v>
      </c>
      <c r="C25" t="s">
        <v>106</v>
      </c>
      <c r="D25">
        <v>24.6</v>
      </c>
      <c r="E25">
        <v>101.94128000000001</v>
      </c>
    </row>
    <row r="26" spans="1:5" x14ac:dyDescent="0.3">
      <c r="A26" t="s">
        <v>22</v>
      </c>
      <c r="B26" t="s">
        <v>49</v>
      </c>
      <c r="C26" t="s">
        <v>106</v>
      </c>
      <c r="D26">
        <v>39.700000000000003</v>
      </c>
      <c r="E26">
        <v>230.38792000000001</v>
      </c>
    </row>
    <row r="27" spans="1:5" x14ac:dyDescent="0.3">
      <c r="A27" t="s">
        <v>22</v>
      </c>
      <c r="B27" t="s">
        <v>49</v>
      </c>
      <c r="C27" t="s">
        <v>107</v>
      </c>
      <c r="D27">
        <v>40.1</v>
      </c>
      <c r="E27">
        <v>234.52208000000002</v>
      </c>
    </row>
    <row r="28" spans="1:5" x14ac:dyDescent="0.3">
      <c r="A28" t="s">
        <v>22</v>
      </c>
      <c r="B28" t="s">
        <v>49</v>
      </c>
      <c r="C28" t="s">
        <v>107</v>
      </c>
      <c r="D28">
        <v>37.6</v>
      </c>
      <c r="E28">
        <v>209.30308000000002</v>
      </c>
    </row>
    <row r="29" spans="1:5" x14ac:dyDescent="0.3">
      <c r="A29" t="s">
        <v>22</v>
      </c>
      <c r="B29" t="s">
        <v>49</v>
      </c>
      <c r="C29" t="s">
        <v>107</v>
      </c>
      <c r="D29">
        <v>24.2</v>
      </c>
      <c r="E29">
        <v>99.270319999999998</v>
      </c>
    </row>
    <row r="30" spans="1:5" x14ac:dyDescent="0.3">
      <c r="A30" t="s">
        <v>22</v>
      </c>
      <c r="B30" t="s">
        <v>49</v>
      </c>
      <c r="C30" t="s">
        <v>107</v>
      </c>
      <c r="D30">
        <v>33.299999999999997</v>
      </c>
      <c r="E30">
        <v>169.37671999999998</v>
      </c>
    </row>
    <row r="31" spans="1:5" x14ac:dyDescent="0.3">
      <c r="A31" t="s">
        <v>22</v>
      </c>
      <c r="B31" t="s">
        <v>49</v>
      </c>
      <c r="C31" t="s">
        <v>107</v>
      </c>
      <c r="D31">
        <v>29.9</v>
      </c>
      <c r="E31">
        <v>140.89627999999999</v>
      </c>
    </row>
    <row r="32" spans="1:5" x14ac:dyDescent="0.3">
      <c r="A32" t="s">
        <v>47</v>
      </c>
      <c r="B32" t="s">
        <v>49</v>
      </c>
      <c r="C32" t="s">
        <v>108</v>
      </c>
      <c r="D32">
        <v>28.8</v>
      </c>
      <c r="E32">
        <v>132.26612</v>
      </c>
    </row>
    <row r="33" spans="1:5" x14ac:dyDescent="0.3">
      <c r="A33" t="s">
        <v>47</v>
      </c>
      <c r="B33" t="s">
        <v>49</v>
      </c>
      <c r="C33" t="s">
        <v>108</v>
      </c>
      <c r="D33">
        <v>24.8</v>
      </c>
      <c r="E33">
        <v>103.29092</v>
      </c>
    </row>
    <row r="34" spans="1:5" x14ac:dyDescent="0.3">
      <c r="A34" t="s">
        <v>47</v>
      </c>
      <c r="B34" t="s">
        <v>49</v>
      </c>
      <c r="C34" t="s">
        <v>108</v>
      </c>
      <c r="D34">
        <v>33.9</v>
      </c>
      <c r="E34">
        <v>174.68587999999997</v>
      </c>
    </row>
    <row r="35" spans="1:5" x14ac:dyDescent="0.3">
      <c r="A35" t="s">
        <v>47</v>
      </c>
      <c r="B35" t="s">
        <v>49</v>
      </c>
      <c r="C35" t="s">
        <v>108</v>
      </c>
      <c r="D35">
        <v>13.8</v>
      </c>
      <c r="E35">
        <v>43.079120000000003</v>
      </c>
    </row>
    <row r="36" spans="1:5" x14ac:dyDescent="0.3">
      <c r="A36" t="s">
        <v>47</v>
      </c>
      <c r="B36" t="s">
        <v>49</v>
      </c>
      <c r="C36" t="s">
        <v>108</v>
      </c>
      <c r="D36">
        <v>25.8</v>
      </c>
      <c r="E36">
        <v>110.18071999999999</v>
      </c>
    </row>
    <row r="37" spans="1:5" x14ac:dyDescent="0.3">
      <c r="A37" t="s">
        <v>47</v>
      </c>
      <c r="B37" t="s">
        <v>49</v>
      </c>
      <c r="C37" t="s">
        <v>109</v>
      </c>
      <c r="D37">
        <v>28.7</v>
      </c>
      <c r="E37">
        <v>131.49571999999998</v>
      </c>
    </row>
    <row r="38" spans="1:5" x14ac:dyDescent="0.3">
      <c r="A38" t="s">
        <v>47</v>
      </c>
      <c r="B38" t="s">
        <v>49</v>
      </c>
      <c r="C38" t="s">
        <v>109</v>
      </c>
      <c r="D38">
        <v>30.4</v>
      </c>
      <c r="E38">
        <v>144.91347999999999</v>
      </c>
    </row>
    <row r="39" spans="1:5" x14ac:dyDescent="0.3">
      <c r="A39" t="s">
        <v>47</v>
      </c>
      <c r="B39" t="s">
        <v>49</v>
      </c>
      <c r="C39" t="s">
        <v>109</v>
      </c>
      <c r="D39">
        <v>16.100000000000001</v>
      </c>
      <c r="E39">
        <v>53.307679999999998</v>
      </c>
    </row>
    <row r="40" spans="1:5" x14ac:dyDescent="0.3">
      <c r="A40" t="s">
        <v>47</v>
      </c>
      <c r="B40" t="s">
        <v>49</v>
      </c>
      <c r="C40" t="s">
        <v>109</v>
      </c>
      <c r="D40">
        <v>24.9</v>
      </c>
      <c r="E40">
        <v>103.96927999999998</v>
      </c>
    </row>
    <row r="41" spans="1:5" x14ac:dyDescent="0.3">
      <c r="A41" t="s">
        <v>47</v>
      </c>
      <c r="B41" t="s">
        <v>49</v>
      </c>
      <c r="C41" t="s">
        <v>109</v>
      </c>
      <c r="D41">
        <v>27.7</v>
      </c>
      <c r="E41">
        <v>123.92151999999999</v>
      </c>
    </row>
    <row r="42" spans="1:5" x14ac:dyDescent="0.3">
      <c r="A42" t="s">
        <v>61</v>
      </c>
      <c r="B42" t="s">
        <v>49</v>
      </c>
      <c r="C42" t="s">
        <v>110</v>
      </c>
      <c r="D42">
        <v>31.9</v>
      </c>
      <c r="E42">
        <v>157.31907999999999</v>
      </c>
    </row>
    <row r="43" spans="1:5" x14ac:dyDescent="0.3">
      <c r="A43" t="s">
        <v>61</v>
      </c>
      <c r="B43" t="s">
        <v>49</v>
      </c>
      <c r="C43" t="s">
        <v>110</v>
      </c>
      <c r="D43">
        <v>37</v>
      </c>
      <c r="E43">
        <v>203.47000000000003</v>
      </c>
    </row>
    <row r="44" spans="1:5" x14ac:dyDescent="0.3">
      <c r="A44" t="s">
        <v>61</v>
      </c>
      <c r="B44" t="s">
        <v>49</v>
      </c>
      <c r="C44" t="s">
        <v>110</v>
      </c>
      <c r="D44">
        <v>23.6</v>
      </c>
      <c r="E44">
        <v>95.334680000000006</v>
      </c>
    </row>
    <row r="45" spans="1:5" x14ac:dyDescent="0.3">
      <c r="A45" t="s">
        <v>61</v>
      </c>
      <c r="B45" t="s">
        <v>49</v>
      </c>
      <c r="C45" t="s">
        <v>110</v>
      </c>
      <c r="D45">
        <v>40</v>
      </c>
      <c r="E45">
        <v>233.48500000000001</v>
      </c>
    </row>
    <row r="46" spans="1:5" x14ac:dyDescent="0.3">
      <c r="A46" t="s">
        <v>61</v>
      </c>
      <c r="B46" t="s">
        <v>49</v>
      </c>
      <c r="C46" t="s">
        <v>110</v>
      </c>
      <c r="D46">
        <v>28.7</v>
      </c>
      <c r="E46">
        <v>131.49571999999998</v>
      </c>
    </row>
    <row r="47" spans="1:5" x14ac:dyDescent="0.3">
      <c r="A47" t="s">
        <v>61</v>
      </c>
      <c r="B47" t="s">
        <v>49</v>
      </c>
      <c r="C47" t="s">
        <v>112</v>
      </c>
      <c r="D47">
        <v>34</v>
      </c>
      <c r="E47">
        <v>175.57900000000001</v>
      </c>
    </row>
    <row r="48" spans="1:5" x14ac:dyDescent="0.3">
      <c r="A48" t="s">
        <v>61</v>
      </c>
      <c r="B48" t="s">
        <v>49</v>
      </c>
      <c r="C48" t="s">
        <v>112</v>
      </c>
      <c r="D48">
        <v>30.9</v>
      </c>
      <c r="E48">
        <v>148.98967999999999</v>
      </c>
    </row>
    <row r="49" spans="1:5" x14ac:dyDescent="0.3">
      <c r="A49" t="s">
        <v>61</v>
      </c>
      <c r="B49" t="s">
        <v>49</v>
      </c>
      <c r="C49" t="s">
        <v>112</v>
      </c>
      <c r="D49">
        <v>44.2</v>
      </c>
      <c r="E49">
        <v>279.07432000000006</v>
      </c>
    </row>
    <row r="50" spans="1:5" x14ac:dyDescent="0.3">
      <c r="A50" t="s">
        <v>61</v>
      </c>
      <c r="B50" t="s">
        <v>49</v>
      </c>
      <c r="C50" t="s">
        <v>112</v>
      </c>
      <c r="D50">
        <v>37.5</v>
      </c>
      <c r="E50">
        <v>208.32500000000002</v>
      </c>
    </row>
    <row r="51" spans="1:5" x14ac:dyDescent="0.3">
      <c r="A51" t="s">
        <v>61</v>
      </c>
      <c r="B51" t="s">
        <v>49</v>
      </c>
      <c r="C51" t="s">
        <v>112</v>
      </c>
      <c r="D51">
        <v>32.799999999999997</v>
      </c>
      <c r="E51">
        <v>165.01731999999998</v>
      </c>
    </row>
    <row r="52" spans="1:5" x14ac:dyDescent="0.3">
      <c r="A52" t="s">
        <v>63</v>
      </c>
      <c r="B52" t="s">
        <v>49</v>
      </c>
      <c r="C52" t="s">
        <v>113</v>
      </c>
      <c r="D52">
        <v>34</v>
      </c>
      <c r="E52">
        <v>175.57900000000001</v>
      </c>
    </row>
    <row r="53" spans="1:5" x14ac:dyDescent="0.3">
      <c r="A53" t="s">
        <v>63</v>
      </c>
      <c r="B53" t="s">
        <v>49</v>
      </c>
      <c r="C53" t="s">
        <v>113</v>
      </c>
      <c r="D53">
        <v>30.4</v>
      </c>
      <c r="E53">
        <v>144.91347999999999</v>
      </c>
    </row>
    <row r="54" spans="1:5" x14ac:dyDescent="0.3">
      <c r="A54" t="s">
        <v>63</v>
      </c>
      <c r="B54" t="s">
        <v>49</v>
      </c>
      <c r="C54" t="s">
        <v>113</v>
      </c>
      <c r="D54">
        <v>29.4</v>
      </c>
      <c r="E54">
        <v>136.93807999999999</v>
      </c>
    </row>
    <row r="55" spans="1:5" x14ac:dyDescent="0.3">
      <c r="A55" t="s">
        <v>63</v>
      </c>
      <c r="B55" t="s">
        <v>49</v>
      </c>
      <c r="C55" t="s">
        <v>113</v>
      </c>
      <c r="D55">
        <v>34.9</v>
      </c>
      <c r="E55">
        <v>183.72327999999999</v>
      </c>
    </row>
    <row r="56" spans="1:5" x14ac:dyDescent="0.3">
      <c r="A56" t="s">
        <v>63</v>
      </c>
      <c r="B56" t="s">
        <v>49</v>
      </c>
      <c r="C56" t="s">
        <v>113</v>
      </c>
      <c r="D56">
        <v>24.5</v>
      </c>
      <c r="E56">
        <v>101.27</v>
      </c>
    </row>
    <row r="57" spans="1:5" x14ac:dyDescent="0.3">
      <c r="A57" t="s">
        <v>63</v>
      </c>
      <c r="B57" t="s">
        <v>49</v>
      </c>
      <c r="C57" t="s">
        <v>114</v>
      </c>
      <c r="D57">
        <v>36.1</v>
      </c>
      <c r="E57">
        <v>194.87968000000001</v>
      </c>
    </row>
    <row r="58" spans="1:5" x14ac:dyDescent="0.3">
      <c r="A58" t="s">
        <v>63</v>
      </c>
      <c r="B58" t="s">
        <v>49</v>
      </c>
      <c r="C58" t="s">
        <v>114</v>
      </c>
      <c r="D58">
        <v>39</v>
      </c>
      <c r="E58">
        <v>223.244</v>
      </c>
    </row>
    <row r="59" spans="1:5" x14ac:dyDescent="0.3">
      <c r="A59" t="s">
        <v>63</v>
      </c>
      <c r="B59" t="s">
        <v>49</v>
      </c>
      <c r="C59" t="s">
        <v>114</v>
      </c>
      <c r="D59">
        <v>50.3</v>
      </c>
      <c r="E59">
        <v>352.70131999999995</v>
      </c>
    </row>
    <row r="60" spans="1:5" x14ac:dyDescent="0.3">
      <c r="A60" t="s">
        <v>63</v>
      </c>
      <c r="B60" t="s">
        <v>49</v>
      </c>
      <c r="C60" t="s">
        <v>114</v>
      </c>
      <c r="D60">
        <v>43.4</v>
      </c>
      <c r="E60">
        <v>270.06968000000001</v>
      </c>
    </row>
    <row r="61" spans="1:5" x14ac:dyDescent="0.3">
      <c r="A61" t="s">
        <v>63</v>
      </c>
      <c r="B61" t="s">
        <v>49</v>
      </c>
      <c r="C61" t="s">
        <v>114</v>
      </c>
      <c r="D61">
        <v>44.9</v>
      </c>
      <c r="E61">
        <v>287.07727999999997</v>
      </c>
    </row>
    <row r="62" spans="1:5" x14ac:dyDescent="0.3">
      <c r="A62" t="s">
        <v>65</v>
      </c>
      <c r="B62" t="s">
        <v>49</v>
      </c>
      <c r="C62" t="s">
        <v>111</v>
      </c>
      <c r="D62">
        <v>25.3</v>
      </c>
      <c r="E62">
        <v>106.70631999999999</v>
      </c>
    </row>
    <row r="63" spans="1:5" x14ac:dyDescent="0.3">
      <c r="A63" t="s">
        <v>65</v>
      </c>
      <c r="B63" t="s">
        <v>49</v>
      </c>
      <c r="C63" t="s">
        <v>111</v>
      </c>
      <c r="D63">
        <v>23.8</v>
      </c>
      <c r="E63">
        <v>96.63712000000001</v>
      </c>
    </row>
    <row r="64" spans="1:5" x14ac:dyDescent="0.3">
      <c r="A64" t="s">
        <v>65</v>
      </c>
      <c r="B64" t="s">
        <v>49</v>
      </c>
      <c r="C64" t="s">
        <v>111</v>
      </c>
      <c r="D64">
        <v>21.1</v>
      </c>
      <c r="E64">
        <v>79.850679999999997</v>
      </c>
    </row>
    <row r="65" spans="1:5" x14ac:dyDescent="0.3">
      <c r="A65" t="s">
        <v>65</v>
      </c>
      <c r="B65" t="s">
        <v>49</v>
      </c>
      <c r="C65" t="s">
        <v>111</v>
      </c>
      <c r="D65">
        <v>26.6</v>
      </c>
      <c r="E65">
        <v>115.86248000000001</v>
      </c>
    </row>
    <row r="66" spans="1:5" x14ac:dyDescent="0.3">
      <c r="A66" t="s">
        <v>65</v>
      </c>
      <c r="B66" t="s">
        <v>49</v>
      </c>
      <c r="C66" t="s">
        <v>111</v>
      </c>
      <c r="D66">
        <v>25.3</v>
      </c>
      <c r="E66">
        <v>106.70631999999999</v>
      </c>
    </row>
    <row r="67" spans="1:5" x14ac:dyDescent="0.3">
      <c r="A67" t="s">
        <v>65</v>
      </c>
      <c r="B67" t="s">
        <v>49</v>
      </c>
      <c r="C67" t="s">
        <v>112</v>
      </c>
      <c r="D67">
        <v>34</v>
      </c>
      <c r="E67">
        <v>175.57900000000001</v>
      </c>
    </row>
    <row r="68" spans="1:5" x14ac:dyDescent="0.3">
      <c r="A68" t="s">
        <v>65</v>
      </c>
      <c r="B68" t="s">
        <v>49</v>
      </c>
      <c r="C68" t="s">
        <v>112</v>
      </c>
      <c r="D68">
        <v>28.5</v>
      </c>
      <c r="E68">
        <v>129.96200000000002</v>
      </c>
    </row>
    <row r="69" spans="1:5" x14ac:dyDescent="0.3">
      <c r="A69" t="s">
        <v>65</v>
      </c>
      <c r="B69" t="s">
        <v>49</v>
      </c>
      <c r="C69" t="s">
        <v>112</v>
      </c>
      <c r="D69">
        <v>52.5</v>
      </c>
      <c r="E69">
        <v>381.40999999999997</v>
      </c>
    </row>
    <row r="70" spans="1:5" x14ac:dyDescent="0.3">
      <c r="A70" t="s">
        <v>65</v>
      </c>
      <c r="B70" t="s">
        <v>49</v>
      </c>
      <c r="C70" t="s">
        <v>112</v>
      </c>
      <c r="D70">
        <v>35.299999999999997</v>
      </c>
      <c r="E70">
        <v>187.40431999999996</v>
      </c>
    </row>
    <row r="71" spans="1:5" x14ac:dyDescent="0.3">
      <c r="A71" t="s">
        <v>65</v>
      </c>
      <c r="B71" t="s">
        <v>49</v>
      </c>
      <c r="C71" t="s">
        <v>112</v>
      </c>
      <c r="D71">
        <v>36.1</v>
      </c>
      <c r="E71">
        <v>194.87968000000001</v>
      </c>
    </row>
    <row r="72" spans="1:5" x14ac:dyDescent="0.3">
      <c r="A72" t="s">
        <v>67</v>
      </c>
      <c r="B72" t="s">
        <v>49</v>
      </c>
      <c r="C72" t="s">
        <v>113</v>
      </c>
      <c r="D72">
        <v>31.8</v>
      </c>
      <c r="E72">
        <v>156.47552000000002</v>
      </c>
    </row>
    <row r="73" spans="1:5" x14ac:dyDescent="0.3">
      <c r="A73" t="s">
        <v>67</v>
      </c>
      <c r="B73" t="s">
        <v>49</v>
      </c>
      <c r="C73" t="s">
        <v>113</v>
      </c>
      <c r="D73">
        <v>19.8</v>
      </c>
      <c r="E73">
        <v>72.381919999999994</v>
      </c>
    </row>
    <row r="74" spans="1:5" x14ac:dyDescent="0.3">
      <c r="A74" t="s">
        <v>67</v>
      </c>
      <c r="B74" t="s">
        <v>49</v>
      </c>
      <c r="C74" t="s">
        <v>113</v>
      </c>
      <c r="D74">
        <v>39.200000000000003</v>
      </c>
      <c r="E74">
        <v>225.27332000000004</v>
      </c>
    </row>
    <row r="75" spans="1:5" x14ac:dyDescent="0.3">
      <c r="A75" t="s">
        <v>67</v>
      </c>
      <c r="B75" t="s">
        <v>49</v>
      </c>
      <c r="C75" t="s">
        <v>113</v>
      </c>
      <c r="D75">
        <v>34.200000000000003</v>
      </c>
      <c r="E75">
        <v>177.37232</v>
      </c>
    </row>
    <row r="76" spans="1:5" x14ac:dyDescent="0.3">
      <c r="A76" t="s">
        <v>67</v>
      </c>
      <c r="B76" t="s">
        <v>49</v>
      </c>
      <c r="C76" t="s">
        <v>113</v>
      </c>
      <c r="D76">
        <v>49.3</v>
      </c>
      <c r="E76">
        <v>340.02951999999993</v>
      </c>
    </row>
    <row r="77" spans="1:5" x14ac:dyDescent="0.3">
      <c r="A77" t="s">
        <v>67</v>
      </c>
      <c r="B77" t="s">
        <v>49</v>
      </c>
      <c r="C77" t="s">
        <v>114</v>
      </c>
      <c r="D77">
        <v>34.1</v>
      </c>
      <c r="E77">
        <v>176.47448000000003</v>
      </c>
    </row>
    <row r="78" spans="1:5" x14ac:dyDescent="0.3">
      <c r="A78" t="s">
        <v>67</v>
      </c>
      <c r="B78" t="s">
        <v>49</v>
      </c>
      <c r="C78" t="s">
        <v>114</v>
      </c>
      <c r="D78">
        <v>31.7</v>
      </c>
      <c r="E78">
        <v>155.63432</v>
      </c>
    </row>
    <row r="79" spans="1:5" x14ac:dyDescent="0.3">
      <c r="A79" t="s">
        <v>67</v>
      </c>
      <c r="B79" t="s">
        <v>49</v>
      </c>
      <c r="C79" t="s">
        <v>114</v>
      </c>
      <c r="D79">
        <v>28.9</v>
      </c>
      <c r="E79">
        <v>133.03887999999998</v>
      </c>
    </row>
    <row r="80" spans="1:5" x14ac:dyDescent="0.3">
      <c r="A80" t="s">
        <v>67</v>
      </c>
      <c r="B80" t="s">
        <v>49</v>
      </c>
      <c r="C80" t="s">
        <v>114</v>
      </c>
      <c r="D80">
        <v>29.6</v>
      </c>
      <c r="E80">
        <v>138.51428000000001</v>
      </c>
    </row>
    <row r="81" spans="1:5" x14ac:dyDescent="0.3">
      <c r="A81" t="s">
        <v>67</v>
      </c>
      <c r="B81" t="s">
        <v>49</v>
      </c>
      <c r="C81" t="s">
        <v>114</v>
      </c>
      <c r="D81">
        <v>27</v>
      </c>
      <c r="E81">
        <v>118.75999999999999</v>
      </c>
    </row>
    <row r="82" spans="1:5" x14ac:dyDescent="0.3">
      <c r="A82" t="s">
        <v>69</v>
      </c>
      <c r="B82" t="s">
        <v>49</v>
      </c>
      <c r="C82" t="s">
        <v>119</v>
      </c>
      <c r="D82">
        <v>28.1</v>
      </c>
      <c r="E82">
        <v>126.92288000000001</v>
      </c>
    </row>
    <row r="83" spans="1:5" x14ac:dyDescent="0.3">
      <c r="A83" t="s">
        <v>69</v>
      </c>
      <c r="B83" t="s">
        <v>49</v>
      </c>
      <c r="C83" t="s">
        <v>119</v>
      </c>
      <c r="D83">
        <v>21.2</v>
      </c>
      <c r="E83">
        <v>80.441719999999989</v>
      </c>
    </row>
    <row r="84" spans="1:5" x14ac:dyDescent="0.3">
      <c r="A84" t="s">
        <v>69</v>
      </c>
      <c r="B84" t="s">
        <v>49</v>
      </c>
      <c r="C84" t="s">
        <v>119</v>
      </c>
      <c r="D84">
        <v>32.6</v>
      </c>
      <c r="E84">
        <v>163.29007999999999</v>
      </c>
    </row>
    <row r="85" spans="1:5" x14ac:dyDescent="0.3">
      <c r="A85" t="s">
        <v>69</v>
      </c>
      <c r="B85" t="s">
        <v>49</v>
      </c>
      <c r="C85" t="s">
        <v>119</v>
      </c>
      <c r="D85">
        <v>28.2</v>
      </c>
      <c r="E85">
        <v>127.67912</v>
      </c>
    </row>
    <row r="86" spans="1:5" x14ac:dyDescent="0.3">
      <c r="A86" t="s">
        <v>69</v>
      </c>
      <c r="B86" t="s">
        <v>49</v>
      </c>
      <c r="C86" t="s">
        <v>119</v>
      </c>
      <c r="D86">
        <v>28.9</v>
      </c>
      <c r="E86">
        <v>133.03887999999998</v>
      </c>
    </row>
    <row r="87" spans="1:5" x14ac:dyDescent="0.3">
      <c r="A87" t="s">
        <v>69</v>
      </c>
      <c r="B87" t="s">
        <v>49</v>
      </c>
      <c r="C87" t="s">
        <v>120</v>
      </c>
      <c r="D87">
        <v>32.4</v>
      </c>
      <c r="E87">
        <v>161.57228000000001</v>
      </c>
    </row>
    <row r="88" spans="1:5" x14ac:dyDescent="0.3">
      <c r="A88" t="s">
        <v>69</v>
      </c>
      <c r="B88" t="s">
        <v>49</v>
      </c>
      <c r="C88" t="s">
        <v>120</v>
      </c>
      <c r="D88">
        <v>22.2</v>
      </c>
      <c r="E88">
        <v>86.481919999999988</v>
      </c>
    </row>
    <row r="89" spans="1:5" x14ac:dyDescent="0.3">
      <c r="A89" t="s">
        <v>69</v>
      </c>
      <c r="B89" t="s">
        <v>49</v>
      </c>
      <c r="C89" t="s">
        <v>120</v>
      </c>
      <c r="D89">
        <v>44</v>
      </c>
      <c r="E89">
        <v>276.80899999999997</v>
      </c>
    </row>
    <row r="90" spans="1:5" x14ac:dyDescent="0.3">
      <c r="A90" t="s">
        <v>69</v>
      </c>
      <c r="B90" t="s">
        <v>49</v>
      </c>
      <c r="C90" t="s">
        <v>120</v>
      </c>
      <c r="D90">
        <v>23.1</v>
      </c>
      <c r="E90">
        <v>92.119880000000009</v>
      </c>
    </row>
    <row r="91" spans="1:5" x14ac:dyDescent="0.3">
      <c r="A91" t="s">
        <v>69</v>
      </c>
      <c r="B91" t="s">
        <v>49</v>
      </c>
      <c r="C91" t="s">
        <v>120</v>
      </c>
      <c r="D91">
        <v>28.9</v>
      </c>
      <c r="E91">
        <v>133.03887999999998</v>
      </c>
    </row>
    <row r="92" spans="1:5" x14ac:dyDescent="0.3">
      <c r="A92" t="s">
        <v>71</v>
      </c>
      <c r="B92" t="s">
        <v>49</v>
      </c>
      <c r="C92" t="s">
        <v>115</v>
      </c>
      <c r="D92">
        <v>43</v>
      </c>
      <c r="E92">
        <v>265.62400000000002</v>
      </c>
    </row>
    <row r="93" spans="1:5" x14ac:dyDescent="0.3">
      <c r="A93" t="s">
        <v>71</v>
      </c>
      <c r="B93" t="s">
        <v>49</v>
      </c>
      <c r="C93" t="s">
        <v>115</v>
      </c>
      <c r="D93">
        <v>42.4</v>
      </c>
      <c r="E93">
        <v>259.02627999999999</v>
      </c>
    </row>
    <row r="94" spans="1:5" x14ac:dyDescent="0.3">
      <c r="A94" t="s">
        <v>71</v>
      </c>
      <c r="B94" t="s">
        <v>49</v>
      </c>
      <c r="C94" t="s">
        <v>115</v>
      </c>
      <c r="D94">
        <v>41</v>
      </c>
      <c r="E94">
        <v>243.96199999999999</v>
      </c>
    </row>
    <row r="95" spans="1:5" x14ac:dyDescent="0.3">
      <c r="A95" t="s">
        <v>71</v>
      </c>
      <c r="B95" t="s">
        <v>49</v>
      </c>
      <c r="C95" t="s">
        <v>115</v>
      </c>
      <c r="D95">
        <v>34.9</v>
      </c>
      <c r="E95">
        <v>183.72327999999999</v>
      </c>
    </row>
    <row r="96" spans="1:5" x14ac:dyDescent="0.3">
      <c r="A96" t="s">
        <v>71</v>
      </c>
      <c r="B96" t="s">
        <v>49</v>
      </c>
      <c r="C96" t="s">
        <v>115</v>
      </c>
      <c r="D96">
        <v>35.9</v>
      </c>
      <c r="E96">
        <v>192.99668</v>
      </c>
    </row>
    <row r="97" spans="1:5" x14ac:dyDescent="0.3">
      <c r="A97" t="s">
        <v>71</v>
      </c>
      <c r="B97" t="s">
        <v>49</v>
      </c>
      <c r="C97" t="s">
        <v>116</v>
      </c>
      <c r="D97">
        <v>62.6</v>
      </c>
      <c r="E97">
        <v>527.86807999999996</v>
      </c>
    </row>
    <row r="98" spans="1:5" x14ac:dyDescent="0.3">
      <c r="A98" t="s">
        <v>71</v>
      </c>
      <c r="B98" t="s">
        <v>49</v>
      </c>
      <c r="C98" t="s">
        <v>116</v>
      </c>
      <c r="D98">
        <v>46.2</v>
      </c>
      <c r="E98">
        <v>302.24672000000004</v>
      </c>
    </row>
    <row r="99" spans="1:5" x14ac:dyDescent="0.3">
      <c r="A99" t="s">
        <v>71</v>
      </c>
      <c r="B99" t="s">
        <v>49</v>
      </c>
      <c r="C99" t="s">
        <v>116</v>
      </c>
      <c r="D99">
        <v>34.299999999999997</v>
      </c>
      <c r="E99">
        <v>178.27251999999999</v>
      </c>
    </row>
    <row r="100" spans="1:5" x14ac:dyDescent="0.3">
      <c r="A100" t="s">
        <v>71</v>
      </c>
      <c r="B100" t="s">
        <v>49</v>
      </c>
      <c r="C100" t="s">
        <v>116</v>
      </c>
      <c r="D100">
        <v>25.4</v>
      </c>
      <c r="E100">
        <v>107.39648</v>
      </c>
    </row>
    <row r="101" spans="1:5" x14ac:dyDescent="0.3">
      <c r="A101" t="s">
        <v>71</v>
      </c>
      <c r="B101" t="s">
        <v>49</v>
      </c>
      <c r="C101" t="s">
        <v>116</v>
      </c>
      <c r="D101">
        <v>28.1</v>
      </c>
      <c r="E101">
        <v>126.92288000000001</v>
      </c>
    </row>
    <row r="102" spans="1:5" x14ac:dyDescent="0.3">
      <c r="A102" t="s">
        <v>71</v>
      </c>
      <c r="B102" t="s">
        <v>49</v>
      </c>
      <c r="C102" t="s">
        <v>117</v>
      </c>
      <c r="D102">
        <v>42.1</v>
      </c>
      <c r="E102">
        <v>255.75928000000002</v>
      </c>
    </row>
    <row r="103" spans="1:5" x14ac:dyDescent="0.3">
      <c r="A103" t="s">
        <v>71</v>
      </c>
      <c r="B103" t="s">
        <v>49</v>
      </c>
      <c r="C103" t="s">
        <v>117</v>
      </c>
      <c r="D103">
        <v>33.4</v>
      </c>
      <c r="E103">
        <v>170.25568000000001</v>
      </c>
    </row>
    <row r="104" spans="1:5" x14ac:dyDescent="0.3">
      <c r="A104" t="s">
        <v>71</v>
      </c>
      <c r="B104" t="s">
        <v>49</v>
      </c>
      <c r="C104" t="s">
        <v>117</v>
      </c>
      <c r="D104">
        <v>24.4</v>
      </c>
      <c r="E104">
        <v>100.60107999999998</v>
      </c>
    </row>
    <row r="105" spans="1:5" x14ac:dyDescent="0.3">
      <c r="A105" t="s">
        <v>71</v>
      </c>
      <c r="B105" t="s">
        <v>49</v>
      </c>
      <c r="C105" t="s">
        <v>117</v>
      </c>
      <c r="D105">
        <v>31.3</v>
      </c>
      <c r="E105">
        <v>152.29312000000002</v>
      </c>
    </row>
    <row r="106" spans="1:5" x14ac:dyDescent="0.3">
      <c r="A106" t="s">
        <v>71</v>
      </c>
      <c r="B106" t="s">
        <v>49</v>
      </c>
      <c r="C106" t="s">
        <v>117</v>
      </c>
      <c r="D106">
        <v>27.9</v>
      </c>
      <c r="E106">
        <v>125.41748</v>
      </c>
    </row>
    <row r="107" spans="1:5" x14ac:dyDescent="0.3">
      <c r="A107" t="s">
        <v>71</v>
      </c>
      <c r="B107" t="s">
        <v>49</v>
      </c>
      <c r="C107" t="s">
        <v>118</v>
      </c>
      <c r="D107">
        <v>26</v>
      </c>
      <c r="E107">
        <v>111.587</v>
      </c>
    </row>
    <row r="108" spans="1:5" x14ac:dyDescent="0.3">
      <c r="A108" t="s">
        <v>71</v>
      </c>
      <c r="B108" t="s">
        <v>49</v>
      </c>
      <c r="C108" t="s">
        <v>118</v>
      </c>
      <c r="D108">
        <v>23.2</v>
      </c>
      <c r="E108">
        <v>92.758119999999991</v>
      </c>
    </row>
    <row r="109" spans="1:5" x14ac:dyDescent="0.3">
      <c r="A109" t="s">
        <v>71</v>
      </c>
      <c r="B109" t="s">
        <v>49</v>
      </c>
      <c r="C109" t="s">
        <v>118</v>
      </c>
      <c r="D109">
        <v>36.299999999999997</v>
      </c>
      <c r="E109">
        <v>196.77211999999997</v>
      </c>
    </row>
    <row r="110" spans="1:5" x14ac:dyDescent="0.3">
      <c r="A110" t="s">
        <v>71</v>
      </c>
      <c r="B110" t="s">
        <v>49</v>
      </c>
      <c r="C110" t="s">
        <v>118</v>
      </c>
      <c r="D110">
        <v>35.1</v>
      </c>
      <c r="E110">
        <v>185.55907999999999</v>
      </c>
    </row>
    <row r="111" spans="1:5" x14ac:dyDescent="0.3">
      <c r="A111" t="s">
        <v>71</v>
      </c>
      <c r="B111" t="s">
        <v>49</v>
      </c>
      <c r="C111" t="s">
        <v>118</v>
      </c>
      <c r="D111">
        <v>22.7</v>
      </c>
      <c r="E111">
        <v>89.590519999999984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9836-7850-49CF-9A93-603D75130BB1}">
  <dimension ref="A1:AO9"/>
  <sheetViews>
    <sheetView zoomScale="85" zoomScaleNormal="50" workbookViewId="0">
      <selection sqref="A1:XFD9"/>
    </sheetView>
  </sheetViews>
  <sheetFormatPr defaultRowHeight="14" x14ac:dyDescent="0.3"/>
  <cols>
    <col min="4" max="4" width="8.6640625" customWidth="1"/>
  </cols>
  <sheetData>
    <row r="1" spans="1:41" x14ac:dyDescent="0.3">
      <c r="A1" t="s">
        <v>121</v>
      </c>
      <c r="C1" t="s">
        <v>124</v>
      </c>
      <c r="D1" t="s">
        <v>133</v>
      </c>
      <c r="E1" t="s">
        <v>125</v>
      </c>
      <c r="F1" t="s">
        <v>126</v>
      </c>
      <c r="G1" t="s">
        <v>127</v>
      </c>
      <c r="H1" t="s">
        <v>136</v>
      </c>
      <c r="I1" t="s">
        <v>135</v>
      </c>
      <c r="J1" s="46" t="s">
        <v>134</v>
      </c>
      <c r="K1" s="46" t="s">
        <v>137</v>
      </c>
      <c r="L1" s="46" t="s">
        <v>138</v>
      </c>
      <c r="M1" s="46" t="s">
        <v>139</v>
      </c>
      <c r="N1" s="46" t="s">
        <v>140</v>
      </c>
      <c r="O1" s="46" t="s">
        <v>141</v>
      </c>
      <c r="P1" s="46" t="s">
        <v>142</v>
      </c>
      <c r="Q1" s="46" t="s">
        <v>143</v>
      </c>
      <c r="R1" s="47" t="s">
        <v>145</v>
      </c>
      <c r="S1" s="47" t="s">
        <v>123</v>
      </c>
      <c r="T1" s="47" t="s">
        <v>128</v>
      </c>
      <c r="U1" s="47" t="s">
        <v>130</v>
      </c>
      <c r="V1" s="47" t="s">
        <v>131</v>
      </c>
      <c r="W1" s="47" t="s">
        <v>122</v>
      </c>
      <c r="X1" s="47" t="s">
        <v>132</v>
      </c>
      <c r="Y1" s="47" t="s">
        <v>129</v>
      </c>
      <c r="Z1" s="46" t="s">
        <v>144</v>
      </c>
      <c r="AA1" s="46" t="s">
        <v>123</v>
      </c>
      <c r="AB1" s="46" t="s">
        <v>128</v>
      </c>
      <c r="AC1" s="46" t="s">
        <v>130</v>
      </c>
      <c r="AD1" s="46" t="s">
        <v>131</v>
      </c>
      <c r="AE1" s="46" t="s">
        <v>122</v>
      </c>
      <c r="AF1" s="46" t="s">
        <v>132</v>
      </c>
      <c r="AG1" s="46" t="s">
        <v>129</v>
      </c>
      <c r="AH1" s="47" t="s">
        <v>146</v>
      </c>
      <c r="AI1" s="47" t="s">
        <v>123</v>
      </c>
      <c r="AJ1" s="47" t="s">
        <v>128</v>
      </c>
      <c r="AK1" s="47" t="s">
        <v>130</v>
      </c>
      <c r="AL1" s="47" t="s">
        <v>131</v>
      </c>
      <c r="AM1" s="47" t="s">
        <v>122</v>
      </c>
      <c r="AN1" s="47" t="s">
        <v>132</v>
      </c>
      <c r="AO1" s="47" t="s">
        <v>129</v>
      </c>
    </row>
    <row r="2" spans="1:41" x14ac:dyDescent="0.3">
      <c r="A2">
        <v>3</v>
      </c>
      <c r="B2" t="s">
        <v>47</v>
      </c>
      <c r="C2">
        <v>154.65344533333334</v>
      </c>
      <c r="D2">
        <v>2.75E-2</v>
      </c>
      <c r="E2">
        <v>4.8300000000000003E-2</v>
      </c>
      <c r="F2">
        <v>4.1799999999999997E-2</v>
      </c>
      <c r="G2">
        <v>0.39960000000000001</v>
      </c>
      <c r="H2">
        <v>0.22140000000000001</v>
      </c>
      <c r="I2">
        <v>0.1168</v>
      </c>
      <c r="J2">
        <f>(G2/F2)</f>
        <v>9.5598086124401931</v>
      </c>
      <c r="K2">
        <f>(G2-F2)/(G2+F2)</f>
        <v>0.81060262800181238</v>
      </c>
      <c r="L2">
        <f>((G2-F2)/(G2+F2+0.5))*(1.5)</f>
        <v>0.57010834926704912</v>
      </c>
      <c r="M2">
        <f>(2*G2+1-SQRT((2*G2+1)^2-8*(G2-F2)))/2</f>
        <v>0.59352785164278687</v>
      </c>
      <c r="N2">
        <f t="shared" ref="N2:N9" si="0">(2.5*((G2-F2)/(G2+6*F2-7.5*D2+1)))</f>
        <v>0.61939549215801681</v>
      </c>
      <c r="O2">
        <f t="shared" ref="O2:O9" si="1">(G2-H2)/(G2+H2)</f>
        <v>0.28695652173913044</v>
      </c>
      <c r="P2">
        <f t="shared" ref="P2:P9" si="2">(G2-E2)/(G2+E2)</f>
        <v>0.78432685867381113</v>
      </c>
      <c r="Q2">
        <f t="shared" ref="Q2:Q9" si="3">J2-1</f>
        <v>8.5598086124401931</v>
      </c>
      <c r="R2">
        <v>5.7061946902654901</v>
      </c>
      <c r="S2">
        <v>0.70176827659012897</v>
      </c>
      <c r="T2">
        <v>0.45380589373079988</v>
      </c>
      <c r="U2">
        <v>0.44221351944078818</v>
      </c>
      <c r="V2">
        <v>0.48774671656027591</v>
      </c>
      <c r="W2">
        <v>0.13741400599753048</v>
      </c>
      <c r="X2">
        <v>0.72729708009643723</v>
      </c>
      <c r="Y2">
        <v>4.7061946902654865</v>
      </c>
      <c r="Z2">
        <v>7.1262626262626263</v>
      </c>
      <c r="AA2">
        <v>0.75388440024860159</v>
      </c>
      <c r="AB2">
        <v>0.55545944845832906</v>
      </c>
      <c r="AC2">
        <v>0.57019535545393918</v>
      </c>
      <c r="AD2">
        <v>0.59259379885356955</v>
      </c>
      <c r="AE2">
        <v>0.25608308605341251</v>
      </c>
      <c r="AF2">
        <v>0.78156565656565657</v>
      </c>
      <c r="AG2">
        <v>6.1262626262626263</v>
      </c>
      <c r="AH2">
        <v>5.8496932515337434</v>
      </c>
      <c r="AI2">
        <v>0.70801612180922535</v>
      </c>
      <c r="AJ2">
        <v>0.50105641242341015</v>
      </c>
      <c r="AK2">
        <v>0.50131322043512228</v>
      </c>
      <c r="AL2">
        <v>0.51553787458831979</v>
      </c>
      <c r="AM2">
        <v>0.20581726209294979</v>
      </c>
      <c r="AN2">
        <v>0.7475372279495992</v>
      </c>
      <c r="AO2">
        <v>4.8496932515337434</v>
      </c>
    </row>
    <row r="3" spans="1:41" x14ac:dyDescent="0.3">
      <c r="A3">
        <v>5</v>
      </c>
      <c r="B3" t="s">
        <v>22</v>
      </c>
      <c r="C3">
        <v>166.46080288888896</v>
      </c>
      <c r="D3">
        <v>2.0799999999999999E-2</v>
      </c>
      <c r="E3">
        <v>3.8300000000000001E-2</v>
      </c>
      <c r="F3">
        <v>2.6499999999999999E-2</v>
      </c>
      <c r="G3">
        <v>0.34810000000000002</v>
      </c>
      <c r="H3">
        <v>0.14649999999999999</v>
      </c>
      <c r="I3">
        <v>7.3899999999999993E-2</v>
      </c>
      <c r="J3">
        <f>(G3/F3)</f>
        <v>13.135849056603774</v>
      </c>
      <c r="K3">
        <f t="shared" ref="K3:K9" si="4">(G3-F3)/(G3+F3)</f>
        <v>0.85851575013347559</v>
      </c>
      <c r="L3">
        <f>((G3-F3)/(G3+F3+0.5))*(1.5)</f>
        <v>0.55156643036816833</v>
      </c>
      <c r="M3">
        <f>(2*G3+1-SQRT((2*G3+1)^2-8*(G3-F3)))/2</f>
        <v>0.57228555150246374</v>
      </c>
      <c r="N3">
        <f>(2.5*((G3-F3)/(G3+6*F3-7.5*D3+1)))</f>
        <v>0.59507068314706535</v>
      </c>
      <c r="O3">
        <f t="shared" si="1"/>
        <v>0.40760210270926006</v>
      </c>
      <c r="P3">
        <f t="shared" si="2"/>
        <v>0.80175983436853004</v>
      </c>
      <c r="Q3">
        <f t="shared" si="3"/>
        <v>12.135849056603774</v>
      </c>
      <c r="R3">
        <v>7.7849740932642497</v>
      </c>
      <c r="S3">
        <v>0.77233854320259498</v>
      </c>
      <c r="T3">
        <v>0.46818019306399716</v>
      </c>
      <c r="U3">
        <v>0.45844700702961239</v>
      </c>
      <c r="V3">
        <v>0.51028758475566971</v>
      </c>
      <c r="W3">
        <v>0.2679324894514768</v>
      </c>
      <c r="X3">
        <v>0.76764705882352946</v>
      </c>
      <c r="Y3">
        <v>6.7849740932642479</v>
      </c>
      <c r="Z3">
        <v>9.2287917737789211</v>
      </c>
      <c r="AA3">
        <v>0.80447348580045241</v>
      </c>
      <c r="AB3">
        <v>0.53474774473772135</v>
      </c>
      <c r="AC3">
        <v>0.54646040250873806</v>
      </c>
      <c r="AD3">
        <v>0.56930957208408917</v>
      </c>
      <c r="AE3">
        <v>0.34759759759759762</v>
      </c>
      <c r="AF3">
        <v>0.80538094040734221</v>
      </c>
      <c r="AG3">
        <v>8.2287917737789211</v>
      </c>
      <c r="AH3">
        <v>7.064965197215777</v>
      </c>
      <c r="AI3">
        <v>0.75201380897583414</v>
      </c>
      <c r="AJ3">
        <v>0.46260028315243035</v>
      </c>
      <c r="AK3">
        <v>0.45176745259332812</v>
      </c>
      <c r="AL3">
        <v>0.46994103264777787</v>
      </c>
      <c r="AM3">
        <v>0.30770882542409272</v>
      </c>
      <c r="AN3">
        <v>0.78540017590149502</v>
      </c>
      <c r="AO3">
        <v>6.064965197215777</v>
      </c>
    </row>
    <row r="4" spans="1:41" x14ac:dyDescent="0.3">
      <c r="A4">
        <v>6</v>
      </c>
      <c r="B4" t="s">
        <v>63</v>
      </c>
      <c r="C4">
        <v>207.03957999999997</v>
      </c>
      <c r="D4">
        <v>2.47E-2</v>
      </c>
      <c r="E4">
        <v>4.7899999999999998E-2</v>
      </c>
      <c r="F4">
        <v>3.4799999999999998E-2</v>
      </c>
      <c r="G4">
        <v>0.42580000000000001</v>
      </c>
      <c r="H4">
        <v>0.19209999999999999</v>
      </c>
      <c r="I4">
        <v>8.9899999999999994E-2</v>
      </c>
      <c r="J4">
        <f t="shared" ref="J4:J9" si="5">(G4/F4)</f>
        <v>12.235632183908047</v>
      </c>
      <c r="K4">
        <f t="shared" si="4"/>
        <v>0.84889274858879726</v>
      </c>
      <c r="L4">
        <f t="shared" ref="L4:L9" si="6">((G4-F4)/(G4+F4+0.5))*(1.5)</f>
        <v>0.61055590256089942</v>
      </c>
      <c r="M4">
        <f t="shared" ref="M4:M9" si="7">(2*G4+1-SQRT((2*G4+1)^2-8*(G4-F4)))/2</f>
        <v>0.65174591774615021</v>
      </c>
      <c r="N4">
        <f t="shared" si="0"/>
        <v>0.67444026632628429</v>
      </c>
      <c r="O4">
        <f>(G4-H4)/(G4+H4)</f>
        <v>0.37821653989318665</v>
      </c>
      <c r="P4">
        <f>(G4-E4)/(G4+E4)</f>
        <v>0.79776229681232846</v>
      </c>
      <c r="Q4">
        <f>J4-1</f>
        <v>11.235632183908047</v>
      </c>
      <c r="R4">
        <v>7.7080745341614909</v>
      </c>
      <c r="S4">
        <v>0.77032810271041363</v>
      </c>
      <c r="T4">
        <v>0.52791657614599174</v>
      </c>
      <c r="U4">
        <v>0.53628319982477057</v>
      </c>
      <c r="V4">
        <v>0.5891551805651527</v>
      </c>
      <c r="W4">
        <v>0.23646629026901364</v>
      </c>
      <c r="X4">
        <v>0.77117031398667946</v>
      </c>
      <c r="Y4">
        <v>6.7080745341614909</v>
      </c>
      <c r="Z4">
        <v>5.7527733755942947</v>
      </c>
      <c r="AA4">
        <v>0.70382539310021131</v>
      </c>
      <c r="AB4">
        <v>0.48574667962423068</v>
      </c>
      <c r="AC4">
        <v>0.4822520518768354</v>
      </c>
      <c r="AD4">
        <v>0.50689608545737275</v>
      </c>
      <c r="AE4">
        <v>0.23406425293217742</v>
      </c>
      <c r="AF4">
        <v>0.74100719424460437</v>
      </c>
      <c r="AG4">
        <v>4.7527733755942947</v>
      </c>
      <c r="AH4">
        <v>3.0286259541984735</v>
      </c>
      <c r="AI4">
        <v>0.50355281856939837</v>
      </c>
      <c r="AJ4">
        <v>0.34580351333767079</v>
      </c>
      <c r="AK4">
        <v>0.3245077602558547</v>
      </c>
      <c r="AL4">
        <v>0.33116296457833583</v>
      </c>
      <c r="AM4">
        <v>1.943150794925325E-2</v>
      </c>
      <c r="AN4">
        <v>0.66134519759225341</v>
      </c>
      <c r="AO4">
        <v>2.0286259541984735</v>
      </c>
    </row>
    <row r="5" spans="1:41" x14ac:dyDescent="0.3">
      <c r="A5">
        <v>7</v>
      </c>
      <c r="B5" t="s">
        <v>61</v>
      </c>
      <c r="C5">
        <v>179.80897999999999</v>
      </c>
      <c r="D5">
        <v>2.5600000000000001E-2</v>
      </c>
      <c r="E5">
        <v>4.5900000000000003E-2</v>
      </c>
      <c r="F5">
        <v>3.5000000000000003E-2</v>
      </c>
      <c r="G5">
        <v>0.42499999999999999</v>
      </c>
      <c r="H5">
        <v>0.19270000000000001</v>
      </c>
      <c r="I5">
        <v>9.3200000000000005E-2</v>
      </c>
      <c r="J5">
        <f t="shared" si="5"/>
        <v>12.142857142857141</v>
      </c>
      <c r="K5">
        <f t="shared" si="4"/>
        <v>0.84782608695652184</v>
      </c>
      <c r="L5">
        <f t="shared" si="6"/>
        <v>0.60937500000000011</v>
      </c>
      <c r="M5">
        <f t="shared" si="7"/>
        <v>0.64999999999999991</v>
      </c>
      <c r="N5">
        <f t="shared" si="0"/>
        <v>0.67567567567567566</v>
      </c>
      <c r="O5">
        <f t="shared" si="1"/>
        <v>0.37607252711672329</v>
      </c>
      <c r="P5">
        <f t="shared" si="2"/>
        <v>0.80505415162454874</v>
      </c>
      <c r="Q5">
        <f t="shared" si="3"/>
        <v>11.142857142857141</v>
      </c>
      <c r="R5">
        <v>7.0059055118110241</v>
      </c>
      <c r="S5">
        <v>0.75018441111384304</v>
      </c>
      <c r="T5">
        <v>0.50474247270320938</v>
      </c>
      <c r="U5">
        <v>0.50609318188462937</v>
      </c>
      <c r="V5">
        <v>0.55203734529926896</v>
      </c>
      <c r="W5">
        <v>0.21488308585082777</v>
      </c>
      <c r="X5">
        <v>0.7514763779527559</v>
      </c>
      <c r="Y5">
        <v>6.0059055118110241</v>
      </c>
      <c r="Z5">
        <v>5.3847352024922124</v>
      </c>
      <c r="AA5">
        <v>0.68675286655281786</v>
      </c>
      <c r="AB5">
        <v>0.46406198483349831</v>
      </c>
      <c r="AC5">
        <v>0.45556093505007744</v>
      </c>
      <c r="AD5">
        <v>0.47779890012899723</v>
      </c>
      <c r="AE5">
        <v>0.15310206804536355</v>
      </c>
      <c r="AF5">
        <v>0.75082299316282597</v>
      </c>
      <c r="AG5">
        <v>4.3847352024922124</v>
      </c>
      <c r="AH5">
        <v>3.2852631578947369</v>
      </c>
      <c r="AI5">
        <v>0.53328420535494958</v>
      </c>
      <c r="AJ5">
        <v>0.359001212655716</v>
      </c>
      <c r="AK5">
        <v>0.33743547636251547</v>
      </c>
      <c r="AL5">
        <v>0.34683835511390865</v>
      </c>
      <c r="AM5">
        <v>6.0482500849473264E-2</v>
      </c>
      <c r="AN5">
        <v>0.66054801808991748</v>
      </c>
      <c r="AO5">
        <v>2.2852631578947369</v>
      </c>
    </row>
    <row r="6" spans="1:41" x14ac:dyDescent="0.3">
      <c r="A6">
        <v>8</v>
      </c>
      <c r="B6" t="s">
        <v>67</v>
      </c>
      <c r="C6">
        <v>169.39545600000002</v>
      </c>
      <c r="D6">
        <v>2.8400000000000002E-2</v>
      </c>
      <c r="E6">
        <v>5.2299999999999999E-2</v>
      </c>
      <c r="F6">
        <v>4.2599999999999999E-2</v>
      </c>
      <c r="G6">
        <v>0.40510000000000002</v>
      </c>
      <c r="H6">
        <v>0.2208</v>
      </c>
      <c r="I6">
        <v>0.11310000000000001</v>
      </c>
      <c r="J6">
        <f t="shared" si="5"/>
        <v>9.5093896713615038</v>
      </c>
      <c r="K6">
        <f t="shared" si="4"/>
        <v>0.80969399151217347</v>
      </c>
      <c r="L6">
        <f t="shared" si="6"/>
        <v>0.57375751820196275</v>
      </c>
      <c r="M6">
        <f t="shared" si="7"/>
        <v>0.59817002427263644</v>
      </c>
      <c r="N6">
        <f t="shared" si="0"/>
        <v>0.62599295434136915</v>
      </c>
      <c r="O6">
        <f t="shared" si="1"/>
        <v>0.29445598338392714</v>
      </c>
      <c r="P6">
        <f t="shared" si="2"/>
        <v>0.77131613467424565</v>
      </c>
      <c r="Q6">
        <f t="shared" si="3"/>
        <v>8.5093896713615038</v>
      </c>
      <c r="R6">
        <v>6.2173174872665538</v>
      </c>
      <c r="S6">
        <v>0.72288873206304394</v>
      </c>
      <c r="T6">
        <v>0.49827045724786512</v>
      </c>
      <c r="U6">
        <v>0.49782187904274222</v>
      </c>
      <c r="V6">
        <v>0.54578715544188694</v>
      </c>
      <c r="W6">
        <v>0.19555990858635328</v>
      </c>
      <c r="X6">
        <v>0.74630424415832153</v>
      </c>
      <c r="Y6">
        <v>5.2173174872665538</v>
      </c>
      <c r="Z6">
        <v>3.6145833333333335</v>
      </c>
      <c r="AA6">
        <v>0.56659142212189617</v>
      </c>
      <c r="AB6">
        <v>0.37704462000667638</v>
      </c>
      <c r="AC6">
        <v>0.35619552731857584</v>
      </c>
      <c r="AD6">
        <v>0.36679223225303637</v>
      </c>
      <c r="AE6">
        <v>5.133815855916516E-2</v>
      </c>
      <c r="AF6">
        <v>0.67677852348993306</v>
      </c>
      <c r="AG6">
        <v>2.6145833333333335</v>
      </c>
      <c r="AH6">
        <v>2.531986531986532</v>
      </c>
      <c r="AI6">
        <v>0.43374642516682549</v>
      </c>
      <c r="AJ6">
        <v>0.29686820356676813</v>
      </c>
      <c r="AK6">
        <v>0.27422556081784599</v>
      </c>
      <c r="AL6">
        <v>0.27256117650582562</v>
      </c>
      <c r="AM6">
        <v>-6.3366028335668706E-2</v>
      </c>
      <c r="AN6">
        <v>0.61546723952738991</v>
      </c>
      <c r="AO6">
        <v>1.531986531986532</v>
      </c>
    </row>
    <row r="7" spans="1:41" x14ac:dyDescent="0.3">
      <c r="A7">
        <v>11</v>
      </c>
      <c r="B7" t="s">
        <v>69</v>
      </c>
      <c r="C7">
        <v>138.13946399999998</v>
      </c>
      <c r="D7">
        <v>3.15E-2</v>
      </c>
      <c r="E7">
        <v>5.3800000000000001E-2</v>
      </c>
      <c r="F7">
        <v>4.99E-2</v>
      </c>
      <c r="G7">
        <v>0.39679999999999999</v>
      </c>
      <c r="H7">
        <v>0.2311</v>
      </c>
      <c r="I7">
        <v>0.1159</v>
      </c>
      <c r="J7">
        <f t="shared" si="5"/>
        <v>7.9519038076152304</v>
      </c>
      <c r="K7">
        <f t="shared" si="4"/>
        <v>0.77658383702708755</v>
      </c>
      <c r="L7">
        <f t="shared" si="6"/>
        <v>0.54964613922044991</v>
      </c>
      <c r="M7">
        <f t="shared" si="7"/>
        <v>0.56445945176671541</v>
      </c>
      <c r="N7">
        <f t="shared" si="0"/>
        <v>0.59402719271207927</v>
      </c>
      <c r="O7">
        <f t="shared" si="1"/>
        <v>0.26389552476508993</v>
      </c>
      <c r="P7">
        <f t="shared" si="2"/>
        <v>0.7612072791833111</v>
      </c>
      <c r="Q7">
        <f t="shared" si="3"/>
        <v>6.9519038076152304</v>
      </c>
      <c r="R7">
        <v>5.7272727272727275</v>
      </c>
      <c r="S7">
        <v>0.70270270270270274</v>
      </c>
      <c r="T7">
        <v>0.47769028871391084</v>
      </c>
      <c r="U7">
        <v>0.47218491884845132</v>
      </c>
      <c r="V7">
        <v>0.51425140394871616</v>
      </c>
      <c r="W7">
        <v>0.14545454545454548</v>
      </c>
      <c r="X7">
        <v>0.73622047244094502</v>
      </c>
      <c r="Y7">
        <v>4.7272727272727275</v>
      </c>
      <c r="Z7">
        <v>6.7463651050080786</v>
      </c>
      <c r="AA7">
        <v>0.7418143899895725</v>
      </c>
      <c r="AB7">
        <v>0.54471669218989271</v>
      </c>
      <c r="AC7">
        <v>0.55622794795391284</v>
      </c>
      <c r="AD7">
        <v>0.58254176220111376</v>
      </c>
      <c r="AE7">
        <v>0.24230254350736286</v>
      </c>
      <c r="AF7">
        <v>0.75388492230155402</v>
      </c>
      <c r="AG7">
        <v>5.7463651050080786</v>
      </c>
      <c r="AH7">
        <v>4.1846689895470384</v>
      </c>
      <c r="AI7">
        <v>0.614247311827957</v>
      </c>
      <c r="AJ7">
        <v>0.43459425190194423</v>
      </c>
      <c r="AK7">
        <v>0.42244604032851313</v>
      </c>
      <c r="AL7">
        <v>0.43041471760901645</v>
      </c>
      <c r="AM7">
        <v>0.12822921559417572</v>
      </c>
      <c r="AN7">
        <v>0.71530587955248748</v>
      </c>
      <c r="AO7">
        <v>3.1846689895470384</v>
      </c>
    </row>
    <row r="8" spans="1:41" x14ac:dyDescent="0.3">
      <c r="A8">
        <v>12</v>
      </c>
      <c r="B8" t="s">
        <v>71</v>
      </c>
      <c r="C8">
        <v>182.30659999999997</v>
      </c>
      <c r="D8">
        <v>2.7900000000000001E-2</v>
      </c>
      <c r="E8">
        <v>5.3699999999999998E-2</v>
      </c>
      <c r="F8">
        <v>4.2700000000000002E-2</v>
      </c>
      <c r="G8">
        <v>0.4234</v>
      </c>
      <c r="H8">
        <v>0.2147</v>
      </c>
      <c r="I8">
        <v>0.1096</v>
      </c>
      <c r="J8">
        <f t="shared" si="5"/>
        <v>9.9156908665105377</v>
      </c>
      <c r="K8">
        <f t="shared" si="4"/>
        <v>0.81677751555460198</v>
      </c>
      <c r="L8">
        <f t="shared" si="6"/>
        <v>0.59108787910154226</v>
      </c>
      <c r="M8">
        <f t="shared" si="7"/>
        <v>0.62129478653952352</v>
      </c>
      <c r="N8">
        <f t="shared" si="0"/>
        <v>0.64729486176760642</v>
      </c>
      <c r="O8">
        <f t="shared" si="1"/>
        <v>0.32706472339758658</v>
      </c>
      <c r="P8">
        <f t="shared" si="2"/>
        <v>0.77488996017606382</v>
      </c>
      <c r="Q8">
        <f t="shared" si="3"/>
        <v>8.9156908665105377</v>
      </c>
      <c r="R8">
        <v>5.8536155202821867</v>
      </c>
      <c r="S8">
        <v>0.70818322182192495</v>
      </c>
      <c r="T8">
        <v>0.4645509790681972</v>
      </c>
      <c r="U8">
        <v>0.45552570491597066</v>
      </c>
      <c r="V8">
        <v>0.49788327242464814</v>
      </c>
      <c r="W8">
        <v>0.14884042921426094</v>
      </c>
      <c r="X8">
        <v>0.73587866108786615</v>
      </c>
      <c r="Y8">
        <v>4.8536155202821867</v>
      </c>
      <c r="Z8">
        <v>4.302910052910053</v>
      </c>
      <c r="AA8">
        <v>0.6228485906709903</v>
      </c>
      <c r="AB8">
        <v>0.41575091575091572</v>
      </c>
      <c r="AC8">
        <v>0.39901360565929395</v>
      </c>
      <c r="AD8">
        <v>0.417865988352634</v>
      </c>
      <c r="AE8">
        <v>4.7665056360708467E-2</v>
      </c>
      <c r="AF8">
        <v>0.72344370860927143</v>
      </c>
      <c r="AG8">
        <v>3.302910052910053</v>
      </c>
      <c r="AH8">
        <v>3.2091633466135456</v>
      </c>
      <c r="AI8">
        <v>0.52484619025082824</v>
      </c>
      <c r="AJ8">
        <v>0.36061131584652067</v>
      </c>
      <c r="AK8">
        <v>0.34010785113217201</v>
      </c>
      <c r="AL8">
        <v>0.35070520523686038</v>
      </c>
      <c r="AM8">
        <v>7.0965597473824096E-2</v>
      </c>
      <c r="AN8">
        <v>0.64976958525345618</v>
      </c>
      <c r="AO8">
        <v>2.2091633466135456</v>
      </c>
    </row>
    <row r="9" spans="1:41" x14ac:dyDescent="0.3">
      <c r="A9">
        <v>15</v>
      </c>
      <c r="B9" t="s">
        <v>65</v>
      </c>
      <c r="C9">
        <v>157.49979200000001</v>
      </c>
      <c r="D9">
        <v>2.75E-2</v>
      </c>
      <c r="E9">
        <v>5.11E-2</v>
      </c>
      <c r="F9">
        <v>4.1000000000000002E-2</v>
      </c>
      <c r="G9">
        <v>0.42230000000000001</v>
      </c>
      <c r="H9">
        <v>0.21029999999999999</v>
      </c>
      <c r="I9">
        <v>0.1</v>
      </c>
      <c r="J9">
        <f t="shared" si="5"/>
        <v>10.299999999999999</v>
      </c>
      <c r="K9">
        <f t="shared" si="4"/>
        <v>0.82300884955752218</v>
      </c>
      <c r="L9">
        <f t="shared" si="6"/>
        <v>0.59374026782933664</v>
      </c>
      <c r="M9">
        <f t="shared" si="7"/>
        <v>0.62558921489099872</v>
      </c>
      <c r="N9">
        <f t="shared" si="0"/>
        <v>0.65199548579049971</v>
      </c>
      <c r="O9">
        <f t="shared" si="1"/>
        <v>0.3351248814416693</v>
      </c>
      <c r="P9">
        <f t="shared" si="2"/>
        <v>0.78411491339247996</v>
      </c>
      <c r="Q9">
        <f t="shared" si="3"/>
        <v>9.2999999999999989</v>
      </c>
      <c r="R9">
        <v>6.6187050359712236</v>
      </c>
      <c r="S9">
        <v>0.73748819641170926</v>
      </c>
      <c r="T9">
        <v>0.50736249458640104</v>
      </c>
      <c r="U9">
        <v>0.50935811733708514</v>
      </c>
      <c r="V9">
        <v>0.56082148499210105</v>
      </c>
      <c r="W9">
        <v>0.20202515106973709</v>
      </c>
      <c r="X9">
        <v>0.74988112220637193</v>
      </c>
      <c r="Y9">
        <v>5.6187050359712236</v>
      </c>
      <c r="Z9">
        <v>4.4835164835164836</v>
      </c>
      <c r="AA9">
        <v>0.63527054108216441</v>
      </c>
      <c r="AB9">
        <v>0.42304270462633464</v>
      </c>
      <c r="AC9">
        <v>0.40719007645333594</v>
      </c>
      <c r="AD9">
        <v>0.42395265639105295</v>
      </c>
      <c r="AE9">
        <v>9.8065601345668649E-2</v>
      </c>
      <c r="AF9">
        <v>0.69823100936524463</v>
      </c>
      <c r="AG9">
        <v>3.4835164835164836</v>
      </c>
      <c r="AH9">
        <v>2.6726190476190479</v>
      </c>
      <c r="AI9">
        <v>0.45542949756888179</v>
      </c>
      <c r="AJ9">
        <v>0.31661122438029843</v>
      </c>
      <c r="AK9">
        <v>0.29498844611351083</v>
      </c>
      <c r="AL9">
        <v>0.29505295052950536</v>
      </c>
      <c r="AM9">
        <v>-2.1938696125719619E-2</v>
      </c>
      <c r="AN9">
        <v>0.64554973821989536</v>
      </c>
      <c r="AO9">
        <v>1.6726190476190479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F1E8-4E3A-4660-AD71-1D9D77BC4EAC}">
  <dimension ref="A1:N9"/>
  <sheetViews>
    <sheetView tabSelected="1" topLeftCell="C1" workbookViewId="0">
      <selection activeCell="L15" sqref="L15"/>
    </sheetView>
  </sheetViews>
  <sheetFormatPr defaultRowHeight="14" x14ac:dyDescent="0.3"/>
  <sheetData>
    <row r="1" spans="1:14" x14ac:dyDescent="0.3">
      <c r="A1" t="s">
        <v>21</v>
      </c>
      <c r="B1" t="s">
        <v>124</v>
      </c>
      <c r="C1" t="s">
        <v>133</v>
      </c>
      <c r="D1" t="s">
        <v>125</v>
      </c>
      <c r="E1" t="s">
        <v>126</v>
      </c>
      <c r="F1" t="s">
        <v>127</v>
      </c>
      <c r="G1" t="s">
        <v>136</v>
      </c>
      <c r="H1" t="s">
        <v>135</v>
      </c>
      <c r="I1" s="46" t="s">
        <v>137</v>
      </c>
      <c r="J1" s="46" t="s">
        <v>138</v>
      </c>
      <c r="K1" s="46" t="s">
        <v>139</v>
      </c>
      <c r="L1" s="46" t="s">
        <v>140</v>
      </c>
      <c r="M1" s="46" t="s">
        <v>141</v>
      </c>
      <c r="N1" s="46" t="s">
        <v>142</v>
      </c>
    </row>
    <row r="2" spans="1:14" x14ac:dyDescent="0.3">
      <c r="A2" t="s">
        <v>47</v>
      </c>
      <c r="B2">
        <v>154.65344533333334</v>
      </c>
      <c r="C2">
        <v>2.75E-2</v>
      </c>
      <c r="D2">
        <v>4.8300000000000003E-2</v>
      </c>
      <c r="E2">
        <v>4.1799999999999997E-2</v>
      </c>
      <c r="F2">
        <v>0.39960000000000001</v>
      </c>
      <c r="G2">
        <v>0.22140000000000001</v>
      </c>
      <c r="H2">
        <v>0.1168</v>
      </c>
      <c r="I2">
        <f>(F2-E2)/(F2+E2)</f>
        <v>0.81060262800181238</v>
      </c>
      <c r="J2">
        <f>((F2-E2)/(F2+E2+0.5))*(1.5)</f>
        <v>0.57010834926704912</v>
      </c>
      <c r="K2">
        <f>(2*F2+1-SQRT((2*F2+1)^2-8*(F2-E2)))/2</f>
        <v>0.59352785164278687</v>
      </c>
      <c r="L2">
        <f t="shared" ref="L2:L9" si="0">(2.5*((F2-E2)/(F2+6*E2-7.5*C2+1)))</f>
        <v>0.61939549215801681</v>
      </c>
      <c r="M2">
        <f t="shared" ref="M2:M9" si="1">(F2-G2)/(F2+G2)</f>
        <v>0.28695652173913044</v>
      </c>
      <c r="N2">
        <f t="shared" ref="N2:N9" si="2">(F2-D2)/(F2+D2)</f>
        <v>0.78432685867381113</v>
      </c>
    </row>
    <row r="3" spans="1:14" x14ac:dyDescent="0.3">
      <c r="A3" t="s">
        <v>22</v>
      </c>
      <c r="B3">
        <v>166.46080288888896</v>
      </c>
      <c r="C3">
        <v>2.0799999999999999E-2</v>
      </c>
      <c r="D3">
        <v>3.8300000000000001E-2</v>
      </c>
      <c r="E3">
        <v>2.6499999999999999E-2</v>
      </c>
      <c r="F3">
        <v>0.34810000000000002</v>
      </c>
      <c r="G3">
        <v>0.14649999999999999</v>
      </c>
      <c r="H3">
        <v>7.3899999999999993E-2</v>
      </c>
      <c r="I3">
        <f t="shared" ref="I3:I9" si="3">(F3-E3)/(F3+E3)</f>
        <v>0.85851575013347559</v>
      </c>
      <c r="J3">
        <f>((F3-E3)/(F3+E3+0.5))*(1.5)</f>
        <v>0.55156643036816833</v>
      </c>
      <c r="K3">
        <f>(2*F3+1-SQRT((2*F3+1)^2-8*(F3-E3)))/2</f>
        <v>0.57228555150246374</v>
      </c>
      <c r="L3">
        <f t="shared" si="0"/>
        <v>0.59507068314706535</v>
      </c>
      <c r="M3">
        <f t="shared" si="1"/>
        <v>0.40760210270926006</v>
      </c>
      <c r="N3">
        <f t="shared" si="2"/>
        <v>0.80175983436853004</v>
      </c>
    </row>
    <row r="4" spans="1:14" x14ac:dyDescent="0.3">
      <c r="A4" t="s">
        <v>63</v>
      </c>
      <c r="B4">
        <v>207.03957999999997</v>
      </c>
      <c r="C4">
        <v>2.47E-2</v>
      </c>
      <c r="D4">
        <v>4.7899999999999998E-2</v>
      </c>
      <c r="E4">
        <v>3.4799999999999998E-2</v>
      </c>
      <c r="F4">
        <v>0.42580000000000001</v>
      </c>
      <c r="G4">
        <v>0.19209999999999999</v>
      </c>
      <c r="H4">
        <v>8.9899999999999994E-2</v>
      </c>
      <c r="I4">
        <f t="shared" si="3"/>
        <v>0.84889274858879726</v>
      </c>
      <c r="J4">
        <f t="shared" ref="J4:J9" si="4">((F4-E4)/(F4+E4+0.5))*(1.5)</f>
        <v>0.61055590256089942</v>
      </c>
      <c r="K4">
        <f t="shared" ref="K4:K9" si="5">(2*F4+1-SQRT((2*F4+1)^2-8*(F4-E4)))/2</f>
        <v>0.65174591774615021</v>
      </c>
      <c r="L4">
        <f t="shared" si="0"/>
        <v>0.67444026632628429</v>
      </c>
      <c r="M4">
        <f t="shared" si="1"/>
        <v>0.37821653989318665</v>
      </c>
      <c r="N4">
        <f t="shared" si="2"/>
        <v>0.79776229681232846</v>
      </c>
    </row>
    <row r="5" spans="1:14" x14ac:dyDescent="0.3">
      <c r="A5" t="s">
        <v>61</v>
      </c>
      <c r="B5">
        <v>179.80897999999999</v>
      </c>
      <c r="C5">
        <v>2.5600000000000001E-2</v>
      </c>
      <c r="D5">
        <v>4.5900000000000003E-2</v>
      </c>
      <c r="E5">
        <v>3.5000000000000003E-2</v>
      </c>
      <c r="F5">
        <v>0.42499999999999999</v>
      </c>
      <c r="G5">
        <v>0.19270000000000001</v>
      </c>
      <c r="H5">
        <v>9.3200000000000005E-2</v>
      </c>
      <c r="I5">
        <f t="shared" si="3"/>
        <v>0.84782608695652184</v>
      </c>
      <c r="J5">
        <f t="shared" si="4"/>
        <v>0.60937500000000011</v>
      </c>
      <c r="K5">
        <f t="shared" si="5"/>
        <v>0.64999999999999991</v>
      </c>
      <c r="L5">
        <f t="shared" si="0"/>
        <v>0.67567567567567566</v>
      </c>
      <c r="M5">
        <f t="shared" si="1"/>
        <v>0.37607252711672329</v>
      </c>
      <c r="N5">
        <f t="shared" si="2"/>
        <v>0.80505415162454874</v>
      </c>
    </row>
    <row r="6" spans="1:14" x14ac:dyDescent="0.3">
      <c r="A6" t="s">
        <v>67</v>
      </c>
      <c r="B6">
        <v>169.39545600000002</v>
      </c>
      <c r="C6">
        <v>2.8400000000000002E-2</v>
      </c>
      <c r="D6">
        <v>5.2299999999999999E-2</v>
      </c>
      <c r="E6">
        <v>4.2599999999999999E-2</v>
      </c>
      <c r="F6">
        <v>0.40510000000000002</v>
      </c>
      <c r="G6">
        <v>0.2208</v>
      </c>
      <c r="H6">
        <v>0.11310000000000001</v>
      </c>
      <c r="I6">
        <f t="shared" si="3"/>
        <v>0.80969399151217347</v>
      </c>
      <c r="J6">
        <f t="shared" si="4"/>
        <v>0.57375751820196275</v>
      </c>
      <c r="K6">
        <f t="shared" si="5"/>
        <v>0.59817002427263644</v>
      </c>
      <c r="L6">
        <f t="shared" si="0"/>
        <v>0.62599295434136915</v>
      </c>
      <c r="M6">
        <f t="shared" si="1"/>
        <v>0.29445598338392714</v>
      </c>
      <c r="N6">
        <f t="shared" si="2"/>
        <v>0.77131613467424565</v>
      </c>
    </row>
    <row r="7" spans="1:14" x14ac:dyDescent="0.3">
      <c r="A7" t="s">
        <v>69</v>
      </c>
      <c r="B7">
        <v>138.13946399999998</v>
      </c>
      <c r="C7">
        <v>3.15E-2</v>
      </c>
      <c r="D7">
        <v>5.3800000000000001E-2</v>
      </c>
      <c r="E7">
        <v>4.99E-2</v>
      </c>
      <c r="F7">
        <v>0.39679999999999999</v>
      </c>
      <c r="G7">
        <v>0.2311</v>
      </c>
      <c r="H7">
        <v>0.1159</v>
      </c>
      <c r="I7">
        <f t="shared" si="3"/>
        <v>0.77658383702708755</v>
      </c>
      <c r="J7">
        <f t="shared" si="4"/>
        <v>0.54964613922044991</v>
      </c>
      <c r="K7">
        <f t="shared" si="5"/>
        <v>0.56445945176671541</v>
      </c>
      <c r="L7">
        <f t="shared" si="0"/>
        <v>0.59402719271207927</v>
      </c>
      <c r="M7">
        <f t="shared" si="1"/>
        <v>0.26389552476508993</v>
      </c>
      <c r="N7">
        <f t="shared" si="2"/>
        <v>0.7612072791833111</v>
      </c>
    </row>
    <row r="8" spans="1:14" x14ac:dyDescent="0.3">
      <c r="A8" t="s">
        <v>71</v>
      </c>
      <c r="B8">
        <v>182.30659999999997</v>
      </c>
      <c r="C8">
        <v>2.7900000000000001E-2</v>
      </c>
      <c r="D8">
        <v>5.3699999999999998E-2</v>
      </c>
      <c r="E8">
        <v>4.2700000000000002E-2</v>
      </c>
      <c r="F8">
        <v>0.4234</v>
      </c>
      <c r="G8">
        <v>0.2147</v>
      </c>
      <c r="H8">
        <v>0.1096</v>
      </c>
      <c r="I8">
        <f t="shared" si="3"/>
        <v>0.81677751555460198</v>
      </c>
      <c r="J8">
        <f t="shared" si="4"/>
        <v>0.59108787910154226</v>
      </c>
      <c r="K8">
        <f t="shared" si="5"/>
        <v>0.62129478653952352</v>
      </c>
      <c r="L8">
        <f t="shared" si="0"/>
        <v>0.64729486176760642</v>
      </c>
      <c r="M8">
        <f t="shared" si="1"/>
        <v>0.32706472339758658</v>
      </c>
      <c r="N8">
        <f t="shared" si="2"/>
        <v>0.77488996017606382</v>
      </c>
    </row>
    <row r="9" spans="1:14" x14ac:dyDescent="0.3">
      <c r="A9" t="s">
        <v>65</v>
      </c>
      <c r="B9">
        <v>157.49979200000001</v>
      </c>
      <c r="C9">
        <v>2.75E-2</v>
      </c>
      <c r="D9">
        <v>5.11E-2</v>
      </c>
      <c r="E9">
        <v>4.1000000000000002E-2</v>
      </c>
      <c r="F9">
        <v>0.42230000000000001</v>
      </c>
      <c r="G9">
        <v>0.21029999999999999</v>
      </c>
      <c r="H9">
        <v>0.1</v>
      </c>
      <c r="I9">
        <f t="shared" si="3"/>
        <v>0.82300884955752218</v>
      </c>
      <c r="J9">
        <f t="shared" si="4"/>
        <v>0.59374026782933664</v>
      </c>
      <c r="K9">
        <f t="shared" si="5"/>
        <v>0.62558921489099872</v>
      </c>
      <c r="L9">
        <f t="shared" si="0"/>
        <v>0.65199548579049971</v>
      </c>
      <c r="M9">
        <f t="shared" si="1"/>
        <v>0.3351248814416693</v>
      </c>
      <c r="N9">
        <f t="shared" si="2"/>
        <v>0.78411491339247996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533E-63B4-441E-82A3-DB9E869BD095}">
  <dimension ref="A1:Q33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1" width="9.1640625" bestFit="1" customWidth="1"/>
    <col min="2" max="2" width="9.1640625" customWidth="1"/>
    <col min="3" max="3" width="4.9140625" customWidth="1"/>
    <col min="4" max="4" width="11.83203125" customWidth="1"/>
    <col min="5" max="5" width="11.5" customWidth="1"/>
    <col min="6" max="6" width="11.58203125" customWidth="1"/>
    <col min="7" max="7" width="13" customWidth="1"/>
    <col min="8" max="8" width="12.4140625" customWidth="1"/>
    <col min="9" max="9" width="13.33203125" customWidth="1"/>
  </cols>
  <sheetData>
    <row r="1" spans="1:17" s="44" customFormat="1" x14ac:dyDescent="0.3">
      <c r="A1" s="44" t="s">
        <v>148</v>
      </c>
      <c r="B1" s="44" t="s">
        <v>150</v>
      </c>
      <c r="C1" s="44" t="s">
        <v>21</v>
      </c>
      <c r="D1" s="44" t="s">
        <v>133</v>
      </c>
      <c r="E1" s="44" t="s">
        <v>125</v>
      </c>
      <c r="F1" s="44" t="s">
        <v>126</v>
      </c>
      <c r="G1" s="44" t="s">
        <v>127</v>
      </c>
      <c r="H1" s="44" t="s">
        <v>136</v>
      </c>
      <c r="I1" s="44" t="s">
        <v>135</v>
      </c>
      <c r="J1" s="48" t="s">
        <v>149</v>
      </c>
      <c r="K1" s="48" t="s">
        <v>137</v>
      </c>
      <c r="L1" s="48" t="s">
        <v>138</v>
      </c>
      <c r="M1" s="48" t="s">
        <v>139</v>
      </c>
      <c r="N1" s="48" t="s">
        <v>140</v>
      </c>
      <c r="O1" s="48" t="s">
        <v>141</v>
      </c>
      <c r="P1" s="48" t="s">
        <v>142</v>
      </c>
      <c r="Q1" s="48" t="s">
        <v>143</v>
      </c>
    </row>
    <row r="2" spans="1:17" s="49" customFormat="1" x14ac:dyDescent="0.3">
      <c r="A2" s="49">
        <v>20230408</v>
      </c>
      <c r="B2" s="49">
        <v>154.65344533333334</v>
      </c>
      <c r="C2" s="49" t="s">
        <v>47</v>
      </c>
      <c r="D2" s="49">
        <v>7.4759500000000007E-2</v>
      </c>
      <c r="E2" s="49">
        <v>9.18688E-2</v>
      </c>
      <c r="F2" s="49">
        <v>0.101746</v>
      </c>
      <c r="G2" s="49">
        <v>0.33661799999999997</v>
      </c>
      <c r="H2" s="49">
        <v>0.26399299999999998</v>
      </c>
      <c r="I2" s="49">
        <v>0.15997600000000001</v>
      </c>
      <c r="J2" s="49">
        <f>(G2/F2)</f>
        <v>3.3084150728284154</v>
      </c>
      <c r="K2" s="49">
        <f>(G2-F2)/(G2+F2)</f>
        <v>0.53579217271491264</v>
      </c>
      <c r="L2" s="49">
        <f>((G2-F2)/(G2+F2+0.5))*(1.5)</f>
        <v>0.37544918603015459</v>
      </c>
      <c r="M2" s="49">
        <f>(2*G2+1-SQRT((2*G2+1)^2-8*(G2-F2)))/2</f>
        <v>0.35684130410492004</v>
      </c>
      <c r="N2" s="49">
        <f>(2.5*((G2-F2)/(G2+6*F2-7.5*D2+1)))</f>
        <v>0.42352925053434332</v>
      </c>
      <c r="O2" s="49">
        <f>(G2-H2)/(G2+H2)</f>
        <v>0.12091853129563061</v>
      </c>
      <c r="P2" s="49">
        <f>(G2-E2)/(G2+E2)</f>
        <v>0.57119425849291039</v>
      </c>
      <c r="Q2" s="49">
        <f>J2-1</f>
        <v>2.3084150728284154</v>
      </c>
    </row>
    <row r="3" spans="1:17" s="49" customFormat="1" x14ac:dyDescent="0.3">
      <c r="A3" s="49">
        <v>20230408</v>
      </c>
      <c r="B3" s="49">
        <v>166.46080288888896</v>
      </c>
      <c r="C3" s="49" t="s">
        <v>22</v>
      </c>
      <c r="D3" s="49">
        <v>6.5462400000000004E-2</v>
      </c>
      <c r="E3" s="49">
        <v>7.29244E-2</v>
      </c>
      <c r="F3" s="49">
        <v>8.7145100000000003E-2</v>
      </c>
      <c r="G3" s="49">
        <v>0.23321500000000001</v>
      </c>
      <c r="H3" s="49">
        <v>0.18687699999999999</v>
      </c>
      <c r="I3" s="49">
        <v>0.18687699999999999</v>
      </c>
      <c r="J3" s="49">
        <f>(G3/F3)</f>
        <v>2.6761688264744663</v>
      </c>
      <c r="K3" s="49">
        <f t="shared" ref="K3:K33" si="0">(G3-F3)/(G3+F3)</f>
        <v>0.45595534525054771</v>
      </c>
      <c r="L3" s="49">
        <f t="shared" ref="L3:L33" si="1">((G3-F3)/(G3+F3+0.5))*(1.5)</f>
        <v>0.2670837477346838</v>
      </c>
      <c r="M3" s="49">
        <f t="shared" ref="M3:M33" si="2">(2*G3+1-SQRT((2*G3+1)^2-8*(G3-F3)))/2</f>
        <v>0.23777132386213667</v>
      </c>
      <c r="N3" s="49">
        <f t="shared" ref="N3:N33" si="3">(2.5*((G3-F3)/(G3+6*F3-7.5*D3+1)))</f>
        <v>0.2886488576239869</v>
      </c>
      <c r="O3" s="49">
        <f t="shared" ref="O3:O33" si="4">(G3-H3)/(G3+H3)</f>
        <v>0.11030440951029778</v>
      </c>
      <c r="P3" s="49">
        <f t="shared" ref="P3:P33" si="5">(G3-E3)/(G3+E3)</f>
        <v>0.52358696724433385</v>
      </c>
      <c r="Q3" s="49">
        <f t="shared" ref="Q3:Q33" si="6">J3-1</f>
        <v>1.6761688264744663</v>
      </c>
    </row>
    <row r="4" spans="1:17" s="49" customFormat="1" x14ac:dyDescent="0.3">
      <c r="A4" s="49">
        <v>20230408</v>
      </c>
      <c r="B4" s="49">
        <v>207.03957999999997</v>
      </c>
      <c r="C4" s="49" t="s">
        <v>63</v>
      </c>
      <c r="D4" s="49">
        <v>7.5255000000000002E-2</v>
      </c>
      <c r="E4" s="49">
        <v>8.9041700000000001E-2</v>
      </c>
      <c r="F4" s="49">
        <v>9.9910299999999994E-2</v>
      </c>
      <c r="G4" s="49">
        <v>0.32359100000000002</v>
      </c>
      <c r="H4" s="49">
        <v>0.24399999999999999</v>
      </c>
      <c r="I4" s="49">
        <v>0.14756</v>
      </c>
      <c r="J4" s="49">
        <f>(G4/F4)</f>
        <v>3.2388152172498734</v>
      </c>
      <c r="K4" s="49">
        <f t="shared" si="0"/>
        <v>0.52817004339774165</v>
      </c>
      <c r="L4" s="49">
        <f t="shared" si="1"/>
        <v>0.3633141068669854</v>
      </c>
      <c r="M4" s="49">
        <f t="shared" si="2"/>
        <v>0.34302806418305631</v>
      </c>
      <c r="N4" s="49">
        <f t="shared" si="3"/>
        <v>0.41158925581701061</v>
      </c>
      <c r="O4" s="49">
        <f t="shared" si="4"/>
        <v>0.14022597257532277</v>
      </c>
      <c r="P4" s="49">
        <f t="shared" si="5"/>
        <v>0.56842150416096449</v>
      </c>
      <c r="Q4" s="49">
        <f t="shared" si="6"/>
        <v>2.2388152172498734</v>
      </c>
    </row>
    <row r="5" spans="1:17" s="49" customFormat="1" x14ac:dyDescent="0.3">
      <c r="A5" s="49">
        <v>20230408</v>
      </c>
      <c r="B5" s="49">
        <v>179.80897999999999</v>
      </c>
      <c r="C5" s="49" t="s">
        <v>61</v>
      </c>
      <c r="D5" s="49">
        <v>7.3826900000000001E-2</v>
      </c>
      <c r="E5" s="49">
        <v>9.0965299999999999E-2</v>
      </c>
      <c r="F5" s="49">
        <v>9.73165E-2</v>
      </c>
      <c r="G5" s="49">
        <v>0.32787500000000003</v>
      </c>
      <c r="H5" s="49">
        <v>0.23447000000000001</v>
      </c>
      <c r="I5" s="49">
        <v>0.148172</v>
      </c>
      <c r="J5" s="49">
        <f t="shared" ref="J5:J33" si="7">(G5/F5)</f>
        <v>3.3691614474421092</v>
      </c>
      <c r="K5" s="49">
        <f t="shared" si="0"/>
        <v>0.54224625845060404</v>
      </c>
      <c r="L5" s="49">
        <f t="shared" si="1"/>
        <v>0.37380126168474315</v>
      </c>
      <c r="M5" s="49">
        <f t="shared" si="2"/>
        <v>0.35431400538051067</v>
      </c>
      <c r="N5" s="49">
        <f t="shared" si="3"/>
        <v>0.42442237517186593</v>
      </c>
      <c r="O5" s="49">
        <f t="shared" si="4"/>
        <v>0.16609910286390028</v>
      </c>
      <c r="P5" s="49">
        <f t="shared" si="5"/>
        <v>0.56563253345010023</v>
      </c>
      <c r="Q5" s="49">
        <f t="shared" si="6"/>
        <v>2.3691614474421092</v>
      </c>
    </row>
    <row r="6" spans="1:17" s="49" customFormat="1" x14ac:dyDescent="0.3">
      <c r="A6" s="49">
        <v>20230408</v>
      </c>
      <c r="B6" s="49">
        <v>169.39545600000002</v>
      </c>
      <c r="C6" s="49" t="s">
        <v>67</v>
      </c>
      <c r="D6" s="49">
        <v>7.8402600000000003E-2</v>
      </c>
      <c r="E6" s="49">
        <v>9.8513799999999999E-2</v>
      </c>
      <c r="F6" s="49">
        <v>0.108916</v>
      </c>
      <c r="G6" s="49">
        <v>0.33291700000000002</v>
      </c>
      <c r="H6" s="49">
        <v>0.27833200000000002</v>
      </c>
      <c r="I6" s="49">
        <v>0.17510100000000001</v>
      </c>
      <c r="J6" s="49">
        <f t="shared" si="7"/>
        <v>3.056639979433692</v>
      </c>
      <c r="K6" s="49">
        <f t="shared" si="0"/>
        <v>0.50698114445955822</v>
      </c>
      <c r="L6" s="49">
        <f t="shared" si="1"/>
        <v>0.3567527364193015</v>
      </c>
      <c r="M6" s="49">
        <f t="shared" si="2"/>
        <v>0.33718649973902148</v>
      </c>
      <c r="N6" s="49">
        <f t="shared" si="3"/>
        <v>0.40046131507333238</v>
      </c>
      <c r="O6" s="49">
        <f t="shared" si="4"/>
        <v>8.9300759592244719E-2</v>
      </c>
      <c r="P6" s="49">
        <f t="shared" si="5"/>
        <v>0.54331586896438555</v>
      </c>
      <c r="Q6" s="49">
        <f t="shared" si="6"/>
        <v>2.056639979433692</v>
      </c>
    </row>
    <row r="7" spans="1:17" s="49" customFormat="1" x14ac:dyDescent="0.3">
      <c r="A7" s="49">
        <v>20230408</v>
      </c>
      <c r="B7" s="49">
        <v>138.13946399999998</v>
      </c>
      <c r="C7" s="49" t="s">
        <v>69</v>
      </c>
      <c r="D7" s="49">
        <v>7.87524E-2</v>
      </c>
      <c r="E7" s="49">
        <v>9.4812400000000005E-2</v>
      </c>
      <c r="F7" s="49">
        <v>0.11226800000000001</v>
      </c>
      <c r="G7" s="49">
        <v>0.31916099999999997</v>
      </c>
      <c r="H7" s="49">
        <v>0.27996399999999999</v>
      </c>
      <c r="I7" s="49">
        <v>0.17804500000000001</v>
      </c>
      <c r="J7" s="49">
        <f t="shared" si="7"/>
        <v>2.84284925357181</v>
      </c>
      <c r="K7" s="49">
        <f t="shared" si="0"/>
        <v>0.4795528348812898</v>
      </c>
      <c r="L7" s="49">
        <f t="shared" si="1"/>
        <v>0.33318642644796326</v>
      </c>
      <c r="M7" s="49">
        <f t="shared" si="2"/>
        <v>0.31197391033682642</v>
      </c>
      <c r="N7" s="49">
        <f t="shared" si="3"/>
        <v>0.36889159747412137</v>
      </c>
      <c r="O7" s="49">
        <f t="shared" si="4"/>
        <v>6.5423742958481093E-2</v>
      </c>
      <c r="P7" s="49">
        <f t="shared" si="5"/>
        <v>0.54193965119498011</v>
      </c>
      <c r="Q7" s="49">
        <f t="shared" si="6"/>
        <v>1.84284925357181</v>
      </c>
    </row>
    <row r="8" spans="1:17" s="49" customFormat="1" x14ac:dyDescent="0.3">
      <c r="A8" s="49">
        <v>20230408</v>
      </c>
      <c r="B8" s="49">
        <v>182.30659999999997</v>
      </c>
      <c r="C8" s="49" t="s">
        <v>71</v>
      </c>
      <c r="D8" s="49">
        <v>7.7878000000000003E-2</v>
      </c>
      <c r="E8" s="49">
        <v>9.5744999999999997E-2</v>
      </c>
      <c r="F8" s="49">
        <v>0.107488</v>
      </c>
      <c r="G8" s="49">
        <v>0.31009700000000001</v>
      </c>
      <c r="H8" s="49">
        <v>0.26769399999999999</v>
      </c>
      <c r="I8" s="49">
        <v>0.17338200000000001</v>
      </c>
      <c r="J8" s="49">
        <f t="shared" si="7"/>
        <v>2.8849452962191129</v>
      </c>
      <c r="K8" s="49">
        <f t="shared" si="0"/>
        <v>0.4851922363111702</v>
      </c>
      <c r="L8" s="49">
        <f t="shared" si="1"/>
        <v>0.3312101876120469</v>
      </c>
      <c r="M8" s="49">
        <f t="shared" si="2"/>
        <v>0.30905892818409486</v>
      </c>
      <c r="N8" s="49">
        <f t="shared" si="3"/>
        <v>0.36947094694151461</v>
      </c>
      <c r="O8" s="49">
        <f t="shared" si="4"/>
        <v>7.338812823321933E-2</v>
      </c>
      <c r="P8" s="49">
        <f t="shared" si="5"/>
        <v>0.52816613361850173</v>
      </c>
      <c r="Q8" s="49">
        <f t="shared" si="6"/>
        <v>1.8849452962191129</v>
      </c>
    </row>
    <row r="9" spans="1:17" s="49" customFormat="1" x14ac:dyDescent="0.3">
      <c r="A9" s="49">
        <v>20230408</v>
      </c>
      <c r="B9" s="49">
        <v>157.49979200000001</v>
      </c>
      <c r="C9" s="49" t="s">
        <v>65</v>
      </c>
      <c r="D9" s="49">
        <v>7.7382599999999996E-2</v>
      </c>
      <c r="E9" s="49">
        <v>9.4346100000000002E-2</v>
      </c>
      <c r="F9" s="49">
        <v>0.10402</v>
      </c>
      <c r="G9" s="49">
        <v>0.34209699999999998</v>
      </c>
      <c r="H9" s="49">
        <v>0.266237</v>
      </c>
      <c r="I9" s="49">
        <v>0.16131599999999999</v>
      </c>
      <c r="J9" s="49">
        <f t="shared" si="7"/>
        <v>3.2887617765814263</v>
      </c>
      <c r="K9" s="49">
        <f t="shared" si="0"/>
        <v>0.53366493543173654</v>
      </c>
      <c r="L9" s="49">
        <f t="shared" si="1"/>
        <v>0.37745384556032707</v>
      </c>
      <c r="M9" s="49">
        <f t="shared" si="2"/>
        <v>0.35942386276425115</v>
      </c>
      <c r="N9" s="49">
        <f t="shared" si="3"/>
        <v>0.42947907327465679</v>
      </c>
      <c r="O9" s="49">
        <f t="shared" si="4"/>
        <v>0.12470123320412799</v>
      </c>
      <c r="P9" s="49">
        <f t="shared" si="5"/>
        <v>0.56765910607820358</v>
      </c>
      <c r="Q9" s="49">
        <f t="shared" si="6"/>
        <v>2.2887617765814263</v>
      </c>
    </row>
    <row r="10" spans="1:17" s="50" customFormat="1" x14ac:dyDescent="0.3">
      <c r="A10" s="50">
        <v>20230517</v>
      </c>
      <c r="B10" s="50">
        <v>154.65344533333334</v>
      </c>
      <c r="C10" s="50" t="s">
        <v>47</v>
      </c>
      <c r="D10" s="50">
        <v>4.7442100000000001E-2</v>
      </c>
      <c r="E10" s="50">
        <v>6.4996499999999999E-2</v>
      </c>
      <c r="F10" s="50">
        <v>5.4227299999999999E-2</v>
      </c>
      <c r="G10" s="50">
        <v>0.466615</v>
      </c>
      <c r="H10" s="50">
        <v>0.22284399999999999</v>
      </c>
      <c r="I10" s="50">
        <v>0.108448</v>
      </c>
      <c r="J10" s="50">
        <f t="shared" si="7"/>
        <v>8.6047986899587485</v>
      </c>
      <c r="K10" s="50">
        <f t="shared" si="0"/>
        <v>0.79177075287471854</v>
      </c>
      <c r="L10" s="50">
        <f t="shared" si="1"/>
        <v>0.60595211424918427</v>
      </c>
      <c r="M10" s="50">
        <f t="shared" si="2"/>
        <v>0.63560267662668524</v>
      </c>
      <c r="N10" s="50">
        <f t="shared" si="3"/>
        <v>0.71786365064885915</v>
      </c>
      <c r="O10" s="50">
        <f t="shared" si="4"/>
        <v>0.35356852256624399</v>
      </c>
      <c r="P10" s="50">
        <f t="shared" si="5"/>
        <v>0.75547368708163753</v>
      </c>
      <c r="Q10" s="50">
        <f t="shared" si="6"/>
        <v>7.6047986899587485</v>
      </c>
    </row>
    <row r="11" spans="1:17" s="50" customFormat="1" x14ac:dyDescent="0.3">
      <c r="A11" s="50">
        <v>20230517</v>
      </c>
      <c r="B11" s="50">
        <v>166.46080288888896</v>
      </c>
      <c r="C11" s="50" t="s">
        <v>22</v>
      </c>
      <c r="D11" s="50">
        <v>4.28469E-2</v>
      </c>
      <c r="E11" s="50">
        <v>5.8383299999999999E-2</v>
      </c>
      <c r="F11" s="50">
        <v>4.3188699999999997E-2</v>
      </c>
      <c r="G11" s="50">
        <v>0.44461099999999998</v>
      </c>
      <c r="H11" s="50">
        <v>0.17959</v>
      </c>
      <c r="I11" s="50">
        <v>8.2359000000000002E-2</v>
      </c>
      <c r="J11" s="50">
        <f t="shared" si="7"/>
        <v>10.294614100447571</v>
      </c>
      <c r="K11" s="50">
        <f t="shared" si="0"/>
        <v>0.82292445034304051</v>
      </c>
      <c r="L11" s="50">
        <f t="shared" si="1"/>
        <v>0.60957039164923821</v>
      </c>
      <c r="M11" s="50">
        <f t="shared" si="2"/>
        <v>0.64553685982569486</v>
      </c>
      <c r="N11" s="50">
        <f t="shared" si="3"/>
        <v>0.72595627671163632</v>
      </c>
      <c r="O11" s="50">
        <f t="shared" si="4"/>
        <v>0.42457637844220042</v>
      </c>
      <c r="P11" s="50">
        <f t="shared" si="5"/>
        <v>0.76785701150092545</v>
      </c>
      <c r="Q11" s="50">
        <f t="shared" si="6"/>
        <v>9.2946141004475713</v>
      </c>
    </row>
    <row r="12" spans="1:17" s="50" customFormat="1" x14ac:dyDescent="0.3">
      <c r="A12" s="50">
        <v>20230517</v>
      </c>
      <c r="B12" s="50">
        <v>207.03957999999997</v>
      </c>
      <c r="C12" s="50" t="s">
        <v>63</v>
      </c>
      <c r="D12" s="50">
        <v>4.5788799999999998E-2</v>
      </c>
      <c r="E12" s="50">
        <v>6.0401299999999998E-2</v>
      </c>
      <c r="F12" s="50">
        <v>4.8319000000000001E-2</v>
      </c>
      <c r="G12" s="50">
        <v>0.47476000000000002</v>
      </c>
      <c r="H12" s="50">
        <v>0.199187</v>
      </c>
      <c r="I12" s="50">
        <v>9.5537300000000006E-2</v>
      </c>
      <c r="J12" s="50">
        <f t="shared" si="7"/>
        <v>9.8255344688424842</v>
      </c>
      <c r="K12" s="50">
        <f t="shared" si="0"/>
        <v>0.81525161591270146</v>
      </c>
      <c r="L12" s="50">
        <f t="shared" si="1"/>
        <v>0.62523177584526701</v>
      </c>
      <c r="M12" s="50">
        <f t="shared" si="2"/>
        <v>0.66287050418457494</v>
      </c>
      <c r="N12" s="50">
        <f t="shared" si="3"/>
        <v>0.75011187272120883</v>
      </c>
      <c r="O12" s="50">
        <f t="shared" si="4"/>
        <v>0.40889417120337351</v>
      </c>
      <c r="P12" s="50">
        <f t="shared" si="5"/>
        <v>0.77426880456415659</v>
      </c>
      <c r="Q12" s="50">
        <f t="shared" si="6"/>
        <v>8.8255344688424842</v>
      </c>
    </row>
    <row r="13" spans="1:17" s="50" customFormat="1" x14ac:dyDescent="0.3">
      <c r="A13" s="50">
        <v>20230517</v>
      </c>
      <c r="B13" s="50">
        <v>179.80897999999999</v>
      </c>
      <c r="C13" s="50" t="s">
        <v>61</v>
      </c>
      <c r="D13" s="50">
        <v>4.6372299999999998E-2</v>
      </c>
      <c r="E13" s="50">
        <v>6.1057800000000002E-2</v>
      </c>
      <c r="F13" s="50">
        <v>4.8708000000000001E-2</v>
      </c>
      <c r="G13" s="50">
        <v>0.45321800000000001</v>
      </c>
      <c r="H13" s="50">
        <v>0.2104685</v>
      </c>
      <c r="I13" s="50">
        <v>0.100206</v>
      </c>
      <c r="J13" s="50">
        <f t="shared" si="7"/>
        <v>9.304795926747147</v>
      </c>
      <c r="K13" s="50">
        <f t="shared" si="0"/>
        <v>0.80591561305849879</v>
      </c>
      <c r="L13" s="50">
        <f t="shared" si="1"/>
        <v>0.60559861706353568</v>
      </c>
      <c r="M13" s="50">
        <f t="shared" si="2"/>
        <v>0.63761610595625395</v>
      </c>
      <c r="N13" s="50">
        <f t="shared" si="3"/>
        <v>0.72354152748450784</v>
      </c>
      <c r="O13" s="50">
        <f t="shared" si="4"/>
        <v>0.36575928544576392</v>
      </c>
      <c r="P13" s="50">
        <f t="shared" si="5"/>
        <v>0.7625484224612552</v>
      </c>
      <c r="Q13" s="50">
        <f t="shared" si="6"/>
        <v>8.304795926747147</v>
      </c>
    </row>
    <row r="14" spans="1:17" s="50" customFormat="1" x14ac:dyDescent="0.3">
      <c r="A14" s="50">
        <v>20230517</v>
      </c>
      <c r="B14" s="50">
        <v>169.39545600000002</v>
      </c>
      <c r="C14" s="50" t="s">
        <v>67</v>
      </c>
      <c r="D14" s="50">
        <v>4.9362799999999998E-2</v>
      </c>
      <c r="E14" s="50">
        <v>6.7792599999999995E-2</v>
      </c>
      <c r="F14" s="50">
        <v>5.9017100000000003E-2</v>
      </c>
      <c r="G14" s="50">
        <v>0.44186399999999998</v>
      </c>
      <c r="H14" s="50">
        <v>0.24399699999999999</v>
      </c>
      <c r="I14" s="50">
        <v>0.12177200000000001</v>
      </c>
      <c r="J14" s="50">
        <f t="shared" si="7"/>
        <v>7.48705036336926</v>
      </c>
      <c r="K14" s="50">
        <f t="shared" si="0"/>
        <v>0.76434686794929974</v>
      </c>
      <c r="L14" s="50">
        <f t="shared" si="1"/>
        <v>0.57376480582958356</v>
      </c>
      <c r="M14" s="50">
        <f t="shared" si="2"/>
        <v>0.59341889026820871</v>
      </c>
      <c r="N14" s="50">
        <f t="shared" si="3"/>
        <v>0.67130997984493157</v>
      </c>
      <c r="O14" s="50">
        <f t="shared" si="4"/>
        <v>0.28849431590365976</v>
      </c>
      <c r="P14" s="50">
        <f t="shared" si="5"/>
        <v>0.73396753814234916</v>
      </c>
      <c r="Q14" s="50">
        <f t="shared" si="6"/>
        <v>6.48705036336926</v>
      </c>
    </row>
    <row r="15" spans="1:17" s="50" customFormat="1" x14ac:dyDescent="0.3">
      <c r="A15" s="50">
        <v>20230517</v>
      </c>
      <c r="B15" s="50">
        <v>138.13946399999998</v>
      </c>
      <c r="C15" s="50" t="s">
        <v>69</v>
      </c>
      <c r="D15" s="50">
        <v>4.7004400000000002E-2</v>
      </c>
      <c r="E15" s="50">
        <v>6.4656099999999994E-2</v>
      </c>
      <c r="F15" s="50">
        <v>5.8214799999999997E-2</v>
      </c>
      <c r="G15" s="50">
        <v>0.41879</v>
      </c>
      <c r="H15" s="50">
        <v>0.23247300000000001</v>
      </c>
      <c r="I15" s="50">
        <v>0.111876</v>
      </c>
      <c r="J15" s="50">
        <f t="shared" si="7"/>
        <v>7.1938750970543577</v>
      </c>
      <c r="K15" s="50">
        <f t="shared" si="0"/>
        <v>0.75591524445875591</v>
      </c>
      <c r="L15" s="50">
        <f t="shared" si="1"/>
        <v>0.55359277661686002</v>
      </c>
      <c r="M15" s="50">
        <f t="shared" si="2"/>
        <v>0.5680412806865861</v>
      </c>
      <c r="N15" s="50">
        <f t="shared" si="3"/>
        <v>0.63681302293433395</v>
      </c>
      <c r="O15" s="50">
        <f t="shared" si="4"/>
        <v>0.28608565203304959</v>
      </c>
      <c r="P15" s="50">
        <f t="shared" si="5"/>
        <v>0.73251992311035297</v>
      </c>
      <c r="Q15" s="50">
        <f t="shared" si="6"/>
        <v>6.1938750970543577</v>
      </c>
    </row>
    <row r="16" spans="1:17" s="50" customFormat="1" x14ac:dyDescent="0.3">
      <c r="A16" s="50">
        <v>20230517</v>
      </c>
      <c r="B16" s="50">
        <v>182.30659999999997</v>
      </c>
      <c r="C16" s="50" t="s">
        <v>71</v>
      </c>
      <c r="D16" s="50">
        <v>4.7174599999999997E-2</v>
      </c>
      <c r="E16" s="50">
        <v>6.7087499999999994E-2</v>
      </c>
      <c r="F16" s="50">
        <v>5.6658699999999999E-2</v>
      </c>
      <c r="G16" s="50">
        <v>0.445803</v>
      </c>
      <c r="H16" s="50">
        <v>0.2306</v>
      </c>
      <c r="I16" s="50">
        <v>0.113165</v>
      </c>
      <c r="J16" s="50">
        <f t="shared" si="7"/>
        <v>7.8682179435814801</v>
      </c>
      <c r="K16" s="50">
        <f t="shared" si="0"/>
        <v>0.77447554709144995</v>
      </c>
      <c r="L16" s="50">
        <f t="shared" si="1"/>
        <v>0.58228304383100116</v>
      </c>
      <c r="M16" s="50">
        <f t="shared" si="2"/>
        <v>0.60484154351407993</v>
      </c>
      <c r="N16" s="50">
        <f t="shared" si="3"/>
        <v>0.67939779420406798</v>
      </c>
      <c r="O16" s="50">
        <f t="shared" si="4"/>
        <v>0.31815796204333807</v>
      </c>
      <c r="P16" s="50">
        <f t="shared" si="5"/>
        <v>0.73839445261707903</v>
      </c>
      <c r="Q16" s="50">
        <f t="shared" si="6"/>
        <v>6.8682179435814801</v>
      </c>
    </row>
    <row r="17" spans="1:17" s="50" customFormat="1" x14ac:dyDescent="0.3">
      <c r="A17" s="50">
        <v>20230517</v>
      </c>
      <c r="B17" s="50">
        <v>157.49979200000001</v>
      </c>
      <c r="C17" s="50" t="s">
        <v>65</v>
      </c>
      <c r="D17" s="50">
        <v>4.6299399999999998E-2</v>
      </c>
      <c r="E17" s="50">
        <v>6.1568400000000002E-2</v>
      </c>
      <c r="F17" s="50">
        <v>5.19417E-2</v>
      </c>
      <c r="G17" s="50">
        <v>0.45258599999999999</v>
      </c>
      <c r="H17" s="50">
        <v>0.20966599999999999</v>
      </c>
      <c r="I17" s="50">
        <v>0.10351200000000001</v>
      </c>
      <c r="J17" s="50">
        <f t="shared" si="7"/>
        <v>8.7133459243729021</v>
      </c>
      <c r="K17" s="50">
        <f t="shared" si="0"/>
        <v>0.79409772743894935</v>
      </c>
      <c r="L17" s="50">
        <f t="shared" si="1"/>
        <v>0.5982577185278215</v>
      </c>
      <c r="M17" s="50">
        <f t="shared" si="2"/>
        <v>0.62680772049690003</v>
      </c>
      <c r="N17" s="50">
        <f t="shared" si="3"/>
        <v>0.70685767380124664</v>
      </c>
      <c r="O17" s="50">
        <f t="shared" si="4"/>
        <v>0.3668090092593152</v>
      </c>
      <c r="P17" s="50">
        <f t="shared" si="5"/>
        <v>0.76050618257861835</v>
      </c>
      <c r="Q17" s="50">
        <f t="shared" si="6"/>
        <v>7.7133459243729021</v>
      </c>
    </row>
    <row r="18" spans="1:17" s="51" customFormat="1" x14ac:dyDescent="0.3">
      <c r="A18" s="51">
        <v>20230610</v>
      </c>
      <c r="B18" s="51">
        <v>154.65344533333334</v>
      </c>
      <c r="C18" s="51" t="s">
        <v>47</v>
      </c>
      <c r="D18" s="51">
        <v>2.1947700000000001E-2</v>
      </c>
      <c r="E18" s="51">
        <v>4.05014E-2</v>
      </c>
      <c r="F18" s="51">
        <v>3.7831200000000002E-2</v>
      </c>
      <c r="G18" s="51">
        <v>0.42154000000000003</v>
      </c>
      <c r="H18" s="51">
        <v>0.21668999999999999</v>
      </c>
      <c r="I18" s="51">
        <v>0.101857</v>
      </c>
      <c r="J18" s="51">
        <f t="shared" si="7"/>
        <v>11.142654740002961</v>
      </c>
      <c r="K18" s="51">
        <f t="shared" si="0"/>
        <v>0.83529137220618099</v>
      </c>
      <c r="L18" s="51">
        <f t="shared" si="1"/>
        <v>0.5999379593633829</v>
      </c>
      <c r="M18" s="51">
        <f t="shared" si="2"/>
        <v>0.6355008914850977</v>
      </c>
      <c r="N18" s="51">
        <f t="shared" si="3"/>
        <v>0.64644479186521886</v>
      </c>
      <c r="O18" s="51">
        <f t="shared" si="4"/>
        <v>0.32096579602964448</v>
      </c>
      <c r="P18" s="51">
        <f t="shared" si="5"/>
        <v>0.82468497411703789</v>
      </c>
      <c r="Q18" s="51">
        <f t="shared" si="6"/>
        <v>10.142654740002961</v>
      </c>
    </row>
    <row r="19" spans="1:17" s="51" customFormat="1" x14ac:dyDescent="0.3">
      <c r="A19" s="51">
        <v>20230610</v>
      </c>
      <c r="B19" s="51">
        <v>166.46080288888896</v>
      </c>
      <c r="C19" s="51" t="s">
        <v>22</v>
      </c>
      <c r="D19" s="51">
        <v>1.48962E-2</v>
      </c>
      <c r="E19" s="51">
        <v>2.34468E-2</v>
      </c>
      <c r="F19" s="51">
        <v>1.7918300000000002E-2</v>
      </c>
      <c r="G19" s="51">
        <v>0.39780850000000001</v>
      </c>
      <c r="H19" s="51">
        <v>0.14685599999999999</v>
      </c>
      <c r="I19" s="51">
        <v>6.0719500000000003E-2</v>
      </c>
      <c r="J19" s="51">
        <f t="shared" si="7"/>
        <v>22.20124118917531</v>
      </c>
      <c r="K19" s="51">
        <f t="shared" si="0"/>
        <v>0.91379771523029063</v>
      </c>
      <c r="L19" s="51">
        <f t="shared" si="1"/>
        <v>0.62227653487918011</v>
      </c>
      <c r="M19" s="51">
        <f t="shared" si="2"/>
        <v>0.68268132209760202</v>
      </c>
      <c r="N19" s="51">
        <f t="shared" si="3"/>
        <v>0.68149230824869855</v>
      </c>
      <c r="O19" s="51">
        <f t="shared" si="4"/>
        <v>0.46074693687581991</v>
      </c>
      <c r="P19" s="51">
        <f t="shared" si="5"/>
        <v>0.88868128187348627</v>
      </c>
      <c r="Q19" s="51">
        <f t="shared" si="6"/>
        <v>21.20124118917531</v>
      </c>
    </row>
    <row r="20" spans="1:17" s="51" customFormat="1" x14ac:dyDescent="0.3">
      <c r="A20" s="51">
        <v>20230610</v>
      </c>
      <c r="B20" s="51">
        <v>207.03957999999997</v>
      </c>
      <c r="C20" s="51" t="s">
        <v>63</v>
      </c>
      <c r="D20" s="51">
        <v>1.9300399999999999E-2</v>
      </c>
      <c r="E20" s="51">
        <v>3.4668200000000003E-2</v>
      </c>
      <c r="F20" s="51">
        <v>2.82496E-2</v>
      </c>
      <c r="G20" s="51">
        <v>0.45094099999999998</v>
      </c>
      <c r="H20" s="51">
        <v>0.189749</v>
      </c>
      <c r="I20" s="51">
        <v>8.3115800000000004E-2</v>
      </c>
      <c r="J20" s="51">
        <f t="shared" si="7"/>
        <v>15.962739295423651</v>
      </c>
      <c r="K20" s="51">
        <f t="shared" si="0"/>
        <v>0.88209451520960558</v>
      </c>
      <c r="L20" s="51">
        <f t="shared" si="1"/>
        <v>0.64751142423140096</v>
      </c>
      <c r="M20" s="51">
        <f t="shared" si="2"/>
        <v>0.7082354469506309</v>
      </c>
      <c r="N20" s="51">
        <f t="shared" si="3"/>
        <v>0.71609325184172024</v>
      </c>
      <c r="O20" s="51">
        <f t="shared" si="4"/>
        <v>0.40767297757105619</v>
      </c>
      <c r="P20" s="51">
        <f t="shared" si="5"/>
        <v>0.85721769686406279</v>
      </c>
      <c r="Q20" s="51">
        <f t="shared" si="6"/>
        <v>14.962739295423651</v>
      </c>
    </row>
    <row r="21" spans="1:17" s="51" customFormat="1" x14ac:dyDescent="0.3">
      <c r="A21" s="51">
        <v>20230610</v>
      </c>
      <c r="B21" s="51">
        <v>179.80897999999999</v>
      </c>
      <c r="C21" s="51" t="s">
        <v>61</v>
      </c>
      <c r="D21" s="51">
        <v>2.0940299999999998E-2</v>
      </c>
      <c r="E21" s="51">
        <v>3.6097200000000003E-2</v>
      </c>
      <c r="F21" s="51">
        <v>3.4200000000000001E-2</v>
      </c>
      <c r="G21" s="51">
        <v>0.40701500000000002</v>
      </c>
      <c r="H21" s="51">
        <v>0.20649899999999999</v>
      </c>
      <c r="I21" s="51">
        <v>9.4618400000000005E-2</v>
      </c>
      <c r="J21" s="51">
        <f t="shared" si="7"/>
        <v>11.901023391812865</v>
      </c>
      <c r="K21" s="51">
        <f t="shared" si="0"/>
        <v>0.84497353897759597</v>
      </c>
      <c r="L21" s="51">
        <f t="shared" si="1"/>
        <v>0.59414958325143563</v>
      </c>
      <c r="M21" s="51">
        <f t="shared" si="2"/>
        <v>0.62944300893281757</v>
      </c>
      <c r="N21" s="51">
        <f t="shared" si="3"/>
        <v>0.64050395737521459</v>
      </c>
      <c r="O21" s="51">
        <f t="shared" si="4"/>
        <v>0.32683198753410686</v>
      </c>
      <c r="P21" s="51">
        <f t="shared" si="5"/>
        <v>0.83707422183365754</v>
      </c>
      <c r="Q21" s="51">
        <f t="shared" si="6"/>
        <v>10.901023391812865</v>
      </c>
    </row>
    <row r="22" spans="1:17" s="51" customFormat="1" x14ac:dyDescent="0.3">
      <c r="A22" s="51">
        <v>20230610</v>
      </c>
      <c r="B22" s="51">
        <v>169.39545600000002</v>
      </c>
      <c r="C22" s="51" t="s">
        <v>67</v>
      </c>
      <c r="D22" s="51">
        <v>2.4618299999999999E-2</v>
      </c>
      <c r="E22" s="51">
        <v>4.2703499999999998E-2</v>
      </c>
      <c r="F22" s="51">
        <v>4.4789000000000002E-2</v>
      </c>
      <c r="G22" s="51">
        <v>0.39738699999999999</v>
      </c>
      <c r="H22" s="51">
        <v>0.239811</v>
      </c>
      <c r="I22" s="51">
        <v>0.116734</v>
      </c>
      <c r="J22" s="51">
        <f t="shared" si="7"/>
        <v>8.8724240326865971</v>
      </c>
      <c r="K22" s="51">
        <f t="shared" si="0"/>
        <v>0.79741550875669409</v>
      </c>
      <c r="L22" s="51">
        <f t="shared" si="1"/>
        <v>0.5613569014706381</v>
      </c>
      <c r="M22" s="51">
        <f t="shared" si="2"/>
        <v>0.58098942136040299</v>
      </c>
      <c r="N22" s="51">
        <f t="shared" si="3"/>
        <v>0.59500821389367242</v>
      </c>
      <c r="O22" s="51">
        <f t="shared" si="4"/>
        <v>0.24729518925043709</v>
      </c>
      <c r="P22" s="51">
        <f t="shared" si="5"/>
        <v>0.80593309785146461</v>
      </c>
      <c r="Q22" s="51">
        <f t="shared" si="6"/>
        <v>7.8724240326865971</v>
      </c>
    </row>
    <row r="23" spans="1:17" s="51" customFormat="1" x14ac:dyDescent="0.3">
      <c r="A23" s="51">
        <v>20230610</v>
      </c>
      <c r="B23" s="51">
        <v>138.13946399999998</v>
      </c>
      <c r="C23" s="51" t="s">
        <v>69</v>
      </c>
      <c r="D23" s="51">
        <v>1.9932999999999999E-2</v>
      </c>
      <c r="E23" s="51">
        <v>3.3379699999999998E-2</v>
      </c>
      <c r="F23" s="51">
        <v>3.2068100000000002E-2</v>
      </c>
      <c r="G23" s="51">
        <v>0.37883299999999998</v>
      </c>
      <c r="H23" s="51">
        <v>0.201463</v>
      </c>
      <c r="I23" s="51">
        <v>9.3048800000000001E-2</v>
      </c>
      <c r="J23" s="51">
        <f t="shared" si="7"/>
        <v>11.813390877538737</v>
      </c>
      <c r="K23" s="51">
        <f t="shared" si="0"/>
        <v>0.84391329203061272</v>
      </c>
      <c r="L23" s="51">
        <f t="shared" si="1"/>
        <v>0.5710250542018227</v>
      </c>
      <c r="M23" s="51">
        <f t="shared" si="2"/>
        <v>0.59808820149252995</v>
      </c>
      <c r="N23" s="51">
        <f t="shared" si="3"/>
        <v>0.60975266224069435</v>
      </c>
      <c r="O23" s="51">
        <f t="shared" si="4"/>
        <v>0.30565435570812138</v>
      </c>
      <c r="P23" s="51">
        <f t="shared" si="5"/>
        <v>0.83804623195743355</v>
      </c>
      <c r="Q23" s="51">
        <f t="shared" si="6"/>
        <v>10.813390877538737</v>
      </c>
    </row>
    <row r="24" spans="1:17" s="51" customFormat="1" x14ac:dyDescent="0.3">
      <c r="A24" s="51">
        <v>20230610</v>
      </c>
      <c r="B24" s="51">
        <v>182.30659999999997</v>
      </c>
      <c r="C24" s="51" t="s">
        <v>71</v>
      </c>
      <c r="D24" s="51">
        <v>2.2837900000000001E-2</v>
      </c>
      <c r="E24" s="51">
        <v>3.9236399999999998E-2</v>
      </c>
      <c r="F24" s="51">
        <v>4.1626299999999998E-2</v>
      </c>
      <c r="G24" s="51">
        <v>0.33019850000000001</v>
      </c>
      <c r="H24" s="51">
        <v>0.21446399999999999</v>
      </c>
      <c r="I24" s="51">
        <v>0.108932</v>
      </c>
      <c r="J24" s="51">
        <f t="shared" si="7"/>
        <v>7.9324489565491056</v>
      </c>
      <c r="K24" s="51">
        <f t="shared" si="0"/>
        <v>0.77609723719343082</v>
      </c>
      <c r="L24" s="51">
        <f t="shared" si="1"/>
        <v>0.49649688790683633</v>
      </c>
      <c r="M24" s="51">
        <f t="shared" si="2"/>
        <v>0.49540729730457361</v>
      </c>
      <c r="N24" s="51">
        <f t="shared" si="3"/>
        <v>0.51213517014126897</v>
      </c>
      <c r="O24" s="51">
        <f t="shared" si="4"/>
        <v>0.21248846762903634</v>
      </c>
      <c r="P24" s="51">
        <f t="shared" si="5"/>
        <v>0.78758693344889719</v>
      </c>
      <c r="Q24" s="51">
        <f t="shared" si="6"/>
        <v>6.9324489565491056</v>
      </c>
    </row>
    <row r="25" spans="1:17" s="51" customFormat="1" x14ac:dyDescent="0.3">
      <c r="A25" s="51">
        <v>20230610</v>
      </c>
      <c r="B25" s="51">
        <v>157.49979200000001</v>
      </c>
      <c r="C25" s="51" t="s">
        <v>65</v>
      </c>
      <c r="D25" s="51">
        <v>2.22288E-2</v>
      </c>
      <c r="E25" s="51">
        <v>3.8416400000000003E-2</v>
      </c>
      <c r="F25" s="51">
        <v>3.9353899999999997E-2</v>
      </c>
      <c r="G25" s="51">
        <v>0.387571</v>
      </c>
      <c r="H25" s="51">
        <v>0.21406600000000001</v>
      </c>
      <c r="I25" s="51">
        <v>0.10326299999999999</v>
      </c>
      <c r="J25" s="51">
        <f t="shared" si="7"/>
        <v>9.8483504811467224</v>
      </c>
      <c r="K25" s="51">
        <f t="shared" si="0"/>
        <v>0.81564017465366856</v>
      </c>
      <c r="L25" s="51">
        <f t="shared" si="1"/>
        <v>0.56350374232044043</v>
      </c>
      <c r="M25" s="51">
        <f t="shared" si="2"/>
        <v>0.58533255102138304</v>
      </c>
      <c r="N25" s="51">
        <f t="shared" si="3"/>
        <v>0.5974987343669611</v>
      </c>
      <c r="O25" s="51">
        <f t="shared" si="4"/>
        <v>0.2883881809130755</v>
      </c>
      <c r="P25" s="51">
        <f t="shared" si="5"/>
        <v>0.8196359798435352</v>
      </c>
      <c r="Q25" s="51">
        <f t="shared" si="6"/>
        <v>8.8483504811467224</v>
      </c>
    </row>
    <row r="26" spans="1:17" s="50" customFormat="1" x14ac:dyDescent="0.3">
      <c r="A26" s="50">
        <v>20230720</v>
      </c>
      <c r="B26" s="50">
        <v>154.65344533333334</v>
      </c>
      <c r="C26" s="50" t="s">
        <v>47</v>
      </c>
      <c r="D26" s="50">
        <v>3.6684500000000002E-2</v>
      </c>
      <c r="E26" s="50">
        <v>5.3855899999999998E-2</v>
      </c>
      <c r="F26" s="50">
        <v>5.9263999999999997E-2</v>
      </c>
      <c r="G26" s="50">
        <v>0.34333200000000003</v>
      </c>
      <c r="H26" s="50">
        <v>0.24895300000000001</v>
      </c>
      <c r="I26" s="50">
        <v>0.13175999999999999</v>
      </c>
      <c r="J26" s="50">
        <f t="shared" si="7"/>
        <v>5.7932640388768908</v>
      </c>
      <c r="K26" s="50">
        <f t="shared" si="0"/>
        <v>0.70559071625152769</v>
      </c>
      <c r="L26" s="50">
        <f t="shared" si="1"/>
        <v>0.47208496381548337</v>
      </c>
      <c r="M26" s="50">
        <f t="shared" si="2"/>
        <v>0.46508226474034398</v>
      </c>
      <c r="N26" s="50">
        <f t="shared" si="3"/>
        <v>0.49879115995441015</v>
      </c>
      <c r="O26" s="50">
        <f t="shared" si="4"/>
        <v>0.15934727369425195</v>
      </c>
      <c r="P26" s="50">
        <f t="shared" si="5"/>
        <v>0.72881399458543417</v>
      </c>
      <c r="Q26" s="50">
        <f t="shared" si="6"/>
        <v>4.7932640388768908</v>
      </c>
    </row>
    <row r="27" spans="1:17" s="50" customFormat="1" x14ac:dyDescent="0.3">
      <c r="A27" s="50">
        <v>20230720</v>
      </c>
      <c r="B27" s="50">
        <v>166.46080288888896</v>
      </c>
      <c r="C27" s="50" t="s">
        <v>22</v>
      </c>
      <c r="D27" s="50">
        <v>2.2895499999999999E-2</v>
      </c>
      <c r="E27" s="50">
        <v>2.6373500000000001E-2</v>
      </c>
      <c r="F27" s="50">
        <v>2.28714E-2</v>
      </c>
      <c r="G27" s="50">
        <v>0.29013100000000003</v>
      </c>
      <c r="H27" s="50">
        <v>0.10261099999999999</v>
      </c>
      <c r="I27" s="50">
        <v>4.3591400000000002E-2</v>
      </c>
      <c r="J27" s="50">
        <f t="shared" si="7"/>
        <v>12.685318782409473</v>
      </c>
      <c r="K27" s="50">
        <f t="shared" si="0"/>
        <v>0.85385798958730041</v>
      </c>
      <c r="L27" s="50">
        <f t="shared" si="1"/>
        <v>0.49309743735073852</v>
      </c>
      <c r="M27" s="50">
        <f t="shared" si="2"/>
        <v>0.49048488011689534</v>
      </c>
      <c r="N27" s="50">
        <f t="shared" si="3"/>
        <v>0.53211694739863002</v>
      </c>
      <c r="O27" s="50">
        <f t="shared" si="4"/>
        <v>0.47746357659735911</v>
      </c>
      <c r="P27" s="50">
        <f t="shared" si="5"/>
        <v>0.83334518150610815</v>
      </c>
      <c r="Q27" s="50">
        <f t="shared" si="6"/>
        <v>11.685318782409473</v>
      </c>
    </row>
    <row r="28" spans="1:17" s="50" customFormat="1" x14ac:dyDescent="0.3">
      <c r="A28" s="50">
        <v>20230720</v>
      </c>
      <c r="B28" s="50">
        <v>207.03957999999997</v>
      </c>
      <c r="C28" s="50" t="s">
        <v>63</v>
      </c>
      <c r="D28" s="50">
        <v>3.1975400000000001E-2</v>
      </c>
      <c r="E28" s="50">
        <v>4.7311400000000003E-2</v>
      </c>
      <c r="F28" s="50">
        <v>4.6102799999999999E-2</v>
      </c>
      <c r="G28" s="50">
        <v>0.37450899999999998</v>
      </c>
      <c r="H28" s="50">
        <v>0.20613699999999999</v>
      </c>
      <c r="I28" s="50">
        <v>9.9255200000000002E-2</v>
      </c>
      <c r="J28" s="50">
        <f t="shared" si="7"/>
        <v>8.1233460874393746</v>
      </c>
      <c r="K28" s="50">
        <f t="shared" si="0"/>
        <v>0.78078218442754099</v>
      </c>
      <c r="L28" s="50">
        <f t="shared" si="1"/>
        <v>0.53508905708138865</v>
      </c>
      <c r="M28" s="50">
        <f t="shared" si="2"/>
        <v>0.54594608200559214</v>
      </c>
      <c r="N28" s="50">
        <f t="shared" si="3"/>
        <v>0.58173989093681233</v>
      </c>
      <c r="O28" s="50">
        <f t="shared" si="4"/>
        <v>0.28997358114927169</v>
      </c>
      <c r="P28" s="50">
        <f t="shared" si="5"/>
        <v>0.77567988651094155</v>
      </c>
      <c r="Q28" s="50">
        <f t="shared" si="6"/>
        <v>7.1233460874393746</v>
      </c>
    </row>
    <row r="29" spans="1:17" s="50" customFormat="1" x14ac:dyDescent="0.3">
      <c r="A29" s="50">
        <v>20230720</v>
      </c>
      <c r="B29" s="50">
        <v>179.80897999999999</v>
      </c>
      <c r="C29" s="50" t="s">
        <v>61</v>
      </c>
      <c r="D29" s="50">
        <v>3.4559399999999997E-2</v>
      </c>
      <c r="E29" s="50">
        <v>5.1779100000000002E-2</v>
      </c>
      <c r="F29" s="50">
        <v>5.5206999999999999E-2</v>
      </c>
      <c r="G29" s="50">
        <v>0.34854800000000002</v>
      </c>
      <c r="H29" s="50">
        <v>0.23796500000000001</v>
      </c>
      <c r="I29" s="50">
        <v>0.12188300000000001</v>
      </c>
      <c r="J29" s="50">
        <f t="shared" si="7"/>
        <v>6.3134747405220359</v>
      </c>
      <c r="K29" s="50">
        <f t="shared" si="0"/>
        <v>0.72653217916805979</v>
      </c>
      <c r="L29" s="50">
        <f t="shared" si="1"/>
        <v>0.48687033543382885</v>
      </c>
      <c r="M29" s="50">
        <f t="shared" si="2"/>
        <v>0.48337446823188285</v>
      </c>
      <c r="N29" s="50">
        <f t="shared" si="3"/>
        <v>0.51622929695982911</v>
      </c>
      <c r="O29" s="50">
        <f t="shared" si="4"/>
        <v>0.18854313544627316</v>
      </c>
      <c r="P29" s="50">
        <f t="shared" si="5"/>
        <v>0.74131603880926367</v>
      </c>
      <c r="Q29" s="50">
        <f t="shared" si="6"/>
        <v>5.3134747405220359</v>
      </c>
    </row>
    <row r="30" spans="1:17" s="50" customFormat="1" x14ac:dyDescent="0.3">
      <c r="A30" s="50">
        <v>20230720</v>
      </c>
      <c r="B30" s="50">
        <v>169.39545600000002</v>
      </c>
      <c r="C30" s="50" t="s">
        <v>67</v>
      </c>
      <c r="D30" s="50">
        <v>3.73123E-2</v>
      </c>
      <c r="E30" s="50">
        <v>5.5063399999999998E-2</v>
      </c>
      <c r="F30" s="50">
        <v>5.9867799999999999E-2</v>
      </c>
      <c r="G30" s="50">
        <v>0.348935</v>
      </c>
      <c r="H30" s="50">
        <v>0.26875500000000002</v>
      </c>
      <c r="I30" s="50">
        <v>0.14446200000000001</v>
      </c>
      <c r="J30" s="50">
        <f t="shared" si="7"/>
        <v>5.828425297071214</v>
      </c>
      <c r="K30" s="50">
        <f t="shared" si="0"/>
        <v>0.70710670279166377</v>
      </c>
      <c r="L30" s="50">
        <f t="shared" si="1"/>
        <v>0.47711208636240987</v>
      </c>
      <c r="M30" s="50">
        <f t="shared" si="2"/>
        <v>0.47136880153276423</v>
      </c>
      <c r="N30" s="50">
        <f t="shared" si="3"/>
        <v>0.50596389251820462</v>
      </c>
      <c r="O30" s="50">
        <f t="shared" si="4"/>
        <v>0.12980621347277754</v>
      </c>
      <c r="P30" s="50">
        <f t="shared" si="5"/>
        <v>0.7274078313181439</v>
      </c>
      <c r="Q30" s="50">
        <f t="shared" si="6"/>
        <v>4.828425297071214</v>
      </c>
    </row>
    <row r="31" spans="1:17" s="50" customFormat="1" x14ac:dyDescent="0.3">
      <c r="A31" s="50">
        <v>20230720</v>
      </c>
      <c r="B31" s="50">
        <v>138.13946399999998</v>
      </c>
      <c r="C31" s="50" t="s">
        <v>69</v>
      </c>
      <c r="D31" s="50">
        <v>2.97538E-2</v>
      </c>
      <c r="E31" s="50">
        <v>4.4606600000000003E-2</v>
      </c>
      <c r="F31" s="50">
        <v>3.7288399999999999E-2</v>
      </c>
      <c r="G31" s="50">
        <v>0.42473899999999998</v>
      </c>
      <c r="H31" s="50">
        <v>0.21024200000000001</v>
      </c>
      <c r="I31" s="50">
        <v>9.6188300000000004E-2</v>
      </c>
      <c r="J31" s="50">
        <f t="shared" si="7"/>
        <v>11.390646957230667</v>
      </c>
      <c r="K31" s="50">
        <f t="shared" si="0"/>
        <v>0.83858792790211145</v>
      </c>
      <c r="L31" s="50">
        <f t="shared" si="1"/>
        <v>0.60411574555984582</v>
      </c>
      <c r="M31" s="50">
        <f t="shared" si="2"/>
        <v>0.64147054407700099</v>
      </c>
      <c r="N31" s="50">
        <f t="shared" si="3"/>
        <v>0.67958724097584255</v>
      </c>
      <c r="O31" s="50">
        <f t="shared" si="4"/>
        <v>0.33780065860238334</v>
      </c>
      <c r="P31" s="50">
        <f t="shared" si="5"/>
        <v>0.80992002481753322</v>
      </c>
      <c r="Q31" s="50">
        <f t="shared" si="6"/>
        <v>10.390646957230667</v>
      </c>
    </row>
    <row r="32" spans="1:17" s="50" customFormat="1" x14ac:dyDescent="0.3">
      <c r="A32" s="50">
        <v>20230720</v>
      </c>
      <c r="B32" s="50">
        <v>182.30659999999997</v>
      </c>
      <c r="C32" s="50" t="s">
        <v>71</v>
      </c>
      <c r="D32" s="50">
        <v>3.2361800000000003E-2</v>
      </c>
      <c r="E32" s="50">
        <v>4.5934799999999998E-2</v>
      </c>
      <c r="F32" s="50">
        <v>4.8252099999999999E-2</v>
      </c>
      <c r="G32" s="50">
        <v>0.28617100000000001</v>
      </c>
      <c r="H32" s="50">
        <v>0.2373855</v>
      </c>
      <c r="I32" s="50">
        <v>0.120337</v>
      </c>
      <c r="J32" s="50">
        <f t="shared" si="7"/>
        <v>5.930747055568566</v>
      </c>
      <c r="K32" s="50">
        <f t="shared" si="0"/>
        <v>0.71143081922271512</v>
      </c>
      <c r="L32" s="50">
        <f t="shared" si="1"/>
        <v>0.42769471506721235</v>
      </c>
      <c r="M32" s="50">
        <f t="shared" si="2"/>
        <v>0.40904099424469031</v>
      </c>
      <c r="N32" s="50">
        <f t="shared" si="3"/>
        <v>0.44621949884697337</v>
      </c>
      <c r="O32" s="50">
        <f t="shared" si="4"/>
        <v>9.3180965187138379E-2</v>
      </c>
      <c r="P32" s="50">
        <f t="shared" si="5"/>
        <v>0.7233724915373354</v>
      </c>
      <c r="Q32" s="50">
        <f t="shared" si="6"/>
        <v>4.930747055568566</v>
      </c>
    </row>
    <row r="33" spans="1:17" s="50" customFormat="1" x14ac:dyDescent="0.3">
      <c r="A33" s="50">
        <v>20230720</v>
      </c>
      <c r="B33" s="50">
        <v>157.49979200000001</v>
      </c>
      <c r="C33" s="50" t="s">
        <v>65</v>
      </c>
      <c r="D33" s="50">
        <v>3.5742700000000002E-2</v>
      </c>
      <c r="E33" s="50">
        <v>5.17549E-2</v>
      </c>
      <c r="F33" s="50">
        <v>5.9433100000000003E-2</v>
      </c>
      <c r="G33" s="50">
        <v>0.32295000000000001</v>
      </c>
      <c r="H33" s="50">
        <v>0.25117450000000002</v>
      </c>
      <c r="I33" s="50">
        <v>0.13253300000000001</v>
      </c>
      <c r="J33" s="50">
        <f t="shared" si="7"/>
        <v>5.4338407385783345</v>
      </c>
      <c r="K33" s="50">
        <f t="shared" si="0"/>
        <v>0.68914368862012987</v>
      </c>
      <c r="L33" s="50">
        <f t="shared" si="1"/>
        <v>0.44796341861035194</v>
      </c>
      <c r="M33" s="50">
        <f t="shared" si="2"/>
        <v>0.43537690689368019</v>
      </c>
      <c r="N33" s="50">
        <f t="shared" si="3"/>
        <v>0.46673918165305195</v>
      </c>
      <c r="O33" s="50">
        <f t="shared" si="4"/>
        <v>0.12501730896347393</v>
      </c>
      <c r="P33" s="50">
        <f t="shared" si="5"/>
        <v>0.72375648143378968</v>
      </c>
      <c r="Q33" s="50">
        <f t="shared" si="6"/>
        <v>4.4338407385783345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7A85-0B68-4C47-A02B-E9084A467324}">
  <dimension ref="A1:J426"/>
  <sheetViews>
    <sheetView zoomScale="70" zoomScaleNormal="70" workbookViewId="0">
      <selection activeCell="A426" sqref="A426:XFD426"/>
    </sheetView>
  </sheetViews>
  <sheetFormatPr defaultRowHeight="14" x14ac:dyDescent="0.3"/>
  <cols>
    <col min="2" max="2" width="13.75" bestFit="1" customWidth="1"/>
    <col min="3" max="3" width="21.33203125" customWidth="1"/>
    <col min="8" max="8" width="8.75" style="45"/>
  </cols>
  <sheetData>
    <row r="1" spans="1:10" x14ac:dyDescent="0.3">
      <c r="A1" t="s">
        <v>93</v>
      </c>
      <c r="B1" t="s">
        <v>0</v>
      </c>
      <c r="C1" t="s">
        <v>1</v>
      </c>
      <c r="D1" t="s">
        <v>94</v>
      </c>
      <c r="E1" t="s">
        <v>95</v>
      </c>
      <c r="F1" t="s">
        <v>96</v>
      </c>
      <c r="G1" t="s">
        <v>97</v>
      </c>
      <c r="H1" s="45" t="s">
        <v>98</v>
      </c>
      <c r="I1" t="s">
        <v>99</v>
      </c>
      <c r="J1" t="s">
        <v>100</v>
      </c>
    </row>
    <row r="2" spans="1:10" x14ac:dyDescent="0.3">
      <c r="A2" t="s">
        <v>22</v>
      </c>
      <c r="B2" t="s">
        <v>101</v>
      </c>
      <c r="C2" t="s">
        <v>14</v>
      </c>
      <c r="D2">
        <v>40.1</v>
      </c>
      <c r="E2">
        <v>254.54459</v>
      </c>
      <c r="F2">
        <v>222.98703</v>
      </c>
      <c r="G2">
        <v>200.17373000000001</v>
      </c>
      <c r="H2" s="45">
        <v>234.52208000000002</v>
      </c>
      <c r="I2">
        <v>285.07852000000003</v>
      </c>
      <c r="J2">
        <v>242.65831</v>
      </c>
    </row>
    <row r="3" spans="1:10" x14ac:dyDescent="0.3">
      <c r="A3" t="s">
        <v>22</v>
      </c>
      <c r="B3" t="s">
        <v>101</v>
      </c>
      <c r="C3" t="s">
        <v>14</v>
      </c>
      <c r="D3">
        <v>26.6</v>
      </c>
      <c r="E3">
        <v>145.44704000000002</v>
      </c>
      <c r="F3">
        <v>118.73868000000002</v>
      </c>
      <c r="G3">
        <v>115.24388000000002</v>
      </c>
      <c r="H3" s="45">
        <v>115.86248000000001</v>
      </c>
      <c r="I3">
        <v>174.64312000000001</v>
      </c>
      <c r="J3">
        <v>139.19836000000001</v>
      </c>
    </row>
    <row r="4" spans="1:10" x14ac:dyDescent="0.3">
      <c r="A4" t="s">
        <v>22</v>
      </c>
      <c r="B4" t="s">
        <v>101</v>
      </c>
      <c r="C4" t="s">
        <v>14</v>
      </c>
      <c r="D4">
        <v>36</v>
      </c>
      <c r="E4">
        <v>220.679</v>
      </c>
      <c r="F4">
        <v>188.51300000000001</v>
      </c>
      <c r="G4">
        <v>170.79600000000002</v>
      </c>
      <c r="H4" s="45">
        <v>193.93700000000001</v>
      </c>
      <c r="I4">
        <v>246.83699999999999</v>
      </c>
      <c r="J4">
        <v>207.73</v>
      </c>
    </row>
    <row r="5" spans="1:10" x14ac:dyDescent="0.3">
      <c r="A5" t="s">
        <v>22</v>
      </c>
      <c r="B5" t="s">
        <v>101</v>
      </c>
      <c r="C5" t="s">
        <v>14</v>
      </c>
      <c r="D5">
        <v>26.5</v>
      </c>
      <c r="E5">
        <v>144.66475</v>
      </c>
      <c r="F5">
        <v>118.06575000000001</v>
      </c>
      <c r="G5">
        <v>114.74125000000001</v>
      </c>
      <c r="H5" s="45">
        <v>115.14399999999999</v>
      </c>
      <c r="I5">
        <v>173.99099999999999</v>
      </c>
      <c r="J5">
        <v>138.55574999999999</v>
      </c>
    </row>
    <row r="6" spans="1:10" x14ac:dyDescent="0.3">
      <c r="A6" t="s">
        <v>22</v>
      </c>
      <c r="B6" t="s">
        <v>101</v>
      </c>
      <c r="C6" t="s">
        <v>14</v>
      </c>
      <c r="D6">
        <v>54.5</v>
      </c>
      <c r="E6">
        <v>378.54874999999998</v>
      </c>
      <c r="F6">
        <v>363.51375000000002</v>
      </c>
      <c r="G6">
        <v>328.12925000000001</v>
      </c>
      <c r="H6" s="45">
        <v>408.5</v>
      </c>
      <c r="I6">
        <v>451.89100000000002</v>
      </c>
      <c r="J6">
        <v>389.57574999999997</v>
      </c>
    </row>
    <row r="7" spans="1:10" x14ac:dyDescent="0.3">
      <c r="A7" t="s">
        <v>22</v>
      </c>
      <c r="B7" t="s">
        <v>101</v>
      </c>
      <c r="C7" t="s">
        <v>12</v>
      </c>
      <c r="D7">
        <v>31</v>
      </c>
      <c r="E7">
        <v>180.244</v>
      </c>
      <c r="F7">
        <v>149.79300000000001</v>
      </c>
      <c r="G7">
        <v>139.20099999999999</v>
      </c>
      <c r="H7" s="45">
        <v>149.81200000000001</v>
      </c>
      <c r="I7">
        <v>205.75200000000001</v>
      </c>
      <c r="J7">
        <v>169.27500000000001</v>
      </c>
    </row>
    <row r="8" spans="1:10" x14ac:dyDescent="0.3">
      <c r="A8" t="s">
        <v>22</v>
      </c>
      <c r="B8" t="s">
        <v>101</v>
      </c>
      <c r="C8" t="s">
        <v>12</v>
      </c>
      <c r="D8">
        <v>27.6</v>
      </c>
      <c r="E8">
        <v>153.29084000000003</v>
      </c>
      <c r="F8">
        <v>125.54828000000001</v>
      </c>
      <c r="G8">
        <v>120.37248</v>
      </c>
      <c r="H8" s="45">
        <v>123.17708</v>
      </c>
      <c r="I8">
        <v>181.29852000000002</v>
      </c>
      <c r="J8">
        <v>145.72456</v>
      </c>
    </row>
    <row r="9" spans="1:10" x14ac:dyDescent="0.3">
      <c r="A9" t="s">
        <v>22</v>
      </c>
      <c r="B9" t="s">
        <v>101</v>
      </c>
      <c r="C9" t="s">
        <v>12</v>
      </c>
      <c r="D9">
        <v>21.6</v>
      </c>
      <c r="E9">
        <v>106.79804000000001</v>
      </c>
      <c r="F9">
        <v>86.880680000000012</v>
      </c>
      <c r="G9">
        <v>92.39088000000001</v>
      </c>
      <c r="H9" s="45">
        <v>82.829480000000004</v>
      </c>
      <c r="I9">
        <v>145.02612000000002</v>
      </c>
      <c r="J9">
        <v>109.29736</v>
      </c>
    </row>
    <row r="10" spans="1:10" x14ac:dyDescent="0.3">
      <c r="A10" t="s">
        <v>22</v>
      </c>
      <c r="B10" t="s">
        <v>101</v>
      </c>
      <c r="C10" t="s">
        <v>12</v>
      </c>
      <c r="D10">
        <v>28.2</v>
      </c>
      <c r="E10">
        <v>158.01535999999999</v>
      </c>
      <c r="F10">
        <v>129.70411999999999</v>
      </c>
      <c r="G10">
        <v>123.53891999999999</v>
      </c>
      <c r="H10" s="45">
        <v>127.67912</v>
      </c>
      <c r="I10">
        <v>185.40888000000001</v>
      </c>
      <c r="J10">
        <v>149.72764000000001</v>
      </c>
    </row>
    <row r="11" spans="1:10" x14ac:dyDescent="0.3">
      <c r="A11" t="s">
        <v>22</v>
      </c>
      <c r="B11" t="s">
        <v>101</v>
      </c>
      <c r="C11" t="s">
        <v>12</v>
      </c>
      <c r="D11">
        <v>28</v>
      </c>
      <c r="E11">
        <v>156.43899999999999</v>
      </c>
      <c r="F11">
        <v>128.31299999999999</v>
      </c>
      <c r="G11">
        <v>122.476</v>
      </c>
      <c r="H11" s="45">
        <v>126.169</v>
      </c>
      <c r="I11">
        <v>184.029</v>
      </c>
      <c r="J11">
        <v>148.386</v>
      </c>
    </row>
    <row r="12" spans="1:10" x14ac:dyDescent="0.3">
      <c r="A12" t="s">
        <v>22</v>
      </c>
      <c r="B12" t="s">
        <v>101</v>
      </c>
      <c r="C12" t="s">
        <v>10</v>
      </c>
      <c r="D12">
        <v>39.9</v>
      </c>
      <c r="E12">
        <v>252.87779000000003</v>
      </c>
      <c r="F12">
        <v>221.24842999999998</v>
      </c>
      <c r="G12">
        <v>198.66812999999999</v>
      </c>
      <c r="H12" s="45">
        <v>232.45028000000002</v>
      </c>
      <c r="I12">
        <v>283.11792000000003</v>
      </c>
      <c r="J12">
        <v>240.88350999999997</v>
      </c>
    </row>
    <row r="13" spans="1:10" x14ac:dyDescent="0.3">
      <c r="A13" t="s">
        <v>22</v>
      </c>
      <c r="B13" t="s">
        <v>101</v>
      </c>
      <c r="C13" t="s">
        <v>10</v>
      </c>
      <c r="D13">
        <v>30.6</v>
      </c>
      <c r="E13">
        <v>177.05024000000003</v>
      </c>
      <c r="F13">
        <v>146.85308000000003</v>
      </c>
      <c r="G13">
        <v>136.87428000000003</v>
      </c>
      <c r="H13" s="45">
        <v>146.53688000000002</v>
      </c>
      <c r="I13">
        <v>202.72872000000001</v>
      </c>
      <c r="J13">
        <v>166.39516</v>
      </c>
    </row>
    <row r="14" spans="1:10" x14ac:dyDescent="0.3">
      <c r="A14" t="s">
        <v>22</v>
      </c>
      <c r="B14" t="s">
        <v>101</v>
      </c>
      <c r="C14" t="s">
        <v>10</v>
      </c>
      <c r="D14">
        <v>28.2</v>
      </c>
      <c r="E14">
        <v>158.01535999999999</v>
      </c>
      <c r="F14">
        <v>129.70411999999999</v>
      </c>
      <c r="G14">
        <v>123.53891999999999</v>
      </c>
      <c r="H14" s="45">
        <v>127.67912</v>
      </c>
      <c r="I14">
        <v>185.40888000000001</v>
      </c>
      <c r="J14">
        <v>149.72764000000001</v>
      </c>
    </row>
    <row r="15" spans="1:10" x14ac:dyDescent="0.3">
      <c r="A15" t="s">
        <v>22</v>
      </c>
      <c r="B15" t="s">
        <v>101</v>
      </c>
      <c r="C15" t="s">
        <v>10</v>
      </c>
      <c r="D15">
        <v>30.2</v>
      </c>
      <c r="E15">
        <v>173.86256</v>
      </c>
      <c r="F15">
        <v>143.93652</v>
      </c>
      <c r="G15">
        <v>134.57731999999999</v>
      </c>
      <c r="H15" s="45">
        <v>143.29952</v>
      </c>
      <c r="I15">
        <v>199.74448000000001</v>
      </c>
      <c r="J15">
        <v>163.54443999999998</v>
      </c>
    </row>
    <row r="16" spans="1:10" x14ac:dyDescent="0.3">
      <c r="A16" t="s">
        <v>22</v>
      </c>
      <c r="B16" t="s">
        <v>101</v>
      </c>
      <c r="C16" t="s">
        <v>10</v>
      </c>
      <c r="D16">
        <v>28.9</v>
      </c>
      <c r="E16">
        <v>163.54459</v>
      </c>
      <c r="F16">
        <v>134.61903000000001</v>
      </c>
      <c r="G16">
        <v>127.31772999999998</v>
      </c>
      <c r="H16" s="45">
        <v>133.03887999999998</v>
      </c>
      <c r="I16">
        <v>190.31531999999999</v>
      </c>
      <c r="J16">
        <v>154.48070999999999</v>
      </c>
    </row>
    <row r="17" spans="1:10" x14ac:dyDescent="0.3">
      <c r="A17" t="s">
        <v>22</v>
      </c>
      <c r="B17" t="s">
        <v>101</v>
      </c>
      <c r="C17" t="s">
        <v>11</v>
      </c>
      <c r="D17">
        <v>51.8</v>
      </c>
      <c r="E17">
        <v>354.69775999999996</v>
      </c>
      <c r="F17">
        <v>334.85892000000001</v>
      </c>
      <c r="G17">
        <v>301.19972000000001</v>
      </c>
      <c r="H17" s="45">
        <v>372.15151999999995</v>
      </c>
      <c r="I17">
        <v>416.75968</v>
      </c>
      <c r="J17">
        <v>359.1540399999999</v>
      </c>
    </row>
    <row r="18" spans="1:10" x14ac:dyDescent="0.3">
      <c r="A18" t="s">
        <v>22</v>
      </c>
      <c r="B18" t="s">
        <v>101</v>
      </c>
      <c r="C18" t="s">
        <v>11</v>
      </c>
      <c r="D18">
        <v>24</v>
      </c>
      <c r="E18">
        <v>125.23099999999999</v>
      </c>
      <c r="F18">
        <v>101.71700000000001</v>
      </c>
      <c r="G18">
        <v>102.78</v>
      </c>
      <c r="H18" s="45">
        <v>97.948999999999984</v>
      </c>
      <c r="I18">
        <v>158.48099999999999</v>
      </c>
      <c r="J18">
        <v>123.08199999999999</v>
      </c>
    </row>
    <row r="19" spans="1:10" x14ac:dyDescent="0.3">
      <c r="A19" t="s">
        <v>22</v>
      </c>
      <c r="B19" t="s">
        <v>101</v>
      </c>
      <c r="C19" t="s">
        <v>11</v>
      </c>
      <c r="D19">
        <v>28.1</v>
      </c>
      <c r="E19">
        <v>157.22699</v>
      </c>
      <c r="F19">
        <v>129.00783000000001</v>
      </c>
      <c r="G19">
        <v>123.00653000000003</v>
      </c>
      <c r="H19" s="45">
        <v>126.92288000000001</v>
      </c>
      <c r="I19">
        <v>184.71772000000001</v>
      </c>
      <c r="J19">
        <v>149.05591000000001</v>
      </c>
    </row>
    <row r="20" spans="1:10" x14ac:dyDescent="0.3">
      <c r="A20" t="s">
        <v>22</v>
      </c>
      <c r="B20" t="s">
        <v>101</v>
      </c>
      <c r="C20" t="s">
        <v>11</v>
      </c>
      <c r="D20">
        <v>29.6</v>
      </c>
      <c r="E20">
        <v>169.09244000000001</v>
      </c>
      <c r="F20">
        <v>139.60548</v>
      </c>
      <c r="G20">
        <v>131.18768</v>
      </c>
      <c r="H20" s="45">
        <v>138.51428000000001</v>
      </c>
      <c r="I20">
        <v>195.34132000000002</v>
      </c>
      <c r="J20">
        <v>159.32296000000002</v>
      </c>
    </row>
    <row r="21" spans="1:10" x14ac:dyDescent="0.3">
      <c r="A21" t="s">
        <v>22</v>
      </c>
      <c r="B21" t="s">
        <v>101</v>
      </c>
      <c r="C21" t="s">
        <v>11</v>
      </c>
      <c r="D21">
        <v>28.2</v>
      </c>
      <c r="E21">
        <v>158.01535999999999</v>
      </c>
      <c r="F21">
        <v>129.70411999999999</v>
      </c>
      <c r="G21">
        <v>123.53891999999999</v>
      </c>
      <c r="H21" s="45">
        <v>127.67912</v>
      </c>
      <c r="I21">
        <v>185.40888000000001</v>
      </c>
      <c r="J21">
        <v>149.72764000000001</v>
      </c>
    </row>
    <row r="22" spans="1:10" x14ac:dyDescent="0.3">
      <c r="A22" t="s">
        <v>22</v>
      </c>
      <c r="B22" t="s">
        <v>101</v>
      </c>
      <c r="C22" t="s">
        <v>9</v>
      </c>
      <c r="D22">
        <v>38.299999999999997</v>
      </c>
      <c r="E22">
        <v>239.59810999999999</v>
      </c>
      <c r="F22">
        <v>207.54987</v>
      </c>
      <c r="G22">
        <v>186.89116999999996</v>
      </c>
      <c r="H22" s="45">
        <v>216.21571999999998</v>
      </c>
      <c r="I22">
        <v>267.78447999999997</v>
      </c>
      <c r="J22">
        <v>226.94718999999998</v>
      </c>
    </row>
    <row r="23" spans="1:10" x14ac:dyDescent="0.3">
      <c r="A23" t="s">
        <v>22</v>
      </c>
      <c r="B23" t="s">
        <v>101</v>
      </c>
      <c r="C23" t="s">
        <v>9</v>
      </c>
      <c r="D23">
        <v>24.8</v>
      </c>
      <c r="E23">
        <v>131.42395999999999</v>
      </c>
      <c r="F23">
        <v>106.84932000000001</v>
      </c>
      <c r="G23">
        <v>106.48112</v>
      </c>
      <c r="H23" s="45">
        <v>103.29092</v>
      </c>
      <c r="I23">
        <v>163.27828</v>
      </c>
      <c r="J23">
        <v>127.90984</v>
      </c>
    </row>
    <row r="24" spans="1:10" x14ac:dyDescent="0.3">
      <c r="A24" t="s">
        <v>22</v>
      </c>
      <c r="B24" t="s">
        <v>101</v>
      </c>
      <c r="C24" t="s">
        <v>9</v>
      </c>
      <c r="D24">
        <v>37.6</v>
      </c>
      <c r="E24">
        <v>233.81884000000005</v>
      </c>
      <c r="F24">
        <v>201.67428000000001</v>
      </c>
      <c r="G24">
        <v>181.88848000000002</v>
      </c>
      <c r="H24" s="45">
        <v>209.30308000000002</v>
      </c>
      <c r="I24">
        <v>261.27252000000004</v>
      </c>
      <c r="J24">
        <v>220.99656000000002</v>
      </c>
    </row>
    <row r="25" spans="1:10" x14ac:dyDescent="0.3">
      <c r="A25" t="s">
        <v>22</v>
      </c>
      <c r="B25" t="s">
        <v>101</v>
      </c>
      <c r="C25" t="s">
        <v>9</v>
      </c>
      <c r="D25">
        <v>21.6</v>
      </c>
      <c r="E25">
        <v>106.79804000000001</v>
      </c>
      <c r="F25">
        <v>86.880680000000012</v>
      </c>
      <c r="G25">
        <v>92.39088000000001</v>
      </c>
      <c r="H25" s="45">
        <v>82.829480000000004</v>
      </c>
      <c r="I25">
        <v>145.02612000000002</v>
      </c>
      <c r="J25">
        <v>109.29736</v>
      </c>
    </row>
    <row r="26" spans="1:10" x14ac:dyDescent="0.3">
      <c r="A26" t="s">
        <v>22</v>
      </c>
      <c r="B26" t="s">
        <v>101</v>
      </c>
      <c r="C26" t="s">
        <v>9</v>
      </c>
      <c r="D26">
        <v>24.6</v>
      </c>
      <c r="E26">
        <v>129.87344000000002</v>
      </c>
      <c r="F26">
        <v>105.55748000000001</v>
      </c>
      <c r="G26">
        <v>105.54468</v>
      </c>
      <c r="H26" s="45">
        <v>101.94128000000001</v>
      </c>
      <c r="I26">
        <v>162.06432000000001</v>
      </c>
      <c r="J26">
        <v>126.69195999999999</v>
      </c>
    </row>
    <row r="27" spans="1:10" x14ac:dyDescent="0.3">
      <c r="A27" t="s">
        <v>22</v>
      </c>
      <c r="B27" t="s">
        <v>101</v>
      </c>
      <c r="C27" t="s">
        <v>13</v>
      </c>
      <c r="D27">
        <v>28.6</v>
      </c>
      <c r="E27">
        <v>161.17264</v>
      </c>
      <c r="F27">
        <v>132.50388000000001</v>
      </c>
      <c r="G27">
        <v>125.68708000000001</v>
      </c>
      <c r="H27" s="45">
        <v>130.72767999999999</v>
      </c>
      <c r="I27">
        <v>188.19792000000001</v>
      </c>
      <c r="J27">
        <v>152.43276</v>
      </c>
    </row>
    <row r="28" spans="1:10" x14ac:dyDescent="0.3">
      <c r="A28" t="s">
        <v>22</v>
      </c>
      <c r="B28" t="s">
        <v>101</v>
      </c>
      <c r="C28" t="s">
        <v>13</v>
      </c>
      <c r="D28">
        <v>21.5</v>
      </c>
      <c r="E28">
        <v>106.03475</v>
      </c>
      <c r="F28">
        <v>86.280750000000012</v>
      </c>
      <c r="G28">
        <v>91.981250000000003</v>
      </c>
      <c r="H28" s="45">
        <v>82.228999999999999</v>
      </c>
      <c r="I28">
        <v>144.49600000000001</v>
      </c>
      <c r="J28">
        <v>108.74574999999999</v>
      </c>
    </row>
    <row r="29" spans="1:10" x14ac:dyDescent="0.3">
      <c r="A29" t="s">
        <v>22</v>
      </c>
      <c r="B29" t="s">
        <v>101</v>
      </c>
      <c r="C29" t="s">
        <v>13</v>
      </c>
      <c r="D29">
        <v>32.4</v>
      </c>
      <c r="E29">
        <v>191.47003999999998</v>
      </c>
      <c r="F29">
        <v>160.26668000000001</v>
      </c>
      <c r="G29">
        <v>147.57888</v>
      </c>
      <c r="H29" s="45">
        <v>161.57228000000001</v>
      </c>
      <c r="I29">
        <v>216.64091999999999</v>
      </c>
      <c r="J29">
        <v>179.58376000000001</v>
      </c>
    </row>
    <row r="30" spans="1:10" x14ac:dyDescent="0.3">
      <c r="A30" t="s">
        <v>22</v>
      </c>
      <c r="B30" t="s">
        <v>101</v>
      </c>
      <c r="C30" t="s">
        <v>13</v>
      </c>
      <c r="D30">
        <v>26.3</v>
      </c>
      <c r="E30">
        <v>143.10131000000001</v>
      </c>
      <c r="F30">
        <v>116.72427</v>
      </c>
      <c r="G30">
        <v>113.74157000000002</v>
      </c>
      <c r="H30" s="45">
        <v>113.71412000000001</v>
      </c>
      <c r="I30">
        <v>172.69408000000001</v>
      </c>
      <c r="J30">
        <v>137.27599000000001</v>
      </c>
    </row>
    <row r="31" spans="1:10" x14ac:dyDescent="0.3">
      <c r="A31" t="s">
        <v>22</v>
      </c>
      <c r="B31" t="s">
        <v>101</v>
      </c>
      <c r="C31" t="s">
        <v>13</v>
      </c>
      <c r="D31">
        <v>30.6</v>
      </c>
      <c r="E31">
        <v>177.05024000000003</v>
      </c>
      <c r="F31">
        <v>146.85308000000003</v>
      </c>
      <c r="G31">
        <v>136.87428000000003</v>
      </c>
      <c r="H31" s="45">
        <v>146.53688000000002</v>
      </c>
      <c r="I31">
        <v>202.72872000000001</v>
      </c>
      <c r="J31">
        <v>166.39516</v>
      </c>
    </row>
    <row r="32" spans="1:10" x14ac:dyDescent="0.3">
      <c r="A32" t="s">
        <v>22</v>
      </c>
      <c r="B32" t="s">
        <v>101</v>
      </c>
      <c r="C32" t="s">
        <v>7</v>
      </c>
      <c r="D32">
        <v>36.200000000000003</v>
      </c>
      <c r="E32">
        <v>222.31616000000005</v>
      </c>
      <c r="F32">
        <v>190.13772000000003</v>
      </c>
      <c r="G32">
        <v>172.15652000000003</v>
      </c>
      <c r="H32" s="45">
        <v>195.82472000000004</v>
      </c>
      <c r="I32">
        <v>248.60728000000006</v>
      </c>
      <c r="J32">
        <v>209.36284000000003</v>
      </c>
    </row>
    <row r="33" spans="1:10" x14ac:dyDescent="0.3">
      <c r="A33" t="s">
        <v>22</v>
      </c>
      <c r="B33" t="s">
        <v>101</v>
      </c>
      <c r="C33" t="s">
        <v>7</v>
      </c>
      <c r="D33">
        <v>25.1</v>
      </c>
      <c r="E33">
        <v>133.75259000000003</v>
      </c>
      <c r="F33">
        <v>108.79803000000001</v>
      </c>
      <c r="G33">
        <v>107.89973000000001</v>
      </c>
      <c r="H33" s="45">
        <v>105.33308000000001</v>
      </c>
      <c r="I33">
        <v>165.11752000000001</v>
      </c>
      <c r="J33">
        <v>129.75031000000001</v>
      </c>
    </row>
    <row r="34" spans="1:10" x14ac:dyDescent="0.3">
      <c r="A34" t="s">
        <v>22</v>
      </c>
      <c r="B34" t="s">
        <v>101</v>
      </c>
      <c r="C34" t="s">
        <v>7</v>
      </c>
      <c r="D34">
        <v>27.6</v>
      </c>
      <c r="E34">
        <v>153.29084000000003</v>
      </c>
      <c r="F34">
        <v>125.54828000000001</v>
      </c>
      <c r="G34">
        <v>120.37248</v>
      </c>
      <c r="H34" s="45">
        <v>123.17708</v>
      </c>
      <c r="I34">
        <v>181.29852000000002</v>
      </c>
      <c r="J34">
        <v>145.72456</v>
      </c>
    </row>
    <row r="35" spans="1:10" x14ac:dyDescent="0.3">
      <c r="A35" t="s">
        <v>22</v>
      </c>
      <c r="B35" t="s">
        <v>101</v>
      </c>
      <c r="C35" t="s">
        <v>7</v>
      </c>
      <c r="D35">
        <v>31.5</v>
      </c>
      <c r="E35">
        <v>184.24474999999998</v>
      </c>
      <c r="F35">
        <v>153.50074999999998</v>
      </c>
      <c r="G35">
        <v>142.15125</v>
      </c>
      <c r="H35" s="45">
        <v>153.959</v>
      </c>
      <c r="I35">
        <v>209.58600000000001</v>
      </c>
      <c r="J35">
        <v>172.91575</v>
      </c>
    </row>
    <row r="36" spans="1:10" x14ac:dyDescent="0.3">
      <c r="A36" t="s">
        <v>22</v>
      </c>
      <c r="B36" t="s">
        <v>101</v>
      </c>
      <c r="C36" t="s">
        <v>7</v>
      </c>
      <c r="D36">
        <v>19</v>
      </c>
      <c r="E36">
        <v>87.076000000000022</v>
      </c>
      <c r="F36">
        <v>71.757000000000005</v>
      </c>
      <c r="G36">
        <v>82.344999999999999</v>
      </c>
      <c r="H36" s="45">
        <v>67.983999999999995</v>
      </c>
      <c r="I36">
        <v>132.036</v>
      </c>
      <c r="J36">
        <v>95.546999999999997</v>
      </c>
    </row>
    <row r="37" spans="1:10" x14ac:dyDescent="0.3">
      <c r="A37" t="s">
        <v>22</v>
      </c>
      <c r="B37" t="s">
        <v>101</v>
      </c>
      <c r="C37" t="s">
        <v>5</v>
      </c>
      <c r="D37">
        <v>24.5</v>
      </c>
      <c r="E37">
        <v>129.09875000000002</v>
      </c>
      <c r="F37">
        <v>104.91374999999999</v>
      </c>
      <c r="G37">
        <v>105.07925</v>
      </c>
      <c r="H37" s="45">
        <v>101.27</v>
      </c>
      <c r="I37">
        <v>161.46100000000001</v>
      </c>
      <c r="J37">
        <v>126.08574999999999</v>
      </c>
    </row>
    <row r="38" spans="1:10" x14ac:dyDescent="0.3">
      <c r="A38" t="s">
        <v>22</v>
      </c>
      <c r="B38" t="s">
        <v>101</v>
      </c>
      <c r="C38" t="s">
        <v>5</v>
      </c>
      <c r="D38">
        <v>23.5</v>
      </c>
      <c r="E38">
        <v>121.37275</v>
      </c>
      <c r="F38">
        <v>98.556749999999994</v>
      </c>
      <c r="G38">
        <v>100.52725000000001</v>
      </c>
      <c r="H38" s="45">
        <v>94.686999999999998</v>
      </c>
      <c r="I38">
        <v>155.56200000000001</v>
      </c>
      <c r="J38">
        <v>120.12375</v>
      </c>
    </row>
    <row r="39" spans="1:10" x14ac:dyDescent="0.3">
      <c r="A39" t="s">
        <v>22</v>
      </c>
      <c r="B39" t="s">
        <v>101</v>
      </c>
      <c r="C39" t="s">
        <v>5</v>
      </c>
      <c r="D39">
        <v>30.2</v>
      </c>
      <c r="E39">
        <v>173.86256</v>
      </c>
      <c r="F39">
        <v>143.93652</v>
      </c>
      <c r="G39">
        <v>134.57731999999999</v>
      </c>
      <c r="H39" s="45">
        <v>143.29952</v>
      </c>
      <c r="I39">
        <v>199.74448000000001</v>
      </c>
      <c r="J39">
        <v>163.54443999999998</v>
      </c>
    </row>
    <row r="40" spans="1:10" x14ac:dyDescent="0.3">
      <c r="A40" t="s">
        <v>22</v>
      </c>
      <c r="B40" t="s">
        <v>101</v>
      </c>
      <c r="C40" t="s">
        <v>5</v>
      </c>
      <c r="D40">
        <v>26.9</v>
      </c>
      <c r="E40">
        <v>147.79619</v>
      </c>
      <c r="F40">
        <v>120.76623000000001</v>
      </c>
      <c r="G40">
        <v>116.76292999999998</v>
      </c>
      <c r="H40" s="45">
        <v>118.03207999999999</v>
      </c>
      <c r="I40">
        <v>176.61412000000001</v>
      </c>
      <c r="J40">
        <v>141.13710999999998</v>
      </c>
    </row>
    <row r="41" spans="1:10" x14ac:dyDescent="0.3">
      <c r="A41" t="s">
        <v>22</v>
      </c>
      <c r="B41" t="s">
        <v>101</v>
      </c>
      <c r="C41" t="s">
        <v>5</v>
      </c>
      <c r="D41">
        <v>28.6</v>
      </c>
      <c r="E41">
        <v>161.17264</v>
      </c>
      <c r="F41">
        <v>132.50388000000001</v>
      </c>
      <c r="G41">
        <v>125.68708000000001</v>
      </c>
      <c r="H41" s="45">
        <v>130.72767999999999</v>
      </c>
      <c r="I41">
        <v>188.19792000000001</v>
      </c>
      <c r="J41">
        <v>152.43276</v>
      </c>
    </row>
    <row r="42" spans="1:10" x14ac:dyDescent="0.3">
      <c r="A42" t="s">
        <v>22</v>
      </c>
      <c r="B42" t="s">
        <v>101</v>
      </c>
      <c r="C42" t="s">
        <v>6</v>
      </c>
      <c r="D42">
        <v>17</v>
      </c>
      <c r="E42">
        <v>72.079999999999984</v>
      </c>
      <c r="F42">
        <v>60.795000000000002</v>
      </c>
      <c r="G42">
        <v>75.472999999999999</v>
      </c>
      <c r="H42" s="45">
        <v>57.649999999999991</v>
      </c>
      <c r="I42">
        <v>123.16600000000001</v>
      </c>
      <c r="J42">
        <v>85.807000000000002</v>
      </c>
    </row>
    <row r="43" spans="1:10" x14ac:dyDescent="0.3">
      <c r="A43" t="s">
        <v>22</v>
      </c>
      <c r="B43" t="s">
        <v>101</v>
      </c>
      <c r="C43" t="s">
        <v>6</v>
      </c>
      <c r="D43">
        <v>28.2</v>
      </c>
      <c r="E43">
        <v>158.01535999999999</v>
      </c>
      <c r="F43">
        <v>129.70411999999999</v>
      </c>
      <c r="G43">
        <v>123.53891999999999</v>
      </c>
      <c r="H43" s="45">
        <v>127.67912</v>
      </c>
      <c r="I43">
        <v>185.40888000000001</v>
      </c>
      <c r="J43">
        <v>149.72764000000001</v>
      </c>
    </row>
    <row r="44" spans="1:10" x14ac:dyDescent="0.3">
      <c r="A44" t="s">
        <v>22</v>
      </c>
      <c r="B44" t="s">
        <v>101</v>
      </c>
      <c r="C44" t="s">
        <v>6</v>
      </c>
      <c r="D44">
        <v>41.5</v>
      </c>
      <c r="E44">
        <v>266.25475</v>
      </c>
      <c r="F44">
        <v>235.32075</v>
      </c>
      <c r="G44">
        <v>210.92124999999999</v>
      </c>
      <c r="H44" s="45">
        <v>249.28899999999999</v>
      </c>
      <c r="I44">
        <v>299.07600000000002</v>
      </c>
      <c r="J44">
        <v>255.28575000000001</v>
      </c>
    </row>
    <row r="45" spans="1:10" x14ac:dyDescent="0.3">
      <c r="A45" t="s">
        <v>22</v>
      </c>
      <c r="B45" t="s">
        <v>101</v>
      </c>
      <c r="C45" t="s">
        <v>6</v>
      </c>
      <c r="D45">
        <v>26.3</v>
      </c>
      <c r="E45">
        <v>143.10131000000001</v>
      </c>
      <c r="F45">
        <v>116.72427</v>
      </c>
      <c r="G45">
        <v>113.74157000000002</v>
      </c>
      <c r="H45" s="45">
        <v>113.71412000000001</v>
      </c>
      <c r="I45">
        <v>172.69408000000001</v>
      </c>
      <c r="J45">
        <v>137.27599000000001</v>
      </c>
    </row>
    <row r="46" spans="1:10" x14ac:dyDescent="0.3">
      <c r="A46" t="s">
        <v>22</v>
      </c>
      <c r="B46" t="s">
        <v>101</v>
      </c>
      <c r="C46" t="s">
        <v>6</v>
      </c>
      <c r="D46">
        <v>19.3</v>
      </c>
      <c r="E46">
        <v>89.338510000000014</v>
      </c>
      <c r="F46">
        <v>73.451670000000007</v>
      </c>
      <c r="G46">
        <v>83.439970000000002</v>
      </c>
      <c r="H46" s="45">
        <v>69.615520000000004</v>
      </c>
      <c r="I46">
        <v>133.45068000000001</v>
      </c>
      <c r="J46">
        <v>97.070790000000002</v>
      </c>
    </row>
    <row r="47" spans="1:10" x14ac:dyDescent="0.3">
      <c r="A47" t="s">
        <v>22</v>
      </c>
      <c r="B47" t="s">
        <v>101</v>
      </c>
      <c r="C47" t="s">
        <v>4</v>
      </c>
      <c r="D47">
        <v>31.2</v>
      </c>
      <c r="E47">
        <v>181.84316000000001</v>
      </c>
      <c r="F47">
        <v>151.27172000000002</v>
      </c>
      <c r="G47">
        <v>140.37551999999999</v>
      </c>
      <c r="H47" s="45">
        <v>151.46372</v>
      </c>
      <c r="I47">
        <v>207.27828</v>
      </c>
      <c r="J47">
        <v>170.72584000000001</v>
      </c>
    </row>
    <row r="48" spans="1:10" x14ac:dyDescent="0.3">
      <c r="A48" t="s">
        <v>22</v>
      </c>
      <c r="B48" t="s">
        <v>101</v>
      </c>
      <c r="C48" t="s">
        <v>4</v>
      </c>
      <c r="D48">
        <v>26</v>
      </c>
      <c r="E48">
        <v>140.75899999999999</v>
      </c>
      <c r="F48">
        <v>114.72300000000001</v>
      </c>
      <c r="G48">
        <v>112.256</v>
      </c>
      <c r="H48" s="45">
        <v>111.587</v>
      </c>
      <c r="I48">
        <v>170.767</v>
      </c>
      <c r="J48">
        <v>135.37</v>
      </c>
    </row>
    <row r="49" spans="1:10" x14ac:dyDescent="0.3">
      <c r="A49" t="s">
        <v>22</v>
      </c>
      <c r="B49" t="s">
        <v>101</v>
      </c>
      <c r="C49" t="s">
        <v>4</v>
      </c>
      <c r="D49">
        <v>40.5</v>
      </c>
      <c r="E49">
        <v>257.88274999999999</v>
      </c>
      <c r="F49">
        <v>226.48175000000001</v>
      </c>
      <c r="G49">
        <v>203.20724999999999</v>
      </c>
      <c r="H49" s="45">
        <v>238.69400000000002</v>
      </c>
      <c r="I49">
        <v>289.029</v>
      </c>
      <c r="J49">
        <v>246.22975</v>
      </c>
    </row>
    <row r="50" spans="1:10" x14ac:dyDescent="0.3">
      <c r="A50" t="s">
        <v>22</v>
      </c>
      <c r="B50" t="s">
        <v>101</v>
      </c>
      <c r="C50" t="s">
        <v>4</v>
      </c>
      <c r="D50">
        <v>33</v>
      </c>
      <c r="E50">
        <v>196.304</v>
      </c>
      <c r="F50">
        <v>164.84300000000002</v>
      </c>
      <c r="G50">
        <v>151.28100000000001</v>
      </c>
      <c r="H50" s="45">
        <v>166.75399999999999</v>
      </c>
      <c r="I50">
        <v>221.45400000000001</v>
      </c>
      <c r="J50">
        <v>184.11100000000002</v>
      </c>
    </row>
    <row r="51" spans="1:10" x14ac:dyDescent="0.3">
      <c r="A51" t="s">
        <v>22</v>
      </c>
      <c r="B51" t="s">
        <v>101</v>
      </c>
      <c r="C51" t="s">
        <v>4</v>
      </c>
      <c r="D51">
        <v>32.799999999999997</v>
      </c>
      <c r="E51">
        <v>194.69115999999997</v>
      </c>
      <c r="F51">
        <v>163.31171999999998</v>
      </c>
      <c r="G51">
        <v>150.03951999999998</v>
      </c>
      <c r="H51" s="45">
        <v>165.01731999999998</v>
      </c>
      <c r="I51">
        <v>219.83987999999999</v>
      </c>
      <c r="J51">
        <v>182.59464</v>
      </c>
    </row>
    <row r="52" spans="1:10" x14ac:dyDescent="0.3">
      <c r="A52" t="s">
        <v>22</v>
      </c>
      <c r="B52" t="s">
        <v>101</v>
      </c>
      <c r="C52" t="s">
        <v>8</v>
      </c>
      <c r="D52">
        <v>24.9</v>
      </c>
      <c r="E52">
        <v>132.19979000000001</v>
      </c>
      <c r="F52">
        <v>107.49742999999998</v>
      </c>
      <c r="G52">
        <v>106.95212999999998</v>
      </c>
      <c r="H52" s="45">
        <v>103.96927999999998</v>
      </c>
      <c r="I52">
        <v>163.88891999999998</v>
      </c>
      <c r="J52">
        <v>128.52150999999998</v>
      </c>
    </row>
    <row r="53" spans="1:10" x14ac:dyDescent="0.3">
      <c r="A53" t="s">
        <v>22</v>
      </c>
      <c r="B53" t="s">
        <v>101</v>
      </c>
      <c r="C53" t="s">
        <v>8</v>
      </c>
      <c r="D53">
        <v>31.4</v>
      </c>
      <c r="E53">
        <v>183.44383999999999</v>
      </c>
      <c r="F53">
        <v>152.75628</v>
      </c>
      <c r="G53">
        <v>141.55748</v>
      </c>
      <c r="H53" s="45">
        <v>153.12487999999999</v>
      </c>
      <c r="I53">
        <v>208.81432000000001</v>
      </c>
      <c r="J53">
        <v>172.18395999999998</v>
      </c>
    </row>
    <row r="54" spans="1:10" x14ac:dyDescent="0.3">
      <c r="A54" t="s">
        <v>22</v>
      </c>
      <c r="B54" t="s">
        <v>101</v>
      </c>
      <c r="C54" t="s">
        <v>8</v>
      </c>
      <c r="D54">
        <v>37.9</v>
      </c>
      <c r="E54">
        <v>236.29339000000002</v>
      </c>
      <c r="F54">
        <v>204.18362999999999</v>
      </c>
      <c r="G54">
        <v>184.02132999999998</v>
      </c>
      <c r="H54" s="45">
        <v>212.25148000000002</v>
      </c>
      <c r="I54">
        <v>264.04872</v>
      </c>
      <c r="J54">
        <v>223.53590999999997</v>
      </c>
    </row>
    <row r="55" spans="1:10" x14ac:dyDescent="0.3">
      <c r="A55" t="s">
        <v>22</v>
      </c>
      <c r="B55" t="s">
        <v>101</v>
      </c>
      <c r="C55" t="s">
        <v>8</v>
      </c>
      <c r="D55">
        <v>31.8</v>
      </c>
      <c r="E55">
        <v>186.64976000000001</v>
      </c>
      <c r="F55">
        <v>155.74292000000003</v>
      </c>
      <c r="G55">
        <v>143.94372000000001</v>
      </c>
      <c r="H55" s="45">
        <v>156.47552000000002</v>
      </c>
      <c r="I55">
        <v>211.91568000000001</v>
      </c>
      <c r="J55">
        <v>175.12204</v>
      </c>
    </row>
    <row r="56" spans="1:10" x14ac:dyDescent="0.3">
      <c r="A56" t="s">
        <v>22</v>
      </c>
      <c r="B56" t="s">
        <v>101</v>
      </c>
      <c r="C56" t="s">
        <v>8</v>
      </c>
      <c r="D56">
        <v>39.200000000000003</v>
      </c>
      <c r="E56">
        <v>247.05596000000006</v>
      </c>
      <c r="F56">
        <v>215.20932000000005</v>
      </c>
      <c r="G56">
        <v>193.45712000000003</v>
      </c>
      <c r="H56" s="45">
        <v>225.27332000000004</v>
      </c>
      <c r="I56">
        <v>276.33268000000004</v>
      </c>
      <c r="J56">
        <v>234.72904000000003</v>
      </c>
    </row>
    <row r="57" spans="1:10" x14ac:dyDescent="0.3">
      <c r="A57" t="s">
        <v>22</v>
      </c>
      <c r="B57" t="s">
        <v>101</v>
      </c>
      <c r="C57" t="s">
        <v>3</v>
      </c>
      <c r="D57">
        <v>48.3</v>
      </c>
      <c r="E57">
        <v>324.19210999999996</v>
      </c>
      <c r="F57">
        <v>299.29786999999999</v>
      </c>
      <c r="G57">
        <v>268.30916999999999</v>
      </c>
      <c r="H57" s="45">
        <v>327.59371999999996</v>
      </c>
      <c r="I57">
        <v>373.86648000000002</v>
      </c>
      <c r="J57">
        <v>321.69318999999996</v>
      </c>
    </row>
    <row r="58" spans="1:10" x14ac:dyDescent="0.3">
      <c r="A58" t="s">
        <v>22</v>
      </c>
      <c r="B58" t="s">
        <v>101</v>
      </c>
      <c r="C58" t="s">
        <v>3</v>
      </c>
      <c r="D58">
        <v>37.9</v>
      </c>
      <c r="E58">
        <v>236.29339000000002</v>
      </c>
      <c r="F58">
        <v>204.18362999999999</v>
      </c>
      <c r="G58">
        <v>184.02132999999998</v>
      </c>
      <c r="H58" s="45">
        <v>212.25148000000002</v>
      </c>
      <c r="I58">
        <v>264.04872</v>
      </c>
      <c r="J58">
        <v>223.53590999999997</v>
      </c>
    </row>
    <row r="59" spans="1:10" x14ac:dyDescent="0.3">
      <c r="A59" t="s">
        <v>22</v>
      </c>
      <c r="B59" t="s">
        <v>101</v>
      </c>
      <c r="C59" t="s">
        <v>3</v>
      </c>
      <c r="D59">
        <v>33.9</v>
      </c>
      <c r="E59">
        <v>203.58059</v>
      </c>
      <c r="F59">
        <v>171.80602999999999</v>
      </c>
      <c r="G59">
        <v>156.95972999999998</v>
      </c>
      <c r="H59" s="45">
        <v>174.68587999999997</v>
      </c>
      <c r="I59">
        <v>228.83831999999995</v>
      </c>
      <c r="J59">
        <v>191.02470999999997</v>
      </c>
    </row>
    <row r="60" spans="1:10" x14ac:dyDescent="0.3">
      <c r="A60" t="s">
        <v>22</v>
      </c>
      <c r="B60" t="s">
        <v>101</v>
      </c>
      <c r="C60" t="s">
        <v>3</v>
      </c>
      <c r="D60">
        <v>15.1</v>
      </c>
      <c r="E60">
        <v>57.974589999999999</v>
      </c>
      <c r="F60">
        <v>50.922030000000007</v>
      </c>
      <c r="G60">
        <v>69.63373</v>
      </c>
      <c r="H60" s="45">
        <v>48.707079999999998</v>
      </c>
      <c r="I60">
        <v>115.64352000000001</v>
      </c>
      <c r="J60">
        <v>77.228309999999993</v>
      </c>
    </row>
    <row r="61" spans="1:10" x14ac:dyDescent="0.3">
      <c r="A61" t="s">
        <v>22</v>
      </c>
      <c r="B61" t="s">
        <v>101</v>
      </c>
      <c r="C61" t="s">
        <v>3</v>
      </c>
      <c r="D61">
        <v>29.8</v>
      </c>
      <c r="E61">
        <v>170.68096</v>
      </c>
      <c r="F61">
        <v>141.04331999999999</v>
      </c>
      <c r="G61">
        <v>132.31012000000001</v>
      </c>
      <c r="H61" s="45">
        <v>140.09992</v>
      </c>
      <c r="I61">
        <v>196.79928000000001</v>
      </c>
      <c r="J61">
        <v>160.72284000000002</v>
      </c>
    </row>
    <row r="62" spans="1:10" x14ac:dyDescent="0.3">
      <c r="A62" t="s">
        <v>22</v>
      </c>
      <c r="B62" t="s">
        <v>49</v>
      </c>
      <c r="C62" t="s">
        <v>3</v>
      </c>
      <c r="D62">
        <v>27.8</v>
      </c>
      <c r="E62">
        <v>154.86416000000003</v>
      </c>
      <c r="F62">
        <v>126.92771999999999</v>
      </c>
      <c r="G62">
        <v>121.42052000000001</v>
      </c>
      <c r="H62" s="45">
        <v>124.66832000000001</v>
      </c>
      <c r="I62">
        <v>182.65888000000001</v>
      </c>
      <c r="J62">
        <v>147.05163999999999</v>
      </c>
    </row>
    <row r="63" spans="1:10" x14ac:dyDescent="0.3">
      <c r="A63" t="s">
        <v>22</v>
      </c>
      <c r="B63" t="s">
        <v>49</v>
      </c>
      <c r="C63" t="s">
        <v>3</v>
      </c>
      <c r="D63">
        <v>28.5</v>
      </c>
      <c r="E63">
        <v>160.38275000000002</v>
      </c>
      <c r="F63">
        <v>131.80175</v>
      </c>
      <c r="G63">
        <v>125.14724999999999</v>
      </c>
      <c r="H63" s="45">
        <v>129.96200000000002</v>
      </c>
      <c r="I63">
        <v>187.49700000000001</v>
      </c>
      <c r="J63">
        <v>151.75375</v>
      </c>
    </row>
    <row r="64" spans="1:10" x14ac:dyDescent="0.3">
      <c r="A64" t="s">
        <v>22</v>
      </c>
      <c r="B64" t="s">
        <v>49</v>
      </c>
      <c r="C64" t="s">
        <v>3</v>
      </c>
      <c r="D64">
        <v>23.8</v>
      </c>
      <c r="E64">
        <v>123.68656000000001</v>
      </c>
      <c r="F64">
        <v>100.44852000000002</v>
      </c>
      <c r="G64">
        <v>101.87332000000001</v>
      </c>
      <c r="H64" s="45">
        <v>96.63712000000001</v>
      </c>
      <c r="I64">
        <v>157.30608000000001</v>
      </c>
      <c r="J64">
        <v>121.89324000000001</v>
      </c>
    </row>
    <row r="65" spans="1:10" x14ac:dyDescent="0.3">
      <c r="A65" t="s">
        <v>22</v>
      </c>
      <c r="B65" t="s">
        <v>49</v>
      </c>
      <c r="C65" t="s">
        <v>3</v>
      </c>
      <c r="D65">
        <v>30.4</v>
      </c>
      <c r="E65">
        <v>175.45564000000002</v>
      </c>
      <c r="F65">
        <v>145.39188000000001</v>
      </c>
      <c r="G65">
        <v>135.72208000000001</v>
      </c>
      <c r="H65" s="45">
        <v>144.91347999999999</v>
      </c>
      <c r="I65">
        <v>201.23172</v>
      </c>
      <c r="J65">
        <v>164.96615999999997</v>
      </c>
    </row>
    <row r="66" spans="1:10" x14ac:dyDescent="0.3">
      <c r="A66" t="s">
        <v>22</v>
      </c>
      <c r="B66" t="s">
        <v>49</v>
      </c>
      <c r="C66" t="s">
        <v>3</v>
      </c>
      <c r="D66">
        <v>32.6</v>
      </c>
      <c r="E66">
        <v>193.07984000000002</v>
      </c>
      <c r="F66">
        <v>161.78628000000003</v>
      </c>
      <c r="G66">
        <v>148.80547999999999</v>
      </c>
      <c r="H66" s="45">
        <v>163.29007999999999</v>
      </c>
      <c r="I66">
        <v>218.23552000000001</v>
      </c>
      <c r="J66">
        <v>181.08555999999999</v>
      </c>
    </row>
    <row r="67" spans="1:10" x14ac:dyDescent="0.3">
      <c r="A67" t="s">
        <v>22</v>
      </c>
      <c r="B67" t="s">
        <v>49</v>
      </c>
      <c r="C67" t="s">
        <v>12</v>
      </c>
      <c r="D67">
        <v>29.5</v>
      </c>
      <c r="E67">
        <v>168.29875000000001</v>
      </c>
      <c r="F67">
        <v>138.88874999999999</v>
      </c>
      <c r="G67">
        <v>130.62925000000001</v>
      </c>
      <c r="H67" s="45">
        <v>137.72500000000002</v>
      </c>
      <c r="I67">
        <v>194.61600000000001</v>
      </c>
      <c r="J67">
        <v>158.62575000000001</v>
      </c>
    </row>
    <row r="68" spans="1:10" x14ac:dyDescent="0.3">
      <c r="A68" t="s">
        <v>22</v>
      </c>
      <c r="B68" t="s">
        <v>49</v>
      </c>
      <c r="C68" t="s">
        <v>12</v>
      </c>
      <c r="D68">
        <v>37.9</v>
      </c>
      <c r="E68">
        <v>236.29339000000002</v>
      </c>
      <c r="F68">
        <v>204.18362999999999</v>
      </c>
      <c r="G68">
        <v>184.02132999999998</v>
      </c>
      <c r="H68" s="45">
        <v>212.25148000000002</v>
      </c>
      <c r="I68">
        <v>264.04872</v>
      </c>
      <c r="J68">
        <v>223.53590999999997</v>
      </c>
    </row>
    <row r="69" spans="1:10" x14ac:dyDescent="0.3">
      <c r="A69" t="s">
        <v>22</v>
      </c>
      <c r="B69" t="s">
        <v>49</v>
      </c>
      <c r="C69" t="s">
        <v>12</v>
      </c>
      <c r="D69">
        <v>32.200000000000003</v>
      </c>
      <c r="E69">
        <v>189.86176000000003</v>
      </c>
      <c r="F69">
        <v>158.75292000000002</v>
      </c>
      <c r="G69">
        <v>146.35972000000001</v>
      </c>
      <c r="H69" s="45">
        <v>159.86392000000001</v>
      </c>
      <c r="I69">
        <v>215.05608000000001</v>
      </c>
      <c r="J69">
        <v>178.08924000000002</v>
      </c>
    </row>
    <row r="70" spans="1:10" x14ac:dyDescent="0.3">
      <c r="A70" t="s">
        <v>22</v>
      </c>
      <c r="B70" t="s">
        <v>49</v>
      </c>
      <c r="C70" t="s">
        <v>12</v>
      </c>
      <c r="D70">
        <v>22.9</v>
      </c>
      <c r="E70">
        <v>116.75538999999998</v>
      </c>
      <c r="F70">
        <v>94.812630000000013</v>
      </c>
      <c r="G70">
        <v>97.885329999999996</v>
      </c>
      <c r="H70" s="45">
        <v>90.85047999999999</v>
      </c>
      <c r="I70">
        <v>152.13972000000001</v>
      </c>
      <c r="J70">
        <v>116.63390999999999</v>
      </c>
    </row>
    <row r="71" spans="1:10" x14ac:dyDescent="0.3">
      <c r="A71" t="s">
        <v>22</v>
      </c>
      <c r="B71" t="s">
        <v>49</v>
      </c>
      <c r="C71" t="s">
        <v>12</v>
      </c>
      <c r="D71">
        <v>25.9</v>
      </c>
      <c r="E71">
        <v>139.97898999999998</v>
      </c>
      <c r="F71">
        <v>114.05883</v>
      </c>
      <c r="G71">
        <v>111.76453000000001</v>
      </c>
      <c r="H71" s="45">
        <v>110.88267999999998</v>
      </c>
      <c r="I71">
        <v>170.12952000000001</v>
      </c>
      <c r="J71">
        <v>134.73830999999998</v>
      </c>
    </row>
    <row r="72" spans="1:10" x14ac:dyDescent="0.3">
      <c r="A72" t="s">
        <v>22</v>
      </c>
      <c r="B72" t="s">
        <v>49</v>
      </c>
      <c r="C72" t="s">
        <v>7</v>
      </c>
      <c r="D72">
        <v>35.799999999999997</v>
      </c>
      <c r="E72">
        <v>219.04335999999998</v>
      </c>
      <c r="F72">
        <v>186.89411999999999</v>
      </c>
      <c r="G72">
        <v>169.44291999999999</v>
      </c>
      <c r="H72" s="45">
        <v>192.05871999999999</v>
      </c>
      <c r="I72">
        <v>245.07648</v>
      </c>
      <c r="J72">
        <v>206.10443999999998</v>
      </c>
    </row>
    <row r="73" spans="1:10" x14ac:dyDescent="0.3">
      <c r="A73" t="s">
        <v>22</v>
      </c>
      <c r="B73" t="s">
        <v>49</v>
      </c>
      <c r="C73" t="s">
        <v>7</v>
      </c>
      <c r="D73">
        <v>31.7</v>
      </c>
      <c r="E73">
        <v>185.84770999999998</v>
      </c>
      <c r="F73">
        <v>154.99406999999999</v>
      </c>
      <c r="G73">
        <v>143.34437</v>
      </c>
      <c r="H73" s="45">
        <v>155.63432</v>
      </c>
      <c r="I73">
        <v>211.13668000000001</v>
      </c>
      <c r="J73">
        <v>174.38478999999998</v>
      </c>
    </row>
    <row r="74" spans="1:10" x14ac:dyDescent="0.3">
      <c r="A74" t="s">
        <v>22</v>
      </c>
      <c r="B74" t="s">
        <v>49</v>
      </c>
      <c r="C74" t="s">
        <v>7</v>
      </c>
      <c r="D74">
        <v>64</v>
      </c>
      <c r="E74">
        <v>464.67099999999994</v>
      </c>
      <c r="F74">
        <v>472.79700000000003</v>
      </c>
      <c r="G74">
        <v>433.66</v>
      </c>
      <c r="H74" s="45">
        <v>550.06899999999996</v>
      </c>
      <c r="I74">
        <v>589.64099999999996</v>
      </c>
      <c r="J74">
        <v>507.16200000000003</v>
      </c>
    </row>
    <row r="75" spans="1:10" x14ac:dyDescent="0.3">
      <c r="A75" t="s">
        <v>22</v>
      </c>
      <c r="B75" t="s">
        <v>49</v>
      </c>
      <c r="C75" t="s">
        <v>7</v>
      </c>
      <c r="D75">
        <v>33.1</v>
      </c>
      <c r="E75">
        <v>197.11099000000002</v>
      </c>
      <c r="F75">
        <v>165.61083000000002</v>
      </c>
      <c r="G75">
        <v>151.90453000000002</v>
      </c>
      <c r="H75" s="45">
        <v>167.62588000000002</v>
      </c>
      <c r="I75">
        <v>222.26472000000001</v>
      </c>
      <c r="J75">
        <v>184.87191000000001</v>
      </c>
    </row>
    <row r="76" spans="1:10" x14ac:dyDescent="0.3">
      <c r="A76" t="s">
        <v>22</v>
      </c>
      <c r="B76" t="s">
        <v>49</v>
      </c>
      <c r="C76" t="s">
        <v>7</v>
      </c>
      <c r="D76">
        <v>26.1</v>
      </c>
      <c r="E76">
        <v>141.53939000000003</v>
      </c>
      <c r="F76">
        <v>115.38863000000001</v>
      </c>
      <c r="G76">
        <v>112.74933000000001</v>
      </c>
      <c r="H76" s="45">
        <v>112.29367999999999</v>
      </c>
      <c r="I76">
        <v>171.40692000000001</v>
      </c>
      <c r="J76">
        <v>136.00351000000001</v>
      </c>
    </row>
    <row r="77" spans="1:10" x14ac:dyDescent="0.3">
      <c r="A77" t="s">
        <v>22</v>
      </c>
      <c r="B77" t="s">
        <v>49</v>
      </c>
      <c r="C77" t="s">
        <v>6</v>
      </c>
      <c r="D77">
        <v>24.4</v>
      </c>
      <c r="E77">
        <v>128.32443999999998</v>
      </c>
      <c r="F77">
        <v>104.27148</v>
      </c>
      <c r="G77">
        <v>104.61568</v>
      </c>
      <c r="H77" s="45">
        <v>100.60107999999998</v>
      </c>
      <c r="I77">
        <v>160.86011999999999</v>
      </c>
      <c r="J77">
        <v>125.48136</v>
      </c>
    </row>
    <row r="78" spans="1:10" x14ac:dyDescent="0.3">
      <c r="A78" t="s">
        <v>22</v>
      </c>
      <c r="B78" t="s">
        <v>49</v>
      </c>
      <c r="C78" t="s">
        <v>6</v>
      </c>
      <c r="D78">
        <v>19.100000000000001</v>
      </c>
      <c r="E78">
        <v>87.829790000000003</v>
      </c>
      <c r="F78">
        <v>72.320430000000016</v>
      </c>
      <c r="G78">
        <v>82.708130000000011</v>
      </c>
      <c r="H78" s="45">
        <v>68.525480000000002</v>
      </c>
      <c r="I78">
        <v>132.50512000000001</v>
      </c>
      <c r="J78">
        <v>96.053110000000004</v>
      </c>
    </row>
    <row r="79" spans="1:10" x14ac:dyDescent="0.3">
      <c r="A79" t="s">
        <v>22</v>
      </c>
      <c r="B79" t="s">
        <v>49</v>
      </c>
      <c r="C79" t="s">
        <v>6</v>
      </c>
      <c r="D79">
        <v>18.3</v>
      </c>
      <c r="E79">
        <v>81.810110000000009</v>
      </c>
      <c r="F79">
        <v>67.853870000000001</v>
      </c>
      <c r="G79">
        <v>79.855170000000015</v>
      </c>
      <c r="H79" s="45">
        <v>64.259720000000002</v>
      </c>
      <c r="I79">
        <v>128.82048</v>
      </c>
      <c r="J79">
        <v>92.055189999999996</v>
      </c>
    </row>
    <row r="80" spans="1:10" x14ac:dyDescent="0.3">
      <c r="A80" t="s">
        <v>22</v>
      </c>
      <c r="B80" t="s">
        <v>49</v>
      </c>
      <c r="C80" t="s">
        <v>6</v>
      </c>
      <c r="D80">
        <v>37.299999999999997</v>
      </c>
      <c r="E80">
        <v>231.34770999999998</v>
      </c>
      <c r="F80">
        <v>199.17806999999999</v>
      </c>
      <c r="G80">
        <v>179.77236999999997</v>
      </c>
      <c r="H80" s="45">
        <v>206.37591999999995</v>
      </c>
      <c r="I80">
        <v>258.51828</v>
      </c>
      <c r="J80">
        <v>218.47358999999997</v>
      </c>
    </row>
    <row r="81" spans="1:10" x14ac:dyDescent="0.3">
      <c r="A81" t="s">
        <v>22</v>
      </c>
      <c r="B81" t="s">
        <v>49</v>
      </c>
      <c r="C81" t="s">
        <v>6</v>
      </c>
      <c r="D81">
        <v>30.1</v>
      </c>
      <c r="E81">
        <v>173.06659000000002</v>
      </c>
      <c r="F81">
        <v>143.21103000000002</v>
      </c>
      <c r="G81">
        <v>134.00773000000001</v>
      </c>
      <c r="H81" s="45">
        <v>142.49608000000001</v>
      </c>
      <c r="I81">
        <v>199.00452000000001</v>
      </c>
      <c r="J81">
        <v>162.83631</v>
      </c>
    </row>
    <row r="82" spans="1:10" x14ac:dyDescent="0.3">
      <c r="A82" t="s">
        <v>22</v>
      </c>
      <c r="B82" t="s">
        <v>49</v>
      </c>
      <c r="C82" t="s">
        <v>9</v>
      </c>
      <c r="D82">
        <v>14.9</v>
      </c>
      <c r="E82">
        <v>56.497790000000002</v>
      </c>
      <c r="F82">
        <v>49.913430000000005</v>
      </c>
      <c r="G82">
        <v>69.058130000000006</v>
      </c>
      <c r="H82" s="45">
        <v>47.815280000000001</v>
      </c>
      <c r="I82">
        <v>114.90292000000001</v>
      </c>
      <c r="J82">
        <v>76.363510000000005</v>
      </c>
    </row>
    <row r="83" spans="1:10" x14ac:dyDescent="0.3">
      <c r="A83" t="s">
        <v>22</v>
      </c>
      <c r="B83" t="s">
        <v>49</v>
      </c>
      <c r="C83" t="s">
        <v>9</v>
      </c>
      <c r="D83">
        <v>24.9</v>
      </c>
      <c r="E83">
        <v>132.19979000000001</v>
      </c>
      <c r="F83">
        <v>107.49742999999998</v>
      </c>
      <c r="G83">
        <v>106.95212999999998</v>
      </c>
      <c r="H83" s="45">
        <v>103.96927999999998</v>
      </c>
      <c r="I83">
        <v>163.88891999999998</v>
      </c>
      <c r="J83">
        <v>128.52150999999998</v>
      </c>
    </row>
    <row r="84" spans="1:10" x14ac:dyDescent="0.3">
      <c r="A84" t="s">
        <v>22</v>
      </c>
      <c r="B84" t="s">
        <v>49</v>
      </c>
      <c r="C84" t="s">
        <v>9</v>
      </c>
      <c r="D84">
        <v>37.6</v>
      </c>
      <c r="E84">
        <v>233.81884000000005</v>
      </c>
      <c r="F84">
        <v>201.67428000000001</v>
      </c>
      <c r="G84">
        <v>181.88848000000002</v>
      </c>
      <c r="H84" s="45">
        <v>209.30308000000002</v>
      </c>
      <c r="I84">
        <v>261.27252000000004</v>
      </c>
      <c r="J84">
        <v>220.99656000000002</v>
      </c>
    </row>
    <row r="85" spans="1:10" x14ac:dyDescent="0.3">
      <c r="A85" t="s">
        <v>22</v>
      </c>
      <c r="B85" t="s">
        <v>49</v>
      </c>
      <c r="C85" t="s">
        <v>9</v>
      </c>
      <c r="D85">
        <v>29.3</v>
      </c>
      <c r="E85">
        <v>166.71251000000001</v>
      </c>
      <c r="F85">
        <v>137.45967000000002</v>
      </c>
      <c r="G85">
        <v>129.51796999999999</v>
      </c>
      <c r="H85" s="45">
        <v>136.15352000000001</v>
      </c>
      <c r="I85">
        <v>193.17268000000001</v>
      </c>
      <c r="J85">
        <v>157.23678999999998</v>
      </c>
    </row>
    <row r="86" spans="1:10" x14ac:dyDescent="0.3">
      <c r="A86" t="s">
        <v>22</v>
      </c>
      <c r="B86" t="s">
        <v>49</v>
      </c>
      <c r="C86" t="s">
        <v>9</v>
      </c>
      <c r="D86">
        <v>42.2</v>
      </c>
      <c r="E86">
        <v>272.13776000000001</v>
      </c>
      <c r="F86">
        <v>241.59492</v>
      </c>
      <c r="G86">
        <v>216.43172000000001</v>
      </c>
      <c r="H86" s="45">
        <v>256.84592000000004</v>
      </c>
      <c r="I86">
        <v>306.25408000000004</v>
      </c>
      <c r="J86">
        <v>261.73324000000002</v>
      </c>
    </row>
    <row r="87" spans="1:10" x14ac:dyDescent="0.3">
      <c r="A87" t="s">
        <v>22</v>
      </c>
      <c r="B87" t="s">
        <v>49</v>
      </c>
      <c r="C87" t="s">
        <v>4</v>
      </c>
      <c r="D87">
        <v>31.4</v>
      </c>
      <c r="E87">
        <v>183.44383999999999</v>
      </c>
      <c r="F87">
        <v>152.75628</v>
      </c>
      <c r="G87">
        <v>141.55748</v>
      </c>
      <c r="H87" s="45">
        <v>153.12487999999999</v>
      </c>
      <c r="I87">
        <v>208.81432000000001</v>
      </c>
      <c r="J87">
        <v>172.18395999999998</v>
      </c>
    </row>
    <row r="88" spans="1:10" x14ac:dyDescent="0.3">
      <c r="A88" t="s">
        <v>22</v>
      </c>
      <c r="B88" t="s">
        <v>49</v>
      </c>
      <c r="C88" t="s">
        <v>4</v>
      </c>
      <c r="D88">
        <v>42.5</v>
      </c>
      <c r="E88">
        <v>274.66475000000003</v>
      </c>
      <c r="F88">
        <v>244.30574999999999</v>
      </c>
      <c r="G88">
        <v>218.82124999999999</v>
      </c>
      <c r="H88" s="45">
        <v>260.12</v>
      </c>
      <c r="I88">
        <v>309.36699999999996</v>
      </c>
      <c r="J88">
        <v>264.52375000000001</v>
      </c>
    </row>
    <row r="89" spans="1:10" x14ac:dyDescent="0.3">
      <c r="A89" t="s">
        <v>22</v>
      </c>
      <c r="B89" t="s">
        <v>49</v>
      </c>
      <c r="C89" t="s">
        <v>4</v>
      </c>
      <c r="D89">
        <v>31.6</v>
      </c>
      <c r="E89">
        <v>185.04604000000003</v>
      </c>
      <c r="F89">
        <v>154.24668000000003</v>
      </c>
      <c r="G89">
        <v>142.74688</v>
      </c>
      <c r="H89" s="45">
        <v>154.79548</v>
      </c>
      <c r="I89">
        <v>210.36011999999999</v>
      </c>
      <c r="J89">
        <v>173.64936</v>
      </c>
    </row>
    <row r="90" spans="1:10" x14ac:dyDescent="0.3">
      <c r="A90" t="s">
        <v>22</v>
      </c>
      <c r="B90" t="s">
        <v>49</v>
      </c>
      <c r="C90" t="s">
        <v>4</v>
      </c>
      <c r="D90">
        <v>27.6</v>
      </c>
      <c r="E90">
        <v>153.29084000000003</v>
      </c>
      <c r="F90">
        <v>125.54828000000001</v>
      </c>
      <c r="G90">
        <v>120.37248</v>
      </c>
      <c r="H90" s="45">
        <v>123.17708</v>
      </c>
      <c r="I90">
        <v>181.29852000000002</v>
      </c>
      <c r="J90">
        <v>145.72456</v>
      </c>
    </row>
    <row r="91" spans="1:10" x14ac:dyDescent="0.3">
      <c r="A91" t="s">
        <v>22</v>
      </c>
      <c r="B91" t="s">
        <v>49</v>
      </c>
      <c r="C91" t="s">
        <v>4</v>
      </c>
      <c r="D91">
        <v>37.4</v>
      </c>
      <c r="E91">
        <v>232.17103999999998</v>
      </c>
      <c r="F91">
        <v>200.00868</v>
      </c>
      <c r="G91">
        <v>180.47587999999999</v>
      </c>
      <c r="H91" s="45">
        <v>207.34927999999999</v>
      </c>
      <c r="I91">
        <v>259.43392</v>
      </c>
      <c r="J91">
        <v>219.31276</v>
      </c>
    </row>
    <row r="92" spans="1:10" x14ac:dyDescent="0.3">
      <c r="A92" t="s">
        <v>22</v>
      </c>
      <c r="B92" t="s">
        <v>49</v>
      </c>
      <c r="C92" t="s">
        <v>10</v>
      </c>
      <c r="D92">
        <v>37.299999999999997</v>
      </c>
      <c r="E92">
        <v>231.34770999999998</v>
      </c>
      <c r="F92">
        <v>199.17806999999999</v>
      </c>
      <c r="G92">
        <v>179.77236999999997</v>
      </c>
      <c r="H92" s="45">
        <v>206.37591999999995</v>
      </c>
      <c r="I92">
        <v>258.51828</v>
      </c>
      <c r="J92">
        <v>218.47358999999997</v>
      </c>
    </row>
    <row r="93" spans="1:10" x14ac:dyDescent="0.3">
      <c r="A93" t="s">
        <v>22</v>
      </c>
      <c r="B93" t="s">
        <v>49</v>
      </c>
      <c r="C93" t="s">
        <v>10</v>
      </c>
      <c r="D93">
        <v>31.5</v>
      </c>
      <c r="E93">
        <v>184.24474999999998</v>
      </c>
      <c r="F93">
        <v>153.50074999999998</v>
      </c>
      <c r="G93">
        <v>142.15125</v>
      </c>
      <c r="H93" s="45">
        <v>153.959</v>
      </c>
      <c r="I93">
        <v>209.58600000000001</v>
      </c>
      <c r="J93">
        <v>172.91575</v>
      </c>
    </row>
    <row r="94" spans="1:10" x14ac:dyDescent="0.3">
      <c r="A94" t="s">
        <v>22</v>
      </c>
      <c r="B94" t="s">
        <v>49</v>
      </c>
      <c r="C94" t="s">
        <v>10</v>
      </c>
      <c r="D94">
        <v>26.4</v>
      </c>
      <c r="E94">
        <v>143.88284000000002</v>
      </c>
      <c r="F94">
        <v>117.39427999999998</v>
      </c>
      <c r="G94">
        <v>114.24047999999999</v>
      </c>
      <c r="H94" s="45">
        <v>114.42787999999999</v>
      </c>
      <c r="I94">
        <v>173.34132</v>
      </c>
      <c r="J94">
        <v>137.91495999999998</v>
      </c>
    </row>
    <row r="95" spans="1:10" x14ac:dyDescent="0.3">
      <c r="A95" t="s">
        <v>22</v>
      </c>
      <c r="B95" t="s">
        <v>49</v>
      </c>
      <c r="C95" t="s">
        <v>10</v>
      </c>
      <c r="D95">
        <v>42.2</v>
      </c>
      <c r="E95">
        <v>272.13776000000001</v>
      </c>
      <c r="F95">
        <v>241.59492</v>
      </c>
      <c r="G95">
        <v>216.43172000000001</v>
      </c>
      <c r="H95" s="45">
        <v>256.84592000000004</v>
      </c>
      <c r="I95">
        <v>306.25408000000004</v>
      </c>
      <c r="J95">
        <v>261.73324000000002</v>
      </c>
    </row>
    <row r="96" spans="1:10" x14ac:dyDescent="0.3">
      <c r="A96" t="s">
        <v>22</v>
      </c>
      <c r="B96" t="s">
        <v>49</v>
      </c>
      <c r="C96" t="s">
        <v>10</v>
      </c>
      <c r="D96">
        <v>50.9</v>
      </c>
      <c r="E96">
        <v>346.80898999999999</v>
      </c>
      <c r="F96">
        <v>325.54382999999996</v>
      </c>
      <c r="G96">
        <v>292.52452999999997</v>
      </c>
      <c r="H96" s="45">
        <v>360.41768000000002</v>
      </c>
      <c r="I96">
        <v>405.44452000000001</v>
      </c>
      <c r="J96">
        <v>349.30831000000001</v>
      </c>
    </row>
    <row r="97" spans="1:10" x14ac:dyDescent="0.3">
      <c r="A97" t="s">
        <v>22</v>
      </c>
      <c r="B97" t="s">
        <v>49</v>
      </c>
      <c r="C97" t="s">
        <v>14</v>
      </c>
      <c r="D97">
        <v>28.4</v>
      </c>
      <c r="E97">
        <v>159.59323999999998</v>
      </c>
      <c r="F97">
        <v>131.10108</v>
      </c>
      <c r="G97">
        <v>124.60927999999998</v>
      </c>
      <c r="H97" s="45">
        <v>129.19868</v>
      </c>
      <c r="I97">
        <v>186.79852</v>
      </c>
      <c r="J97">
        <v>151.07655999999997</v>
      </c>
    </row>
    <row r="98" spans="1:10" x14ac:dyDescent="0.3">
      <c r="A98" t="s">
        <v>22</v>
      </c>
      <c r="B98" t="s">
        <v>49</v>
      </c>
      <c r="C98" t="s">
        <v>14</v>
      </c>
      <c r="D98">
        <v>42.5</v>
      </c>
      <c r="E98">
        <v>274.66475000000003</v>
      </c>
      <c r="F98">
        <v>244.30574999999999</v>
      </c>
      <c r="G98">
        <v>218.82124999999999</v>
      </c>
      <c r="H98" s="45">
        <v>260.12</v>
      </c>
      <c r="I98">
        <v>309.36699999999996</v>
      </c>
      <c r="J98">
        <v>264.52375000000001</v>
      </c>
    </row>
    <row r="99" spans="1:10" x14ac:dyDescent="0.3">
      <c r="A99" t="s">
        <v>22</v>
      </c>
      <c r="B99" t="s">
        <v>49</v>
      </c>
      <c r="C99" t="s">
        <v>14</v>
      </c>
      <c r="D99">
        <v>33.700000000000003</v>
      </c>
      <c r="E99">
        <v>201.96091000000004</v>
      </c>
      <c r="F99">
        <v>170.24847000000005</v>
      </c>
      <c r="G99">
        <v>155.68477000000001</v>
      </c>
      <c r="H99" s="45">
        <v>172.90672000000004</v>
      </c>
      <c r="I99">
        <v>227.18028000000004</v>
      </c>
      <c r="J99">
        <v>189.47559000000001</v>
      </c>
    </row>
    <row r="100" spans="1:10" x14ac:dyDescent="0.3">
      <c r="A100" t="s">
        <v>22</v>
      </c>
      <c r="B100" t="s">
        <v>49</v>
      </c>
      <c r="C100" t="s">
        <v>14</v>
      </c>
      <c r="D100">
        <v>29.5</v>
      </c>
      <c r="E100">
        <v>168.29875000000001</v>
      </c>
      <c r="F100">
        <v>138.88874999999999</v>
      </c>
      <c r="G100">
        <v>130.62925000000001</v>
      </c>
      <c r="H100" s="45">
        <v>137.72500000000002</v>
      </c>
      <c r="I100">
        <v>194.61600000000001</v>
      </c>
      <c r="J100">
        <v>158.62575000000001</v>
      </c>
    </row>
    <row r="101" spans="1:10" x14ac:dyDescent="0.3">
      <c r="A101" t="s">
        <v>22</v>
      </c>
      <c r="B101" t="s">
        <v>49</v>
      </c>
      <c r="C101" t="s">
        <v>14</v>
      </c>
      <c r="D101">
        <v>40.9</v>
      </c>
      <c r="E101">
        <v>261.22698999999994</v>
      </c>
      <c r="F101">
        <v>229.99983</v>
      </c>
      <c r="G101">
        <v>206.27052999999998</v>
      </c>
      <c r="H101" s="45">
        <v>242.90367999999998</v>
      </c>
      <c r="I101">
        <v>293.01852000000002</v>
      </c>
      <c r="J101">
        <v>249.83030999999997</v>
      </c>
    </row>
    <row r="102" spans="1:10" x14ac:dyDescent="0.3">
      <c r="A102" t="s">
        <v>22</v>
      </c>
      <c r="B102" t="s">
        <v>49</v>
      </c>
      <c r="C102" t="s">
        <v>5</v>
      </c>
      <c r="D102">
        <v>17.5</v>
      </c>
      <c r="E102">
        <v>75.814750000000004</v>
      </c>
      <c r="F102">
        <v>63.48075</v>
      </c>
      <c r="G102">
        <v>77.121250000000003</v>
      </c>
      <c r="H102" s="45">
        <v>60.144999999999996</v>
      </c>
      <c r="I102">
        <v>125.292</v>
      </c>
      <c r="J102">
        <v>88.173749999999998</v>
      </c>
    </row>
    <row r="103" spans="1:10" x14ac:dyDescent="0.3">
      <c r="A103" t="s">
        <v>22</v>
      </c>
      <c r="B103" t="s">
        <v>49</v>
      </c>
      <c r="C103" t="s">
        <v>5</v>
      </c>
      <c r="D103">
        <v>23.4</v>
      </c>
      <c r="E103">
        <v>120.60223999999999</v>
      </c>
      <c r="F103">
        <v>97.929079999999999</v>
      </c>
      <c r="G103">
        <v>100.08228</v>
      </c>
      <c r="H103" s="45">
        <v>94.041679999999985</v>
      </c>
      <c r="I103">
        <v>154.98552000000001</v>
      </c>
      <c r="J103">
        <v>119.53755999999998</v>
      </c>
    </row>
    <row r="104" spans="1:10" x14ac:dyDescent="0.3">
      <c r="A104" t="s">
        <v>22</v>
      </c>
      <c r="B104" t="s">
        <v>49</v>
      </c>
      <c r="C104" t="s">
        <v>5</v>
      </c>
      <c r="D104">
        <v>26.2</v>
      </c>
      <c r="E104">
        <v>142.32016000000002</v>
      </c>
      <c r="F104">
        <v>116.05572000000001</v>
      </c>
      <c r="G104">
        <v>113.24451999999999</v>
      </c>
      <c r="H104" s="45">
        <v>113.00271999999998</v>
      </c>
      <c r="I104">
        <v>172.04928000000001</v>
      </c>
      <c r="J104">
        <v>136.63883999999999</v>
      </c>
    </row>
    <row r="105" spans="1:10" x14ac:dyDescent="0.3">
      <c r="A105" t="s">
        <v>22</v>
      </c>
      <c r="B105" t="s">
        <v>49</v>
      </c>
      <c r="C105" t="s">
        <v>5</v>
      </c>
      <c r="D105">
        <v>17.600000000000001</v>
      </c>
      <c r="E105">
        <v>76.562840000000023</v>
      </c>
      <c r="F105">
        <v>64.022280000000009</v>
      </c>
      <c r="G105">
        <v>77.456479999999999</v>
      </c>
      <c r="H105" s="45">
        <v>60.651080000000007</v>
      </c>
      <c r="I105">
        <v>125.72452000000001</v>
      </c>
      <c r="J105">
        <v>88.652560000000008</v>
      </c>
    </row>
    <row r="106" spans="1:10" x14ac:dyDescent="0.3">
      <c r="A106" t="s">
        <v>22</v>
      </c>
      <c r="B106" t="s">
        <v>49</v>
      </c>
      <c r="C106" t="s">
        <v>5</v>
      </c>
      <c r="D106">
        <v>30.7</v>
      </c>
      <c r="E106">
        <v>177.84810999999999</v>
      </c>
      <c r="F106">
        <v>147.58587</v>
      </c>
      <c r="G106">
        <v>137.45317</v>
      </c>
      <c r="H106" s="45">
        <v>147.35212000000001</v>
      </c>
      <c r="I106">
        <v>203.48088000000001</v>
      </c>
      <c r="J106">
        <v>167.11238999999998</v>
      </c>
    </row>
    <row r="107" spans="1:10" x14ac:dyDescent="0.3">
      <c r="A107" t="s">
        <v>22</v>
      </c>
      <c r="B107" t="s">
        <v>49</v>
      </c>
      <c r="C107" t="s">
        <v>13</v>
      </c>
      <c r="D107">
        <v>28.6</v>
      </c>
      <c r="E107">
        <v>161.17264</v>
      </c>
      <c r="F107">
        <v>132.50388000000001</v>
      </c>
      <c r="G107">
        <v>125.68708000000001</v>
      </c>
      <c r="H107" s="45">
        <v>130.72767999999999</v>
      </c>
      <c r="I107">
        <v>188.19792000000001</v>
      </c>
      <c r="J107">
        <v>152.43276</v>
      </c>
    </row>
    <row r="108" spans="1:10" x14ac:dyDescent="0.3">
      <c r="A108" t="s">
        <v>22</v>
      </c>
      <c r="B108" t="s">
        <v>49</v>
      </c>
      <c r="C108" t="s">
        <v>13</v>
      </c>
      <c r="D108">
        <v>23</v>
      </c>
      <c r="E108">
        <v>117.524</v>
      </c>
      <c r="F108">
        <v>95.432999999999993</v>
      </c>
      <c r="G108">
        <v>98.320999999999998</v>
      </c>
      <c r="H108" s="45">
        <v>91.483999999999995</v>
      </c>
      <c r="I108">
        <v>152.70400000000001</v>
      </c>
      <c r="J108">
        <v>117.21099999999998</v>
      </c>
    </row>
    <row r="109" spans="1:10" x14ac:dyDescent="0.3">
      <c r="A109" t="s">
        <v>22</v>
      </c>
      <c r="B109" t="s">
        <v>49</v>
      </c>
      <c r="C109" t="s">
        <v>13</v>
      </c>
      <c r="D109">
        <v>38</v>
      </c>
      <c r="E109">
        <v>237.119</v>
      </c>
      <c r="F109">
        <v>205.023</v>
      </c>
      <c r="G109">
        <v>184.73599999999999</v>
      </c>
      <c r="H109" s="45">
        <v>213.239</v>
      </c>
      <c r="I109">
        <v>264.97899999999998</v>
      </c>
      <c r="J109">
        <v>224.386</v>
      </c>
    </row>
    <row r="110" spans="1:10" x14ac:dyDescent="0.3">
      <c r="A110" t="s">
        <v>22</v>
      </c>
      <c r="B110" t="s">
        <v>49</v>
      </c>
      <c r="C110" t="s">
        <v>13</v>
      </c>
      <c r="D110">
        <v>36.1</v>
      </c>
      <c r="E110">
        <v>221.49739000000002</v>
      </c>
      <c r="F110">
        <v>189.32463000000001</v>
      </c>
      <c r="G110">
        <v>171.47533000000001</v>
      </c>
      <c r="H110" s="45">
        <v>194.87968000000001</v>
      </c>
      <c r="I110">
        <v>247.72092000000004</v>
      </c>
      <c r="J110">
        <v>208.54551000000001</v>
      </c>
    </row>
    <row r="111" spans="1:10" x14ac:dyDescent="0.3">
      <c r="A111" t="s">
        <v>22</v>
      </c>
      <c r="B111" t="s">
        <v>49</v>
      </c>
      <c r="C111" t="s">
        <v>13</v>
      </c>
      <c r="D111">
        <v>31.6</v>
      </c>
      <c r="E111">
        <v>185.04604000000003</v>
      </c>
      <c r="F111">
        <v>154.24668000000003</v>
      </c>
      <c r="G111">
        <v>142.74688</v>
      </c>
      <c r="H111" s="45">
        <v>154.79548</v>
      </c>
      <c r="I111">
        <v>210.36011999999999</v>
      </c>
      <c r="J111">
        <v>173.64936</v>
      </c>
    </row>
    <row r="112" spans="1:10" x14ac:dyDescent="0.3">
      <c r="A112" t="s">
        <v>22</v>
      </c>
      <c r="B112" t="s">
        <v>49</v>
      </c>
      <c r="C112" t="s">
        <v>11</v>
      </c>
      <c r="D112">
        <v>33.700000000000003</v>
      </c>
      <c r="E112">
        <v>201.96091000000004</v>
      </c>
      <c r="F112">
        <v>170.24847000000005</v>
      </c>
      <c r="G112">
        <v>155.68477000000001</v>
      </c>
      <c r="H112" s="45">
        <v>172.90672000000004</v>
      </c>
      <c r="I112">
        <v>227.18028000000004</v>
      </c>
      <c r="J112">
        <v>189.47559000000001</v>
      </c>
    </row>
    <row r="113" spans="1:10" x14ac:dyDescent="0.3">
      <c r="A113" t="s">
        <v>22</v>
      </c>
      <c r="B113" t="s">
        <v>49</v>
      </c>
      <c r="C113" t="s">
        <v>11</v>
      </c>
      <c r="D113">
        <v>25.1</v>
      </c>
      <c r="E113">
        <v>133.75259000000003</v>
      </c>
      <c r="F113">
        <v>108.79803000000001</v>
      </c>
      <c r="G113">
        <v>107.89973000000001</v>
      </c>
      <c r="H113" s="45">
        <v>105.33308000000001</v>
      </c>
      <c r="I113">
        <v>165.11752000000001</v>
      </c>
      <c r="J113">
        <v>129.75031000000001</v>
      </c>
    </row>
    <row r="114" spans="1:10" x14ac:dyDescent="0.3">
      <c r="A114" t="s">
        <v>22</v>
      </c>
      <c r="B114" t="s">
        <v>49</v>
      </c>
      <c r="C114" t="s">
        <v>11</v>
      </c>
      <c r="D114">
        <v>41.1</v>
      </c>
      <c r="E114">
        <v>262.90138999999999</v>
      </c>
      <c r="F114">
        <v>231.76763</v>
      </c>
      <c r="G114">
        <v>207.81333000000001</v>
      </c>
      <c r="H114" s="45">
        <v>245.02268000000001</v>
      </c>
      <c r="I114">
        <v>295.02791999999999</v>
      </c>
      <c r="J114">
        <v>251.64151000000001</v>
      </c>
    </row>
    <row r="115" spans="1:10" x14ac:dyDescent="0.3">
      <c r="A115" t="s">
        <v>22</v>
      </c>
      <c r="B115" t="s">
        <v>49</v>
      </c>
      <c r="C115" t="s">
        <v>11</v>
      </c>
      <c r="D115">
        <v>53.5</v>
      </c>
      <c r="E115">
        <v>369.68274999999994</v>
      </c>
      <c r="F115">
        <v>352.77674999999999</v>
      </c>
      <c r="G115">
        <v>317.99725000000007</v>
      </c>
      <c r="H115" s="45">
        <v>394.83699999999999</v>
      </c>
      <c r="I115">
        <v>438.67200000000003</v>
      </c>
      <c r="J115">
        <v>378.15374999999995</v>
      </c>
    </row>
    <row r="116" spans="1:10" x14ac:dyDescent="0.3">
      <c r="A116" t="s">
        <v>22</v>
      </c>
      <c r="B116" t="s">
        <v>49</v>
      </c>
      <c r="C116" t="s">
        <v>11</v>
      </c>
      <c r="D116">
        <v>24.4</v>
      </c>
      <c r="E116">
        <v>128.32443999999998</v>
      </c>
      <c r="F116">
        <v>104.27148</v>
      </c>
      <c r="G116">
        <v>104.61568</v>
      </c>
      <c r="H116" s="45">
        <v>100.60107999999998</v>
      </c>
      <c r="I116">
        <v>160.86011999999999</v>
      </c>
      <c r="J116">
        <v>125.48136</v>
      </c>
    </row>
    <row r="117" spans="1:10" x14ac:dyDescent="0.3">
      <c r="A117" t="s">
        <v>22</v>
      </c>
      <c r="B117" t="s">
        <v>49</v>
      </c>
      <c r="C117" t="s">
        <v>8</v>
      </c>
      <c r="D117">
        <v>61.5</v>
      </c>
      <c r="E117">
        <v>441.67474999999996</v>
      </c>
      <c r="F117">
        <v>442.76075000000003</v>
      </c>
      <c r="G117">
        <v>404.26125000000002</v>
      </c>
      <c r="H117" s="45">
        <v>510.74900000000002</v>
      </c>
      <c r="I117">
        <v>551.25599999999997</v>
      </c>
      <c r="J117">
        <v>474.62575000000004</v>
      </c>
    </row>
    <row r="118" spans="1:10" x14ac:dyDescent="0.3">
      <c r="A118" t="s">
        <v>22</v>
      </c>
      <c r="B118" t="s">
        <v>49</v>
      </c>
      <c r="C118" t="s">
        <v>8</v>
      </c>
      <c r="D118">
        <v>32.200000000000003</v>
      </c>
      <c r="E118">
        <v>189.86176000000003</v>
      </c>
      <c r="F118">
        <v>158.75292000000002</v>
      </c>
      <c r="G118">
        <v>146.35972000000001</v>
      </c>
      <c r="H118" s="45">
        <v>159.86392000000001</v>
      </c>
      <c r="I118">
        <v>215.05608000000001</v>
      </c>
      <c r="J118">
        <v>178.08924000000002</v>
      </c>
    </row>
    <row r="119" spans="1:10" x14ac:dyDescent="0.3">
      <c r="A119" t="s">
        <v>22</v>
      </c>
      <c r="B119" t="s">
        <v>49</v>
      </c>
      <c r="C119" t="s">
        <v>8</v>
      </c>
      <c r="D119">
        <v>22.4</v>
      </c>
      <c r="E119">
        <v>112.91803999999999</v>
      </c>
      <c r="F119">
        <v>91.732680000000002</v>
      </c>
      <c r="G119">
        <v>95.734880000000004</v>
      </c>
      <c r="H119" s="45">
        <v>87.718279999999979</v>
      </c>
      <c r="I119">
        <v>149.35491999999999</v>
      </c>
      <c r="J119">
        <v>113.77575999999999</v>
      </c>
    </row>
    <row r="120" spans="1:10" x14ac:dyDescent="0.3">
      <c r="A120" t="s">
        <v>22</v>
      </c>
      <c r="B120" t="s">
        <v>49</v>
      </c>
      <c r="C120" t="s">
        <v>8</v>
      </c>
      <c r="D120">
        <v>28.2</v>
      </c>
      <c r="E120">
        <v>158.01535999999999</v>
      </c>
      <c r="F120">
        <v>129.70411999999999</v>
      </c>
      <c r="G120">
        <v>123.53891999999999</v>
      </c>
      <c r="H120" s="45">
        <v>127.67912</v>
      </c>
      <c r="I120">
        <v>185.40888000000001</v>
      </c>
      <c r="J120">
        <v>149.72764000000001</v>
      </c>
    </row>
    <row r="121" spans="1:10" x14ac:dyDescent="0.3">
      <c r="A121" t="s">
        <v>22</v>
      </c>
      <c r="B121" t="s">
        <v>49</v>
      </c>
      <c r="C121" t="s">
        <v>8</v>
      </c>
      <c r="D121">
        <v>48.2</v>
      </c>
      <c r="E121">
        <v>323.32736</v>
      </c>
      <c r="F121">
        <v>298.30812000000003</v>
      </c>
      <c r="G121">
        <v>267.40292000000005</v>
      </c>
      <c r="H121" s="45">
        <v>326.36312000000004</v>
      </c>
      <c r="I121">
        <v>372.68488000000008</v>
      </c>
      <c r="J121">
        <v>320.65564000000006</v>
      </c>
    </row>
    <row r="122" spans="1:10" x14ac:dyDescent="0.3">
      <c r="A122" t="s">
        <v>22</v>
      </c>
      <c r="B122" t="s">
        <v>49</v>
      </c>
      <c r="C122" t="s">
        <v>54</v>
      </c>
      <c r="D122">
        <v>43.8</v>
      </c>
      <c r="E122">
        <v>285.65455999999995</v>
      </c>
      <c r="F122">
        <v>256.20452</v>
      </c>
      <c r="G122">
        <v>229.36931999999999</v>
      </c>
      <c r="H122" s="45">
        <v>274.55311999999998</v>
      </c>
      <c r="I122">
        <v>323.11007999999998</v>
      </c>
      <c r="J122">
        <v>276.80524000000003</v>
      </c>
    </row>
    <row r="123" spans="1:10" x14ac:dyDescent="0.3">
      <c r="A123" t="s">
        <v>22</v>
      </c>
      <c r="B123" t="s">
        <v>49</v>
      </c>
      <c r="C123" t="s">
        <v>54</v>
      </c>
      <c r="D123">
        <v>44</v>
      </c>
      <c r="E123">
        <v>287.351</v>
      </c>
      <c r="F123">
        <v>258.05700000000002</v>
      </c>
      <c r="G123">
        <v>231.02</v>
      </c>
      <c r="H123" s="45">
        <v>276.80899999999997</v>
      </c>
      <c r="I123">
        <v>325.26100000000002</v>
      </c>
      <c r="J123">
        <v>278.72199999999998</v>
      </c>
    </row>
    <row r="124" spans="1:10" x14ac:dyDescent="0.3">
      <c r="A124" t="s">
        <v>22</v>
      </c>
      <c r="B124" t="s">
        <v>49</v>
      </c>
      <c r="C124" t="s">
        <v>54</v>
      </c>
      <c r="D124">
        <v>45.1</v>
      </c>
      <c r="E124">
        <v>296.70858999999996</v>
      </c>
      <c r="F124">
        <v>268.35003000000006</v>
      </c>
      <c r="G124">
        <v>240.23173</v>
      </c>
      <c r="H124" s="45">
        <v>289.38508000000002</v>
      </c>
      <c r="I124">
        <v>337.26552000000004</v>
      </c>
      <c r="J124">
        <v>289.39431000000002</v>
      </c>
    </row>
    <row r="125" spans="1:10" x14ac:dyDescent="0.3">
      <c r="A125" t="s">
        <v>22</v>
      </c>
      <c r="B125" t="s">
        <v>49</v>
      </c>
      <c r="C125" t="s">
        <v>54</v>
      </c>
      <c r="D125">
        <v>20.3</v>
      </c>
      <c r="E125">
        <v>96.904910000000029</v>
      </c>
      <c r="F125">
        <v>79.195470000000014</v>
      </c>
      <c r="G125">
        <v>87.210769999999997</v>
      </c>
      <c r="H125" s="45">
        <v>75.207319999999996</v>
      </c>
      <c r="I125">
        <v>138.32488000000001</v>
      </c>
      <c r="J125">
        <v>102.26839000000001</v>
      </c>
    </row>
    <row r="126" spans="1:10" x14ac:dyDescent="0.3">
      <c r="A126" t="s">
        <v>22</v>
      </c>
      <c r="B126" t="s">
        <v>49</v>
      </c>
      <c r="C126" t="s">
        <v>54</v>
      </c>
      <c r="D126">
        <v>12.8</v>
      </c>
      <c r="E126">
        <v>41.083159999999999</v>
      </c>
      <c r="F126">
        <v>39.675720000000013</v>
      </c>
      <c r="G126">
        <v>63.463520000000003</v>
      </c>
      <c r="H126" s="45">
        <v>39.021320000000003</v>
      </c>
      <c r="I126">
        <v>107.71588000000001</v>
      </c>
      <c r="J126">
        <v>67.722639999999998</v>
      </c>
    </row>
    <row r="127" spans="1:10" x14ac:dyDescent="0.3">
      <c r="A127" t="s">
        <v>22</v>
      </c>
      <c r="B127" t="s">
        <v>49</v>
      </c>
      <c r="C127" t="s">
        <v>55</v>
      </c>
      <c r="D127">
        <v>44.1</v>
      </c>
      <c r="E127">
        <v>288.19979000000001</v>
      </c>
      <c r="F127">
        <v>258.98543000000006</v>
      </c>
      <c r="G127">
        <v>231.84813</v>
      </c>
      <c r="H127" s="45">
        <v>277.94048000000004</v>
      </c>
      <c r="I127">
        <v>326.34012000000001</v>
      </c>
      <c r="J127">
        <v>279.68311</v>
      </c>
    </row>
    <row r="128" spans="1:10" x14ac:dyDescent="0.3">
      <c r="A128" t="s">
        <v>22</v>
      </c>
      <c r="B128" t="s">
        <v>49</v>
      </c>
      <c r="C128" t="s">
        <v>55</v>
      </c>
      <c r="D128">
        <v>34.6</v>
      </c>
      <c r="E128">
        <v>209.26144000000002</v>
      </c>
      <c r="F128">
        <v>177.30348000000001</v>
      </c>
      <c r="G128">
        <v>161.48068000000001</v>
      </c>
      <c r="H128" s="45">
        <v>180.98728000000003</v>
      </c>
      <c r="I128">
        <v>234.71832000000001</v>
      </c>
      <c r="J128">
        <v>196.50396000000001</v>
      </c>
    </row>
    <row r="129" spans="1:10" x14ac:dyDescent="0.3">
      <c r="A129" t="s">
        <v>22</v>
      </c>
      <c r="B129" t="s">
        <v>49</v>
      </c>
      <c r="C129" t="s">
        <v>55</v>
      </c>
      <c r="D129">
        <v>55.5</v>
      </c>
      <c r="E129">
        <v>387.45274999999998</v>
      </c>
      <c r="F129">
        <v>374.39675</v>
      </c>
      <c r="G129">
        <v>338.44725000000005</v>
      </c>
      <c r="H129" s="45">
        <v>422.399</v>
      </c>
      <c r="I129">
        <v>465.35400000000004</v>
      </c>
      <c r="J129">
        <v>401.17975000000001</v>
      </c>
    </row>
    <row r="130" spans="1:10" x14ac:dyDescent="0.3">
      <c r="A130" t="s">
        <v>22</v>
      </c>
      <c r="B130" t="s">
        <v>49</v>
      </c>
      <c r="C130" t="s">
        <v>55</v>
      </c>
      <c r="D130">
        <v>38.6</v>
      </c>
      <c r="E130">
        <v>242.08063999999999</v>
      </c>
      <c r="F130">
        <v>210.08987999999999</v>
      </c>
      <c r="G130">
        <v>189.06308000000001</v>
      </c>
      <c r="H130" s="45">
        <v>219.21368000000001</v>
      </c>
      <c r="I130">
        <v>270.61192</v>
      </c>
      <c r="J130">
        <v>229.52476000000001</v>
      </c>
    </row>
    <row r="131" spans="1:10" x14ac:dyDescent="0.3">
      <c r="A131" t="s">
        <v>22</v>
      </c>
      <c r="B131" t="s">
        <v>49</v>
      </c>
      <c r="C131" t="s">
        <v>55</v>
      </c>
      <c r="D131">
        <v>42.9</v>
      </c>
      <c r="E131">
        <v>278.03938999999997</v>
      </c>
      <c r="F131">
        <v>247.94063</v>
      </c>
      <c r="G131">
        <v>222.03332999999998</v>
      </c>
      <c r="H131" s="45">
        <v>264.51848000000001</v>
      </c>
      <c r="I131">
        <v>313.55171999999999</v>
      </c>
      <c r="J131">
        <v>268.26990999999998</v>
      </c>
    </row>
    <row r="132" spans="1:10" x14ac:dyDescent="0.3">
      <c r="A132" t="s">
        <v>22</v>
      </c>
      <c r="B132" t="s">
        <v>49</v>
      </c>
      <c r="C132" t="s">
        <v>60</v>
      </c>
      <c r="D132">
        <v>19.600000000000001</v>
      </c>
      <c r="E132">
        <v>91.604440000000011</v>
      </c>
      <c r="F132">
        <v>75.159480000000016</v>
      </c>
      <c r="G132">
        <v>84.551680000000005</v>
      </c>
      <c r="H132" s="45">
        <v>71.268280000000004</v>
      </c>
      <c r="I132">
        <v>134.88732000000002</v>
      </c>
      <c r="J132">
        <v>98.610960000000006</v>
      </c>
    </row>
    <row r="133" spans="1:10" x14ac:dyDescent="0.3">
      <c r="A133" t="s">
        <v>22</v>
      </c>
      <c r="B133" t="s">
        <v>49</v>
      </c>
      <c r="C133" t="s">
        <v>60</v>
      </c>
      <c r="D133">
        <v>39.299999999999997</v>
      </c>
      <c r="E133">
        <v>247.88650999999996</v>
      </c>
      <c r="F133">
        <v>216.06766999999996</v>
      </c>
      <c r="G133">
        <v>194.19596999999999</v>
      </c>
      <c r="H133" s="45">
        <v>226.29151999999999</v>
      </c>
      <c r="I133">
        <v>277.29467999999997</v>
      </c>
      <c r="J133">
        <v>235.60279</v>
      </c>
    </row>
    <row r="134" spans="1:10" x14ac:dyDescent="0.3">
      <c r="A134" t="s">
        <v>22</v>
      </c>
      <c r="B134" t="s">
        <v>49</v>
      </c>
      <c r="C134" t="s">
        <v>60</v>
      </c>
      <c r="D134">
        <v>22.3</v>
      </c>
      <c r="E134">
        <v>112.15171000000001</v>
      </c>
      <c r="F134">
        <v>91.121070000000003</v>
      </c>
      <c r="G134">
        <v>95.310370000000006</v>
      </c>
      <c r="H134" s="45">
        <v>87.098919999999993</v>
      </c>
      <c r="I134">
        <v>148.80528000000001</v>
      </c>
      <c r="J134">
        <v>113.20959000000001</v>
      </c>
    </row>
    <row r="135" spans="1:10" x14ac:dyDescent="0.3">
      <c r="A135" t="s">
        <v>22</v>
      </c>
      <c r="B135" t="s">
        <v>49</v>
      </c>
      <c r="C135" t="s">
        <v>60</v>
      </c>
      <c r="D135">
        <v>24.6</v>
      </c>
      <c r="E135">
        <v>129.87344000000002</v>
      </c>
      <c r="F135">
        <v>105.55748000000001</v>
      </c>
      <c r="G135">
        <v>105.54468</v>
      </c>
      <c r="H135" s="45">
        <v>101.94128000000001</v>
      </c>
      <c r="I135">
        <v>162.06432000000001</v>
      </c>
      <c r="J135">
        <v>126.69195999999999</v>
      </c>
    </row>
    <row r="136" spans="1:10" x14ac:dyDescent="0.3">
      <c r="A136" t="s">
        <v>22</v>
      </c>
      <c r="B136" t="s">
        <v>49</v>
      </c>
      <c r="C136" t="s">
        <v>60</v>
      </c>
      <c r="D136">
        <v>39.700000000000003</v>
      </c>
      <c r="E136">
        <v>251.21251000000004</v>
      </c>
      <c r="F136">
        <v>219.51567</v>
      </c>
      <c r="G136">
        <v>197.16997000000001</v>
      </c>
      <c r="H136" s="45">
        <v>230.38792000000001</v>
      </c>
      <c r="I136">
        <v>281.16708</v>
      </c>
      <c r="J136">
        <v>239.11599000000001</v>
      </c>
    </row>
    <row r="137" spans="1:10" x14ac:dyDescent="0.3">
      <c r="A137" t="s">
        <v>22</v>
      </c>
      <c r="B137" t="s">
        <v>49</v>
      </c>
      <c r="C137" t="s">
        <v>51</v>
      </c>
      <c r="D137">
        <v>38.9</v>
      </c>
      <c r="E137">
        <v>244.56658999999999</v>
      </c>
      <c r="F137">
        <v>212.64302999999998</v>
      </c>
      <c r="G137">
        <v>191.25172999999998</v>
      </c>
      <c r="H137" s="45">
        <v>222.23287999999997</v>
      </c>
      <c r="I137">
        <v>273.46131999999994</v>
      </c>
      <c r="J137">
        <v>232.11870999999996</v>
      </c>
    </row>
    <row r="138" spans="1:10" x14ac:dyDescent="0.3">
      <c r="A138" t="s">
        <v>22</v>
      </c>
      <c r="B138" t="s">
        <v>49</v>
      </c>
      <c r="C138" t="s">
        <v>51</v>
      </c>
      <c r="D138">
        <v>28.1</v>
      </c>
      <c r="E138">
        <v>157.22699</v>
      </c>
      <c r="F138">
        <v>129.00783000000001</v>
      </c>
      <c r="G138">
        <v>123.00653000000003</v>
      </c>
      <c r="H138" s="45">
        <v>126.92288000000001</v>
      </c>
      <c r="I138">
        <v>184.71772000000001</v>
      </c>
      <c r="J138">
        <v>149.05591000000001</v>
      </c>
    </row>
    <row r="139" spans="1:10" x14ac:dyDescent="0.3">
      <c r="A139" t="s">
        <v>22</v>
      </c>
      <c r="B139" t="s">
        <v>49</v>
      </c>
      <c r="C139" t="s">
        <v>51</v>
      </c>
      <c r="D139">
        <v>30.5</v>
      </c>
      <c r="E139">
        <v>176.25274999999999</v>
      </c>
      <c r="F139">
        <v>146.12175000000002</v>
      </c>
      <c r="G139">
        <v>136.29724999999999</v>
      </c>
      <c r="H139" s="45">
        <v>145.72400000000002</v>
      </c>
      <c r="I139">
        <v>201.97899999999998</v>
      </c>
      <c r="J139">
        <v>165.67974999999998</v>
      </c>
    </row>
    <row r="140" spans="1:10" x14ac:dyDescent="0.3">
      <c r="A140" t="s">
        <v>22</v>
      </c>
      <c r="B140" t="s">
        <v>49</v>
      </c>
      <c r="C140" t="s">
        <v>51</v>
      </c>
      <c r="D140">
        <v>30.5</v>
      </c>
      <c r="E140">
        <v>176.25274999999999</v>
      </c>
      <c r="F140">
        <v>146.12175000000002</v>
      </c>
      <c r="G140">
        <v>136.29724999999999</v>
      </c>
      <c r="H140" s="45">
        <v>145.72400000000002</v>
      </c>
      <c r="I140">
        <v>201.97899999999998</v>
      </c>
      <c r="J140">
        <v>165.67974999999998</v>
      </c>
    </row>
    <row r="141" spans="1:10" x14ac:dyDescent="0.3">
      <c r="A141" t="s">
        <v>22</v>
      </c>
      <c r="B141" t="s">
        <v>49</v>
      </c>
      <c r="C141" t="s">
        <v>51</v>
      </c>
      <c r="D141">
        <v>20.399999999999999</v>
      </c>
      <c r="E141">
        <v>97.663639999999987</v>
      </c>
      <c r="F141">
        <v>79.777879999999996</v>
      </c>
      <c r="G141">
        <v>87.598079999999996</v>
      </c>
      <c r="H141" s="45">
        <v>75.779479999999992</v>
      </c>
      <c r="I141">
        <v>138.82571999999999</v>
      </c>
      <c r="J141">
        <v>102.79816</v>
      </c>
    </row>
    <row r="142" spans="1:10" x14ac:dyDescent="0.3">
      <c r="A142" t="s">
        <v>22</v>
      </c>
      <c r="B142" t="s">
        <v>49</v>
      </c>
      <c r="C142" t="s">
        <v>52</v>
      </c>
      <c r="D142">
        <v>31.5</v>
      </c>
      <c r="E142">
        <v>184.24474999999998</v>
      </c>
      <c r="F142">
        <v>153.50074999999998</v>
      </c>
      <c r="G142">
        <v>142.15125</v>
      </c>
      <c r="H142" s="45">
        <v>153.959</v>
      </c>
      <c r="I142">
        <v>209.58600000000001</v>
      </c>
      <c r="J142">
        <v>172.91575</v>
      </c>
    </row>
    <row r="143" spans="1:10" x14ac:dyDescent="0.3">
      <c r="A143" t="s">
        <v>22</v>
      </c>
      <c r="B143" t="s">
        <v>49</v>
      </c>
      <c r="C143" t="s">
        <v>52</v>
      </c>
      <c r="D143">
        <v>38.200000000000003</v>
      </c>
      <c r="E143">
        <v>238.77136000000004</v>
      </c>
      <c r="F143">
        <v>206.70612000000003</v>
      </c>
      <c r="G143">
        <v>186.17092000000002</v>
      </c>
      <c r="H143" s="45">
        <v>215.22112000000004</v>
      </c>
      <c r="I143">
        <v>266.84688</v>
      </c>
      <c r="J143">
        <v>226.09164000000004</v>
      </c>
    </row>
    <row r="144" spans="1:10" x14ac:dyDescent="0.3">
      <c r="A144" t="s">
        <v>22</v>
      </c>
      <c r="B144" t="s">
        <v>49</v>
      </c>
      <c r="C144" t="s">
        <v>52</v>
      </c>
      <c r="D144">
        <v>45.9</v>
      </c>
      <c r="E144">
        <v>303.54298999999997</v>
      </c>
      <c r="F144">
        <v>275.94682999999998</v>
      </c>
      <c r="G144">
        <v>247.07252999999997</v>
      </c>
      <c r="H144" s="45">
        <v>298.71068000000002</v>
      </c>
      <c r="I144">
        <v>346.18152000000003</v>
      </c>
      <c r="J144">
        <v>297.29431</v>
      </c>
    </row>
    <row r="145" spans="1:10" x14ac:dyDescent="0.3">
      <c r="A145" t="s">
        <v>22</v>
      </c>
      <c r="B145" t="s">
        <v>49</v>
      </c>
      <c r="C145" t="s">
        <v>52</v>
      </c>
      <c r="D145">
        <v>34.200000000000003</v>
      </c>
      <c r="E145">
        <v>206.01296000000002</v>
      </c>
      <c r="F145">
        <v>174.15332000000001</v>
      </c>
      <c r="G145">
        <v>158.88612000000001</v>
      </c>
      <c r="H145" s="45">
        <v>177.37232</v>
      </c>
      <c r="I145">
        <v>231.34368000000001</v>
      </c>
      <c r="J145">
        <v>193.36204000000001</v>
      </c>
    </row>
    <row r="146" spans="1:10" x14ac:dyDescent="0.3">
      <c r="A146" t="s">
        <v>22</v>
      </c>
      <c r="B146" t="s">
        <v>49</v>
      </c>
      <c r="C146" t="s">
        <v>52</v>
      </c>
      <c r="D146">
        <v>39.5</v>
      </c>
      <c r="E146">
        <v>249.54875000000001</v>
      </c>
      <c r="F146">
        <v>217.78874999999999</v>
      </c>
      <c r="G146">
        <v>195.67925</v>
      </c>
      <c r="H146" s="45">
        <v>228.33500000000001</v>
      </c>
      <c r="I146">
        <v>279.226</v>
      </c>
      <c r="J146">
        <v>237.35575</v>
      </c>
    </row>
    <row r="147" spans="1:10" x14ac:dyDescent="0.3">
      <c r="A147" t="s">
        <v>22</v>
      </c>
      <c r="B147" t="s">
        <v>49</v>
      </c>
      <c r="C147" t="s">
        <v>57</v>
      </c>
      <c r="D147">
        <v>40.1</v>
      </c>
      <c r="E147">
        <v>254.54459</v>
      </c>
      <c r="F147">
        <v>222.98703</v>
      </c>
      <c r="G147">
        <v>200.17373000000001</v>
      </c>
      <c r="H147" s="45">
        <v>234.52208000000002</v>
      </c>
      <c r="I147">
        <v>285.07852000000003</v>
      </c>
      <c r="J147">
        <v>242.65831</v>
      </c>
    </row>
    <row r="148" spans="1:10" x14ac:dyDescent="0.3">
      <c r="A148" t="s">
        <v>22</v>
      </c>
      <c r="B148" t="s">
        <v>49</v>
      </c>
      <c r="C148" t="s">
        <v>57</v>
      </c>
      <c r="D148">
        <v>37.6</v>
      </c>
      <c r="E148">
        <v>233.81884000000005</v>
      </c>
      <c r="F148">
        <v>201.67428000000001</v>
      </c>
      <c r="G148">
        <v>181.88848000000002</v>
      </c>
      <c r="H148" s="45">
        <v>209.30308000000002</v>
      </c>
      <c r="I148">
        <v>261.27252000000004</v>
      </c>
      <c r="J148">
        <v>220.99656000000002</v>
      </c>
    </row>
    <row r="149" spans="1:10" x14ac:dyDescent="0.3">
      <c r="A149" t="s">
        <v>22</v>
      </c>
      <c r="B149" t="s">
        <v>49</v>
      </c>
      <c r="C149" t="s">
        <v>57</v>
      </c>
      <c r="D149">
        <v>24.2</v>
      </c>
      <c r="E149">
        <v>126.77696</v>
      </c>
      <c r="F149">
        <v>102.99132</v>
      </c>
      <c r="G149">
        <v>103.69412</v>
      </c>
      <c r="H149" s="45">
        <v>99.270319999999998</v>
      </c>
      <c r="I149">
        <v>159.66568000000001</v>
      </c>
      <c r="J149">
        <v>124.27804</v>
      </c>
    </row>
    <row r="150" spans="1:10" x14ac:dyDescent="0.3">
      <c r="A150" t="s">
        <v>22</v>
      </c>
      <c r="B150" t="s">
        <v>49</v>
      </c>
      <c r="C150" t="s">
        <v>57</v>
      </c>
      <c r="D150">
        <v>33.299999999999997</v>
      </c>
      <c r="E150">
        <v>198.72610999999998</v>
      </c>
      <c r="F150">
        <v>167.15087</v>
      </c>
      <c r="G150">
        <v>153.15717000000001</v>
      </c>
      <c r="H150" s="45">
        <v>169.37671999999998</v>
      </c>
      <c r="I150">
        <v>223.89348000000001</v>
      </c>
      <c r="J150">
        <v>186.39918999999998</v>
      </c>
    </row>
    <row r="151" spans="1:10" x14ac:dyDescent="0.3">
      <c r="A151" t="s">
        <v>22</v>
      </c>
      <c r="B151" t="s">
        <v>49</v>
      </c>
      <c r="C151" t="s">
        <v>57</v>
      </c>
      <c r="D151">
        <v>29.9</v>
      </c>
      <c r="E151">
        <v>171.47578999999999</v>
      </c>
      <c r="F151">
        <v>141.76443</v>
      </c>
      <c r="G151">
        <v>132.87412999999998</v>
      </c>
      <c r="H151" s="45">
        <v>140.89627999999999</v>
      </c>
      <c r="I151">
        <v>197.53192000000001</v>
      </c>
      <c r="J151">
        <v>161.42551</v>
      </c>
    </row>
    <row r="152" spans="1:10" x14ac:dyDescent="0.3">
      <c r="A152" t="s">
        <v>22</v>
      </c>
      <c r="B152" t="s">
        <v>49</v>
      </c>
      <c r="C152" t="s">
        <v>41</v>
      </c>
      <c r="D152">
        <v>27.1</v>
      </c>
      <c r="E152">
        <v>149.36419000000001</v>
      </c>
      <c r="F152">
        <v>122.12523000000002</v>
      </c>
      <c r="G152">
        <v>117.78493</v>
      </c>
      <c r="H152" s="45">
        <v>119.49028</v>
      </c>
      <c r="I152">
        <v>177.94032000000001</v>
      </c>
      <c r="J152">
        <v>142.43871000000001</v>
      </c>
    </row>
    <row r="153" spans="1:10" x14ac:dyDescent="0.3">
      <c r="A153" t="s">
        <v>22</v>
      </c>
      <c r="B153" t="s">
        <v>49</v>
      </c>
      <c r="C153" t="s">
        <v>41</v>
      </c>
      <c r="D153">
        <v>23</v>
      </c>
      <c r="E153">
        <v>117.524</v>
      </c>
      <c r="F153">
        <v>95.432999999999993</v>
      </c>
      <c r="G153">
        <v>98.320999999999998</v>
      </c>
      <c r="H153" s="45">
        <v>91.483999999999995</v>
      </c>
      <c r="I153">
        <v>152.70400000000001</v>
      </c>
      <c r="J153">
        <v>117.21099999999998</v>
      </c>
    </row>
    <row r="154" spans="1:10" x14ac:dyDescent="0.3">
      <c r="A154" t="s">
        <v>22</v>
      </c>
      <c r="B154" t="s">
        <v>49</v>
      </c>
      <c r="C154" t="s">
        <v>41</v>
      </c>
      <c r="D154">
        <v>16.7</v>
      </c>
      <c r="E154">
        <v>69.843709999999987</v>
      </c>
      <c r="F154">
        <v>59.201070000000001</v>
      </c>
      <c r="G154">
        <v>74.506370000000004</v>
      </c>
      <c r="H154" s="45">
        <v>56.181319999999999</v>
      </c>
      <c r="I154">
        <v>121.91968</v>
      </c>
      <c r="J154">
        <v>84.408789999999996</v>
      </c>
    </row>
    <row r="155" spans="1:10" x14ac:dyDescent="0.3">
      <c r="A155" t="s">
        <v>22</v>
      </c>
      <c r="B155" t="s">
        <v>49</v>
      </c>
      <c r="C155" t="s">
        <v>41</v>
      </c>
      <c r="D155">
        <v>51.5</v>
      </c>
      <c r="E155">
        <v>352.06474999999995</v>
      </c>
      <c r="F155">
        <v>331.74075000000005</v>
      </c>
      <c r="G155">
        <v>298.29124999999999</v>
      </c>
      <c r="H155" s="45">
        <v>368.21899999999999</v>
      </c>
      <c r="I155">
        <v>412.96600000000001</v>
      </c>
      <c r="J155">
        <v>355.85574999999994</v>
      </c>
    </row>
    <row r="156" spans="1:10" x14ac:dyDescent="0.3">
      <c r="A156" t="s">
        <v>22</v>
      </c>
      <c r="B156" t="s">
        <v>49</v>
      </c>
      <c r="C156" t="s">
        <v>41</v>
      </c>
      <c r="D156">
        <v>30.1</v>
      </c>
      <c r="E156">
        <v>173.06659000000002</v>
      </c>
      <c r="F156">
        <v>143.21103000000002</v>
      </c>
      <c r="G156">
        <v>134.00773000000001</v>
      </c>
      <c r="H156" s="45">
        <v>142.49608000000001</v>
      </c>
      <c r="I156">
        <v>199.00452000000001</v>
      </c>
      <c r="J156">
        <v>162.83631</v>
      </c>
    </row>
    <row r="157" spans="1:10" x14ac:dyDescent="0.3">
      <c r="A157" t="s">
        <v>22</v>
      </c>
      <c r="B157" t="s">
        <v>49</v>
      </c>
      <c r="C157" t="s">
        <v>53</v>
      </c>
      <c r="D157">
        <v>25.6</v>
      </c>
      <c r="E157">
        <v>137.64124000000001</v>
      </c>
      <c r="F157">
        <v>112.07508000000001</v>
      </c>
      <c r="G157">
        <v>110.30128000000002</v>
      </c>
      <c r="H157" s="45">
        <v>108.78388</v>
      </c>
      <c r="I157">
        <v>168.23172000000002</v>
      </c>
      <c r="J157">
        <v>132.85416000000001</v>
      </c>
    </row>
    <row r="158" spans="1:10" x14ac:dyDescent="0.3">
      <c r="A158" t="s">
        <v>22</v>
      </c>
      <c r="B158" t="s">
        <v>49</v>
      </c>
      <c r="C158" t="s">
        <v>53</v>
      </c>
      <c r="D158">
        <v>19</v>
      </c>
      <c r="E158">
        <v>87.076000000000022</v>
      </c>
      <c r="F158">
        <v>71.757000000000005</v>
      </c>
      <c r="G158">
        <v>82.344999999999999</v>
      </c>
      <c r="H158" s="45">
        <v>67.983999999999995</v>
      </c>
      <c r="I158">
        <v>132.036</v>
      </c>
      <c r="J158">
        <v>95.546999999999997</v>
      </c>
    </row>
    <row r="159" spans="1:10" x14ac:dyDescent="0.3">
      <c r="A159" t="s">
        <v>22</v>
      </c>
      <c r="B159" t="s">
        <v>49</v>
      </c>
      <c r="C159" t="s">
        <v>53</v>
      </c>
      <c r="D159">
        <v>28.8</v>
      </c>
      <c r="E159">
        <v>162.75356000000002</v>
      </c>
      <c r="F159">
        <v>133.91252000000003</v>
      </c>
      <c r="G159">
        <v>126.77232000000001</v>
      </c>
      <c r="H159" s="45">
        <v>132.26612</v>
      </c>
      <c r="I159">
        <v>189.60708</v>
      </c>
      <c r="J159">
        <v>153.79624000000001</v>
      </c>
    </row>
    <row r="160" spans="1:10" x14ac:dyDescent="0.3">
      <c r="A160" t="s">
        <v>22</v>
      </c>
      <c r="B160" t="s">
        <v>49</v>
      </c>
      <c r="C160" t="s">
        <v>53</v>
      </c>
      <c r="D160">
        <v>23</v>
      </c>
      <c r="E160">
        <v>117.524</v>
      </c>
      <c r="F160">
        <v>95.432999999999993</v>
      </c>
      <c r="G160">
        <v>98.320999999999998</v>
      </c>
      <c r="H160" s="45">
        <v>91.483999999999995</v>
      </c>
      <c r="I160">
        <v>152.70400000000001</v>
      </c>
      <c r="J160">
        <v>117.21099999999998</v>
      </c>
    </row>
    <row r="161" spans="1:10" x14ac:dyDescent="0.3">
      <c r="A161" t="s">
        <v>22</v>
      </c>
      <c r="B161" t="s">
        <v>49</v>
      </c>
      <c r="C161" t="s">
        <v>53</v>
      </c>
      <c r="D161">
        <v>19.600000000000001</v>
      </c>
      <c r="E161">
        <v>91.604440000000011</v>
      </c>
      <c r="F161">
        <v>75.159480000000016</v>
      </c>
      <c r="G161">
        <v>84.551680000000005</v>
      </c>
      <c r="H161" s="45">
        <v>71.268280000000004</v>
      </c>
      <c r="I161">
        <v>134.88732000000002</v>
      </c>
      <c r="J161">
        <v>98.610960000000006</v>
      </c>
    </row>
    <row r="162" spans="1:10" x14ac:dyDescent="0.3">
      <c r="A162" t="s">
        <v>22</v>
      </c>
      <c r="B162" t="s">
        <v>49</v>
      </c>
      <c r="C162" t="s">
        <v>59</v>
      </c>
      <c r="D162">
        <v>28.9</v>
      </c>
      <c r="E162">
        <v>163.54459</v>
      </c>
      <c r="F162">
        <v>134.61903000000001</v>
      </c>
      <c r="G162">
        <v>127.31772999999998</v>
      </c>
      <c r="H162" s="45">
        <v>133.03887999999998</v>
      </c>
      <c r="I162">
        <v>190.31531999999999</v>
      </c>
      <c r="J162">
        <v>154.48070999999999</v>
      </c>
    </row>
    <row r="163" spans="1:10" x14ac:dyDescent="0.3">
      <c r="A163" t="s">
        <v>22</v>
      </c>
      <c r="B163" t="s">
        <v>49</v>
      </c>
      <c r="C163" t="s">
        <v>59</v>
      </c>
      <c r="D163">
        <v>27.8</v>
      </c>
      <c r="E163">
        <v>154.86416000000003</v>
      </c>
      <c r="F163">
        <v>126.92771999999999</v>
      </c>
      <c r="G163">
        <v>121.42052000000001</v>
      </c>
      <c r="H163" s="45">
        <v>124.66832000000001</v>
      </c>
      <c r="I163">
        <v>182.65888000000001</v>
      </c>
      <c r="J163">
        <v>147.05163999999999</v>
      </c>
    </row>
    <row r="164" spans="1:10" x14ac:dyDescent="0.3">
      <c r="A164" t="s">
        <v>22</v>
      </c>
      <c r="B164" t="s">
        <v>49</v>
      </c>
      <c r="C164" t="s">
        <v>59</v>
      </c>
      <c r="D164">
        <v>37.4</v>
      </c>
      <c r="E164">
        <v>232.17103999999998</v>
      </c>
      <c r="F164">
        <v>200.00868</v>
      </c>
      <c r="G164">
        <v>180.47587999999999</v>
      </c>
      <c r="H164" s="45">
        <v>207.34927999999999</v>
      </c>
      <c r="I164">
        <v>259.43392</v>
      </c>
      <c r="J164">
        <v>219.31276</v>
      </c>
    </row>
    <row r="165" spans="1:10" x14ac:dyDescent="0.3">
      <c r="A165" t="s">
        <v>22</v>
      </c>
      <c r="B165" t="s">
        <v>49</v>
      </c>
      <c r="C165" t="s">
        <v>59</v>
      </c>
      <c r="D165">
        <v>34.5</v>
      </c>
      <c r="E165">
        <v>208.44874999999999</v>
      </c>
      <c r="F165">
        <v>176.51375000000002</v>
      </c>
      <c r="G165">
        <v>160.82925</v>
      </c>
      <c r="H165" s="45">
        <v>180.08</v>
      </c>
      <c r="I165">
        <v>233.87099999999998</v>
      </c>
      <c r="J165">
        <v>195.71574999999999</v>
      </c>
    </row>
    <row r="166" spans="1:10" x14ac:dyDescent="0.3">
      <c r="A166" t="s">
        <v>22</v>
      </c>
      <c r="B166" t="s">
        <v>49</v>
      </c>
      <c r="C166" t="s">
        <v>59</v>
      </c>
      <c r="D166">
        <v>31.6</v>
      </c>
      <c r="E166">
        <v>185.04604000000003</v>
      </c>
      <c r="F166">
        <v>154.24668000000003</v>
      </c>
      <c r="G166">
        <v>142.74688</v>
      </c>
      <c r="H166" s="45">
        <v>154.79548</v>
      </c>
      <c r="I166">
        <v>210.36011999999999</v>
      </c>
      <c r="J166">
        <v>173.64936</v>
      </c>
    </row>
    <row r="167" spans="1:10" x14ac:dyDescent="0.3">
      <c r="A167" t="s">
        <v>22</v>
      </c>
      <c r="B167" t="s">
        <v>49</v>
      </c>
      <c r="C167" t="s">
        <v>58</v>
      </c>
      <c r="D167">
        <v>45.1</v>
      </c>
      <c r="E167">
        <v>296.70858999999996</v>
      </c>
      <c r="F167">
        <v>268.35003000000006</v>
      </c>
      <c r="G167">
        <v>240.23173</v>
      </c>
      <c r="H167" s="45">
        <v>289.38508000000002</v>
      </c>
      <c r="I167">
        <v>337.26552000000004</v>
      </c>
      <c r="J167">
        <v>289.39431000000002</v>
      </c>
    </row>
    <row r="168" spans="1:10" x14ac:dyDescent="0.3">
      <c r="A168" t="s">
        <v>22</v>
      </c>
      <c r="B168" t="s">
        <v>49</v>
      </c>
      <c r="C168" t="s">
        <v>58</v>
      </c>
      <c r="D168">
        <v>28.9</v>
      </c>
      <c r="E168">
        <v>163.54459</v>
      </c>
      <c r="F168">
        <v>134.61903000000001</v>
      </c>
      <c r="G168">
        <v>127.31772999999998</v>
      </c>
      <c r="H168" s="45">
        <v>133.03887999999998</v>
      </c>
      <c r="I168">
        <v>190.31531999999999</v>
      </c>
      <c r="J168">
        <v>154.48070999999999</v>
      </c>
    </row>
    <row r="169" spans="1:10" x14ac:dyDescent="0.3">
      <c r="A169" t="s">
        <v>22</v>
      </c>
      <c r="B169" t="s">
        <v>49</v>
      </c>
      <c r="C169" t="s">
        <v>58</v>
      </c>
      <c r="D169">
        <v>49.7</v>
      </c>
      <c r="E169">
        <v>336.33850999999999</v>
      </c>
      <c r="F169">
        <v>313.30767000000003</v>
      </c>
      <c r="G169">
        <v>281.19197000000003</v>
      </c>
      <c r="H169" s="45">
        <v>345.06992000000002</v>
      </c>
      <c r="I169">
        <v>390.66507999999999</v>
      </c>
      <c r="J169">
        <v>336.40998999999999</v>
      </c>
    </row>
    <row r="170" spans="1:10" x14ac:dyDescent="0.3">
      <c r="A170" t="s">
        <v>22</v>
      </c>
      <c r="B170" t="s">
        <v>49</v>
      </c>
      <c r="C170" t="s">
        <v>58</v>
      </c>
      <c r="D170">
        <v>29.1</v>
      </c>
      <c r="E170">
        <v>165.12779000000003</v>
      </c>
      <c r="F170">
        <v>136.03643000000002</v>
      </c>
      <c r="G170">
        <v>128.41413</v>
      </c>
      <c r="H170" s="45">
        <v>134.59148000000002</v>
      </c>
      <c r="I170">
        <v>191.73912000000001</v>
      </c>
      <c r="J170">
        <v>155.85511000000002</v>
      </c>
    </row>
    <row r="171" spans="1:10" x14ac:dyDescent="0.3">
      <c r="A171" t="s">
        <v>22</v>
      </c>
      <c r="B171" t="s">
        <v>49</v>
      </c>
      <c r="C171" t="s">
        <v>58</v>
      </c>
      <c r="D171">
        <v>37.1</v>
      </c>
      <c r="E171">
        <v>229.70219</v>
      </c>
      <c r="F171">
        <v>197.52123</v>
      </c>
      <c r="G171">
        <v>178.37093000000002</v>
      </c>
      <c r="H171" s="45">
        <v>204.43628000000001</v>
      </c>
      <c r="I171">
        <v>256.69432</v>
      </c>
      <c r="J171">
        <v>216.80071000000001</v>
      </c>
    </row>
    <row r="172" spans="1:10" x14ac:dyDescent="0.3">
      <c r="A172" t="s">
        <v>22</v>
      </c>
      <c r="B172" t="s">
        <v>49</v>
      </c>
      <c r="C172" t="s">
        <v>50</v>
      </c>
      <c r="D172">
        <v>38.299999999999997</v>
      </c>
      <c r="E172">
        <v>239.59810999999999</v>
      </c>
      <c r="F172">
        <v>207.54987</v>
      </c>
      <c r="G172">
        <v>186.89116999999996</v>
      </c>
      <c r="H172" s="45">
        <v>216.21571999999998</v>
      </c>
      <c r="I172">
        <v>267.78447999999997</v>
      </c>
      <c r="J172">
        <v>226.94718999999998</v>
      </c>
    </row>
    <row r="173" spans="1:10" x14ac:dyDescent="0.3">
      <c r="A173" t="s">
        <v>22</v>
      </c>
      <c r="B173" t="s">
        <v>49</v>
      </c>
      <c r="C173" t="s">
        <v>50</v>
      </c>
      <c r="D173">
        <v>29.6</v>
      </c>
      <c r="E173">
        <v>169.09244000000001</v>
      </c>
      <c r="F173">
        <v>139.60548</v>
      </c>
      <c r="G173">
        <v>131.18768</v>
      </c>
      <c r="H173" s="45">
        <v>138.51428000000001</v>
      </c>
      <c r="I173">
        <v>195.34132000000002</v>
      </c>
      <c r="J173">
        <v>159.32296000000002</v>
      </c>
    </row>
    <row r="174" spans="1:10" x14ac:dyDescent="0.3">
      <c r="A174" t="s">
        <v>22</v>
      </c>
      <c r="B174" t="s">
        <v>49</v>
      </c>
      <c r="C174" t="s">
        <v>50</v>
      </c>
      <c r="D174">
        <v>33.799999999999997</v>
      </c>
      <c r="E174">
        <v>202.77055999999999</v>
      </c>
      <c r="F174">
        <v>171.02651999999998</v>
      </c>
      <c r="G174">
        <v>156.32131999999999</v>
      </c>
      <c r="H174" s="45">
        <v>173.79511999999997</v>
      </c>
      <c r="I174">
        <v>228.00807999999995</v>
      </c>
      <c r="J174">
        <v>190.24923999999999</v>
      </c>
    </row>
    <row r="175" spans="1:10" x14ac:dyDescent="0.3">
      <c r="A175" t="s">
        <v>22</v>
      </c>
      <c r="B175" t="s">
        <v>49</v>
      </c>
      <c r="C175" t="s">
        <v>50</v>
      </c>
      <c r="D175">
        <v>24.2</v>
      </c>
      <c r="E175">
        <v>126.77696</v>
      </c>
      <c r="F175">
        <v>102.99132</v>
      </c>
      <c r="G175">
        <v>103.69412</v>
      </c>
      <c r="H175" s="45">
        <v>99.270319999999998</v>
      </c>
      <c r="I175">
        <v>159.66568000000001</v>
      </c>
      <c r="J175">
        <v>124.27804</v>
      </c>
    </row>
    <row r="176" spans="1:10" x14ac:dyDescent="0.3">
      <c r="A176" t="s">
        <v>22</v>
      </c>
      <c r="B176" t="s">
        <v>49</v>
      </c>
      <c r="C176" t="s">
        <v>50</v>
      </c>
      <c r="D176">
        <v>29.7</v>
      </c>
      <c r="E176">
        <v>169.88651000000002</v>
      </c>
      <c r="F176">
        <v>140.32366999999999</v>
      </c>
      <c r="G176">
        <v>131.74797000000001</v>
      </c>
      <c r="H176" s="45">
        <v>139.30591999999999</v>
      </c>
      <c r="I176">
        <v>196.06907999999999</v>
      </c>
      <c r="J176">
        <v>160.02198999999999</v>
      </c>
    </row>
    <row r="177" spans="1:10" x14ac:dyDescent="0.3">
      <c r="A177" t="s">
        <v>22</v>
      </c>
      <c r="B177" t="s">
        <v>49</v>
      </c>
      <c r="C177" t="s">
        <v>56</v>
      </c>
      <c r="D177">
        <v>40.799999999999997</v>
      </c>
      <c r="E177">
        <v>260.39035999999993</v>
      </c>
      <c r="F177">
        <v>229.11811999999998</v>
      </c>
      <c r="G177">
        <v>205.50191999999996</v>
      </c>
      <c r="H177" s="45">
        <v>241.84771999999998</v>
      </c>
      <c r="I177">
        <v>292.01747999999998</v>
      </c>
      <c r="J177">
        <v>248.92743999999999</v>
      </c>
    </row>
    <row r="178" spans="1:10" x14ac:dyDescent="0.3">
      <c r="A178" t="s">
        <v>22</v>
      </c>
      <c r="B178" t="s">
        <v>49</v>
      </c>
      <c r="C178" t="s">
        <v>56</v>
      </c>
      <c r="D178">
        <v>36.299999999999997</v>
      </c>
      <c r="E178">
        <v>223.13530999999998</v>
      </c>
      <c r="F178">
        <v>190.95227</v>
      </c>
      <c r="G178">
        <v>172.83956999999998</v>
      </c>
      <c r="H178" s="45">
        <v>196.77211999999997</v>
      </c>
      <c r="I178">
        <v>249.49608000000001</v>
      </c>
      <c r="J178">
        <v>210.18198999999998</v>
      </c>
    </row>
    <row r="179" spans="1:10" x14ac:dyDescent="0.3">
      <c r="A179" t="s">
        <v>22</v>
      </c>
      <c r="B179" t="s">
        <v>49</v>
      </c>
      <c r="C179" t="s">
        <v>56</v>
      </c>
      <c r="D179">
        <v>30</v>
      </c>
      <c r="E179">
        <v>172.27100000000002</v>
      </c>
      <c r="F179">
        <v>142.48700000000002</v>
      </c>
      <c r="G179">
        <v>133.44</v>
      </c>
      <c r="H179" s="45">
        <v>141.69499999999999</v>
      </c>
      <c r="I179">
        <v>198.267</v>
      </c>
      <c r="J179">
        <v>162.13</v>
      </c>
    </row>
    <row r="180" spans="1:10" x14ac:dyDescent="0.3">
      <c r="A180" t="s">
        <v>22</v>
      </c>
      <c r="B180" t="s">
        <v>49</v>
      </c>
      <c r="C180" t="s">
        <v>56</v>
      </c>
      <c r="D180">
        <v>37.1</v>
      </c>
      <c r="E180">
        <v>229.70219</v>
      </c>
      <c r="F180">
        <v>197.52123</v>
      </c>
      <c r="G180">
        <v>178.37093000000002</v>
      </c>
      <c r="H180" s="45">
        <v>204.43628000000001</v>
      </c>
      <c r="I180">
        <v>256.69432</v>
      </c>
      <c r="J180">
        <v>216.80071000000001</v>
      </c>
    </row>
    <row r="181" spans="1:10" x14ac:dyDescent="0.3">
      <c r="A181" t="s">
        <v>22</v>
      </c>
      <c r="B181" t="s">
        <v>49</v>
      </c>
      <c r="C181" t="s">
        <v>56</v>
      </c>
      <c r="D181">
        <v>31.3</v>
      </c>
      <c r="E181">
        <v>182.64331000000001</v>
      </c>
      <c r="F181">
        <v>152.01327000000001</v>
      </c>
      <c r="G181">
        <v>140.96557000000001</v>
      </c>
      <c r="H181" s="45">
        <v>152.29312000000002</v>
      </c>
      <c r="I181">
        <v>208.04508000000001</v>
      </c>
      <c r="J181">
        <v>171.45399</v>
      </c>
    </row>
    <row r="182" spans="1:10" x14ac:dyDescent="0.3">
      <c r="D182">
        <f>AVERAGE(D2:D181)</f>
        <v>31.876111111111125</v>
      </c>
      <c r="E182">
        <f t="shared" ref="E182:J182" si="0">AVERAGE(E2:E181)</f>
        <v>188.7649183888889</v>
      </c>
      <c r="F182">
        <f t="shared" si="0"/>
        <v>162.09412927777777</v>
      </c>
      <c r="G182">
        <f t="shared" si="0"/>
        <v>151.76504761111113</v>
      </c>
      <c r="H182" s="45">
        <f t="shared" si="0"/>
        <v>166.46080288888896</v>
      </c>
      <c r="I182">
        <f t="shared" si="0"/>
        <v>222.17040266666672</v>
      </c>
      <c r="J182">
        <f t="shared" si="0"/>
        <v>182.88993438888889</v>
      </c>
    </row>
    <row r="184" spans="1:10" x14ac:dyDescent="0.3">
      <c r="A184" t="s">
        <v>47</v>
      </c>
      <c r="B184" t="s">
        <v>49</v>
      </c>
      <c r="C184" t="s">
        <v>50</v>
      </c>
      <c r="D184">
        <v>20.399999999999999</v>
      </c>
      <c r="E184">
        <v>97.663639999999987</v>
      </c>
      <c r="F184">
        <v>79.777879999999996</v>
      </c>
      <c r="G184">
        <v>87.598079999999996</v>
      </c>
      <c r="H184" s="45">
        <v>75.779479999999992</v>
      </c>
      <c r="I184">
        <v>138.82571999999999</v>
      </c>
      <c r="J184">
        <v>102.79816</v>
      </c>
    </row>
    <row r="185" spans="1:10" x14ac:dyDescent="0.3">
      <c r="A185" t="s">
        <v>47</v>
      </c>
      <c r="B185" t="s">
        <v>49</v>
      </c>
      <c r="C185" t="s">
        <v>50</v>
      </c>
      <c r="D185">
        <v>35.6</v>
      </c>
      <c r="E185">
        <v>217.40924000000004</v>
      </c>
      <c r="F185">
        <v>185.28108000000003</v>
      </c>
      <c r="G185">
        <v>168.09728000000001</v>
      </c>
      <c r="H185" s="45">
        <v>190.18988000000002</v>
      </c>
      <c r="I185">
        <v>243.32571999999999</v>
      </c>
      <c r="J185">
        <v>204.48616000000001</v>
      </c>
    </row>
    <row r="186" spans="1:10" x14ac:dyDescent="0.3">
      <c r="A186" t="s">
        <v>47</v>
      </c>
      <c r="B186" t="s">
        <v>49</v>
      </c>
      <c r="C186" t="s">
        <v>50</v>
      </c>
      <c r="D186">
        <v>43.2</v>
      </c>
      <c r="E186">
        <v>280.57435999999996</v>
      </c>
      <c r="F186">
        <v>250.68212000000005</v>
      </c>
      <c r="G186">
        <v>224.46192000000002</v>
      </c>
      <c r="H186" s="45">
        <v>267.84212000000002</v>
      </c>
      <c r="I186">
        <v>316.71588000000003</v>
      </c>
      <c r="J186">
        <v>271.09864000000005</v>
      </c>
    </row>
    <row r="187" spans="1:10" x14ac:dyDescent="0.3">
      <c r="A187" t="s">
        <v>47</v>
      </c>
      <c r="B187" t="s">
        <v>49</v>
      </c>
      <c r="C187" t="s">
        <v>50</v>
      </c>
      <c r="D187">
        <v>38.9</v>
      </c>
      <c r="E187">
        <v>244.56658999999999</v>
      </c>
      <c r="F187">
        <v>212.64302999999998</v>
      </c>
      <c r="G187">
        <v>191.25172999999998</v>
      </c>
      <c r="H187" s="45">
        <v>222.23287999999997</v>
      </c>
      <c r="I187">
        <v>273.46131999999994</v>
      </c>
      <c r="J187">
        <v>232.11870999999996</v>
      </c>
    </row>
    <row r="188" spans="1:10" x14ac:dyDescent="0.3">
      <c r="A188" t="s">
        <v>47</v>
      </c>
      <c r="B188" t="s">
        <v>49</v>
      </c>
      <c r="C188" t="s">
        <v>50</v>
      </c>
      <c r="D188">
        <v>35.5</v>
      </c>
      <c r="E188">
        <v>216.59275</v>
      </c>
      <c r="F188">
        <v>184.47675000000001</v>
      </c>
      <c r="G188">
        <v>167.42724999999999</v>
      </c>
      <c r="H188" s="45">
        <v>189.25900000000001</v>
      </c>
      <c r="I188">
        <v>242.45400000000001</v>
      </c>
      <c r="J188">
        <v>203.67974999999998</v>
      </c>
    </row>
    <row r="189" spans="1:10" x14ac:dyDescent="0.3">
      <c r="A189" t="s">
        <v>47</v>
      </c>
      <c r="B189" t="s">
        <v>49</v>
      </c>
      <c r="C189" t="s">
        <v>51</v>
      </c>
      <c r="D189">
        <v>34.299999999999997</v>
      </c>
      <c r="E189">
        <v>206.82451</v>
      </c>
      <c r="F189">
        <v>174.93867</v>
      </c>
      <c r="G189">
        <v>159.53196999999997</v>
      </c>
      <c r="H189" s="45">
        <v>178.27251999999999</v>
      </c>
      <c r="I189">
        <v>232.18367999999998</v>
      </c>
      <c r="J189">
        <v>194.14478999999997</v>
      </c>
    </row>
    <row r="190" spans="1:10" x14ac:dyDescent="0.3">
      <c r="A190" t="s">
        <v>47</v>
      </c>
      <c r="B190" t="s">
        <v>49</v>
      </c>
      <c r="C190" t="s">
        <v>51</v>
      </c>
      <c r="D190">
        <v>22.4</v>
      </c>
      <c r="E190">
        <v>112.91803999999999</v>
      </c>
      <c r="F190">
        <v>91.732680000000002</v>
      </c>
      <c r="G190">
        <v>95.734880000000004</v>
      </c>
      <c r="H190" s="45">
        <v>87.718279999999979</v>
      </c>
      <c r="I190">
        <v>149.35491999999999</v>
      </c>
      <c r="J190">
        <v>113.77575999999999</v>
      </c>
    </row>
    <row r="191" spans="1:10" x14ac:dyDescent="0.3">
      <c r="A191" t="s">
        <v>47</v>
      </c>
      <c r="B191" t="s">
        <v>49</v>
      </c>
      <c r="C191" t="s">
        <v>51</v>
      </c>
      <c r="D191">
        <v>24.1</v>
      </c>
      <c r="E191">
        <v>126.00379000000001</v>
      </c>
      <c r="F191">
        <v>102.35343000000002</v>
      </c>
      <c r="G191">
        <v>103.23613</v>
      </c>
      <c r="H191" s="45">
        <v>98.608480000000014</v>
      </c>
      <c r="I191">
        <v>159.07212000000001</v>
      </c>
      <c r="J191">
        <v>123.67911000000001</v>
      </c>
    </row>
    <row r="192" spans="1:10" x14ac:dyDescent="0.3">
      <c r="A192" t="s">
        <v>47</v>
      </c>
      <c r="B192" t="s">
        <v>49</v>
      </c>
      <c r="C192" t="s">
        <v>51</v>
      </c>
      <c r="D192">
        <v>44.5</v>
      </c>
      <c r="E192">
        <v>291.59875</v>
      </c>
      <c r="F192">
        <v>262.71375</v>
      </c>
      <c r="G192">
        <v>235.17925</v>
      </c>
      <c r="H192" s="45">
        <v>282.49</v>
      </c>
      <c r="I192">
        <v>330.68099999999998</v>
      </c>
      <c r="J192">
        <v>283.54575</v>
      </c>
    </row>
    <row r="193" spans="1:10" x14ac:dyDescent="0.3">
      <c r="A193" t="s">
        <v>47</v>
      </c>
      <c r="B193" t="s">
        <v>49</v>
      </c>
      <c r="C193" t="s">
        <v>51</v>
      </c>
      <c r="D193">
        <v>33.200000000000003</v>
      </c>
      <c r="E193">
        <v>197.91836000000004</v>
      </c>
      <c r="F193">
        <v>166.38012000000003</v>
      </c>
      <c r="G193">
        <v>152.52992000000003</v>
      </c>
      <c r="H193" s="45">
        <v>168.50012000000004</v>
      </c>
      <c r="I193">
        <v>223.07788000000005</v>
      </c>
      <c r="J193">
        <v>185.63464000000002</v>
      </c>
    </row>
    <row r="194" spans="1:10" x14ac:dyDescent="0.3">
      <c r="A194" t="s">
        <v>47</v>
      </c>
      <c r="B194" t="s">
        <v>49</v>
      </c>
      <c r="C194" t="s">
        <v>52</v>
      </c>
      <c r="D194">
        <v>35.4</v>
      </c>
      <c r="E194">
        <v>215.77664000000001</v>
      </c>
      <c r="F194">
        <v>183.67388</v>
      </c>
      <c r="G194">
        <v>166.75907999999998</v>
      </c>
      <c r="H194" s="45">
        <v>188.33047999999999</v>
      </c>
      <c r="I194">
        <v>241.58472</v>
      </c>
      <c r="J194">
        <v>202.87515999999997</v>
      </c>
    </row>
    <row r="195" spans="1:10" x14ac:dyDescent="0.3">
      <c r="A195" t="s">
        <v>47</v>
      </c>
      <c r="B195" t="s">
        <v>49</v>
      </c>
      <c r="C195" t="s">
        <v>52</v>
      </c>
      <c r="D195">
        <v>39.9</v>
      </c>
      <c r="E195">
        <v>252.87779000000003</v>
      </c>
      <c r="F195">
        <v>221.24842999999998</v>
      </c>
      <c r="G195">
        <v>198.66812999999999</v>
      </c>
      <c r="H195" s="45">
        <v>232.45028000000002</v>
      </c>
      <c r="I195">
        <v>283.11792000000003</v>
      </c>
      <c r="J195">
        <v>240.88350999999997</v>
      </c>
    </row>
    <row r="196" spans="1:10" x14ac:dyDescent="0.3">
      <c r="A196" t="s">
        <v>47</v>
      </c>
      <c r="B196" t="s">
        <v>49</v>
      </c>
      <c r="C196" t="s">
        <v>52</v>
      </c>
      <c r="D196">
        <v>42.7</v>
      </c>
      <c r="E196">
        <v>276.35131000000001</v>
      </c>
      <c r="F196">
        <v>246.12027</v>
      </c>
      <c r="G196">
        <v>220.42357000000001</v>
      </c>
      <c r="H196" s="45">
        <v>262.31452000000002</v>
      </c>
      <c r="I196">
        <v>311.45447999999999</v>
      </c>
      <c r="J196">
        <v>266.39319</v>
      </c>
    </row>
    <row r="197" spans="1:10" x14ac:dyDescent="0.3">
      <c r="A197" t="s">
        <v>47</v>
      </c>
      <c r="B197" t="s">
        <v>49</v>
      </c>
      <c r="C197" t="s">
        <v>52</v>
      </c>
      <c r="D197">
        <v>32</v>
      </c>
      <c r="E197">
        <v>188.255</v>
      </c>
      <c r="F197">
        <v>157.245</v>
      </c>
      <c r="G197">
        <v>145.148</v>
      </c>
      <c r="H197" s="45">
        <v>158.16500000000002</v>
      </c>
      <c r="I197">
        <v>213.48099999999999</v>
      </c>
      <c r="J197">
        <v>176.602</v>
      </c>
    </row>
    <row r="198" spans="1:10" x14ac:dyDescent="0.3">
      <c r="A198" t="s">
        <v>47</v>
      </c>
      <c r="B198" t="s">
        <v>49</v>
      </c>
      <c r="C198" t="s">
        <v>52</v>
      </c>
      <c r="D198">
        <v>35.1</v>
      </c>
      <c r="E198">
        <v>213.33059</v>
      </c>
      <c r="F198">
        <v>181.27403000000001</v>
      </c>
      <c r="G198">
        <v>164.76573000000002</v>
      </c>
      <c r="H198" s="45">
        <v>185.55907999999999</v>
      </c>
      <c r="I198">
        <v>238.99151999999998</v>
      </c>
      <c r="J198">
        <v>200.47230999999999</v>
      </c>
    </row>
    <row r="199" spans="1:10" x14ac:dyDescent="0.3">
      <c r="A199" t="s">
        <v>47</v>
      </c>
      <c r="B199" t="s">
        <v>49</v>
      </c>
      <c r="C199" t="s">
        <v>53</v>
      </c>
      <c r="D199">
        <v>35.4</v>
      </c>
      <c r="E199">
        <v>215.77664000000001</v>
      </c>
      <c r="F199">
        <v>183.67388</v>
      </c>
      <c r="G199">
        <v>166.75907999999998</v>
      </c>
      <c r="H199" s="45">
        <v>188.33047999999999</v>
      </c>
      <c r="I199">
        <v>241.58472</v>
      </c>
      <c r="J199">
        <v>202.87515999999997</v>
      </c>
    </row>
    <row r="200" spans="1:10" x14ac:dyDescent="0.3">
      <c r="A200" t="s">
        <v>47</v>
      </c>
      <c r="B200" t="s">
        <v>49</v>
      </c>
      <c r="C200" t="s">
        <v>53</v>
      </c>
      <c r="D200">
        <v>37.200000000000003</v>
      </c>
      <c r="E200">
        <v>230.52476000000004</v>
      </c>
      <c r="F200">
        <v>198.34892000000002</v>
      </c>
      <c r="G200">
        <v>179.07071999999999</v>
      </c>
      <c r="H200" s="45">
        <v>205.40492000000003</v>
      </c>
      <c r="I200">
        <v>257.60508000000004</v>
      </c>
      <c r="J200">
        <v>217.63624000000002</v>
      </c>
    </row>
    <row r="201" spans="1:10" x14ac:dyDescent="0.3">
      <c r="A201" t="s">
        <v>47</v>
      </c>
      <c r="B201" t="s">
        <v>49</v>
      </c>
      <c r="C201" t="s">
        <v>53</v>
      </c>
      <c r="D201">
        <v>22.4</v>
      </c>
      <c r="E201">
        <v>112.91803999999999</v>
      </c>
      <c r="F201">
        <v>91.732680000000002</v>
      </c>
      <c r="G201">
        <v>95.734880000000004</v>
      </c>
      <c r="H201" s="45">
        <v>87.718279999999979</v>
      </c>
      <c r="I201">
        <v>149.35491999999999</v>
      </c>
      <c r="J201">
        <v>113.77575999999999</v>
      </c>
    </row>
    <row r="202" spans="1:10" x14ac:dyDescent="0.3">
      <c r="A202" t="s">
        <v>47</v>
      </c>
      <c r="B202" t="s">
        <v>49</v>
      </c>
      <c r="C202" t="s">
        <v>53</v>
      </c>
      <c r="D202">
        <v>34</v>
      </c>
      <c r="E202">
        <v>204.39099999999999</v>
      </c>
      <c r="F202">
        <v>172.58699999999999</v>
      </c>
      <c r="G202">
        <v>157.6</v>
      </c>
      <c r="H202" s="45">
        <v>175.57900000000001</v>
      </c>
      <c r="I202">
        <v>229.67099999999999</v>
      </c>
      <c r="J202">
        <v>191.80199999999999</v>
      </c>
    </row>
    <row r="203" spans="1:10" x14ac:dyDescent="0.3">
      <c r="A203" t="s">
        <v>47</v>
      </c>
      <c r="B203" t="s">
        <v>49</v>
      </c>
      <c r="C203" t="s">
        <v>53</v>
      </c>
      <c r="D203">
        <v>24.8</v>
      </c>
      <c r="E203">
        <v>131.42395999999999</v>
      </c>
      <c r="F203">
        <v>106.84932000000001</v>
      </c>
      <c r="G203">
        <v>106.48112</v>
      </c>
      <c r="H203" s="45">
        <v>103.29092</v>
      </c>
      <c r="I203">
        <v>163.27828</v>
      </c>
      <c r="J203">
        <v>127.90984</v>
      </c>
    </row>
    <row r="204" spans="1:10" x14ac:dyDescent="0.3">
      <c r="A204" t="s">
        <v>47</v>
      </c>
      <c r="B204" t="s">
        <v>49</v>
      </c>
      <c r="C204" t="s">
        <v>54</v>
      </c>
      <c r="D204">
        <v>33.200000000000003</v>
      </c>
      <c r="E204">
        <v>197.91836000000004</v>
      </c>
      <c r="F204">
        <v>166.38012000000003</v>
      </c>
      <c r="G204">
        <v>152.52992000000003</v>
      </c>
      <c r="H204" s="45">
        <v>168.50012000000004</v>
      </c>
      <c r="I204">
        <v>223.07788000000005</v>
      </c>
      <c r="J204">
        <v>185.63464000000002</v>
      </c>
    </row>
    <row r="205" spans="1:10" x14ac:dyDescent="0.3">
      <c r="A205" t="s">
        <v>47</v>
      </c>
      <c r="B205" t="s">
        <v>49</v>
      </c>
      <c r="C205" t="s">
        <v>54</v>
      </c>
      <c r="D205">
        <v>34.200000000000003</v>
      </c>
      <c r="E205">
        <v>206.01296000000002</v>
      </c>
      <c r="F205">
        <v>174.15332000000001</v>
      </c>
      <c r="G205">
        <v>158.88612000000001</v>
      </c>
      <c r="H205" s="45">
        <v>177.37232</v>
      </c>
      <c r="I205">
        <v>231.34368000000001</v>
      </c>
      <c r="J205">
        <v>193.36204000000001</v>
      </c>
    </row>
    <row r="206" spans="1:10" x14ac:dyDescent="0.3">
      <c r="A206" t="s">
        <v>47</v>
      </c>
      <c r="B206" t="s">
        <v>49</v>
      </c>
      <c r="C206" t="s">
        <v>54</v>
      </c>
      <c r="D206">
        <v>39.200000000000003</v>
      </c>
      <c r="E206">
        <v>247.05596000000006</v>
      </c>
      <c r="F206">
        <v>215.20932000000005</v>
      </c>
      <c r="G206">
        <v>193.45712000000003</v>
      </c>
      <c r="H206" s="45">
        <v>225.27332000000004</v>
      </c>
      <c r="I206">
        <v>276.33268000000004</v>
      </c>
      <c r="J206">
        <v>234.72904000000003</v>
      </c>
    </row>
    <row r="207" spans="1:10" x14ac:dyDescent="0.3">
      <c r="A207" t="s">
        <v>47</v>
      </c>
      <c r="B207" t="s">
        <v>49</v>
      </c>
      <c r="C207" t="s">
        <v>54</v>
      </c>
      <c r="D207">
        <v>15.8</v>
      </c>
      <c r="E207">
        <v>63.155360000000009</v>
      </c>
      <c r="F207">
        <v>54.49812</v>
      </c>
      <c r="G207">
        <v>71.706919999999997</v>
      </c>
      <c r="H207" s="45">
        <v>51.902719999999995</v>
      </c>
      <c r="I207">
        <v>118.31248000000001</v>
      </c>
      <c r="J207">
        <v>80.312439999999995</v>
      </c>
    </row>
    <row r="208" spans="1:10" x14ac:dyDescent="0.3">
      <c r="A208" t="s">
        <v>47</v>
      </c>
      <c r="B208" t="s">
        <v>49</v>
      </c>
      <c r="C208" t="s">
        <v>54</v>
      </c>
      <c r="D208">
        <v>36.1</v>
      </c>
      <c r="E208">
        <v>221.49739000000002</v>
      </c>
      <c r="F208">
        <v>189.32463000000001</v>
      </c>
      <c r="G208">
        <v>171.47533000000001</v>
      </c>
      <c r="H208" s="45">
        <v>194.87968000000001</v>
      </c>
      <c r="I208">
        <v>247.72092000000004</v>
      </c>
      <c r="J208">
        <v>208.54551000000001</v>
      </c>
    </row>
    <row r="209" spans="1:10" x14ac:dyDescent="0.3">
      <c r="A209" t="s">
        <v>47</v>
      </c>
      <c r="B209" t="s">
        <v>49</v>
      </c>
      <c r="C209" t="s">
        <v>55</v>
      </c>
      <c r="D209">
        <v>22</v>
      </c>
      <c r="E209">
        <v>109.85500000000002</v>
      </c>
      <c r="F209">
        <v>89.295000000000016</v>
      </c>
      <c r="G209">
        <v>94.048000000000002</v>
      </c>
      <c r="H209" s="45">
        <v>85.254999999999995</v>
      </c>
      <c r="I209">
        <v>147.17099999999999</v>
      </c>
      <c r="J209">
        <v>111.52199999999999</v>
      </c>
    </row>
    <row r="210" spans="1:10" x14ac:dyDescent="0.3">
      <c r="A210" t="s">
        <v>47</v>
      </c>
      <c r="B210" t="s">
        <v>49</v>
      </c>
      <c r="C210" t="s">
        <v>55</v>
      </c>
      <c r="D210">
        <v>34.1</v>
      </c>
      <c r="E210">
        <v>205.20179000000002</v>
      </c>
      <c r="F210">
        <v>173.36943000000002</v>
      </c>
      <c r="G210">
        <v>158.24213</v>
      </c>
      <c r="H210" s="45">
        <v>176.47448000000003</v>
      </c>
      <c r="I210">
        <v>230.50612000000001</v>
      </c>
      <c r="J210">
        <v>192.58111</v>
      </c>
    </row>
    <row r="211" spans="1:10" x14ac:dyDescent="0.3">
      <c r="A211" t="s">
        <v>47</v>
      </c>
      <c r="B211" t="s">
        <v>49</v>
      </c>
      <c r="C211" t="s">
        <v>55</v>
      </c>
      <c r="D211">
        <v>27.6</v>
      </c>
      <c r="E211">
        <v>153.29084000000003</v>
      </c>
      <c r="F211">
        <v>125.54828000000001</v>
      </c>
      <c r="G211">
        <v>120.37248</v>
      </c>
      <c r="H211" s="45">
        <v>123.17708</v>
      </c>
      <c r="I211">
        <v>181.29852000000002</v>
      </c>
      <c r="J211">
        <v>145.72456</v>
      </c>
    </row>
    <row r="212" spans="1:10" x14ac:dyDescent="0.3">
      <c r="A212" t="s">
        <v>47</v>
      </c>
      <c r="B212" t="s">
        <v>49</v>
      </c>
      <c r="C212" t="s">
        <v>55</v>
      </c>
      <c r="D212">
        <v>24.6</v>
      </c>
      <c r="E212">
        <v>129.87344000000002</v>
      </c>
      <c r="F212">
        <v>105.55748000000001</v>
      </c>
      <c r="G212">
        <v>105.54468</v>
      </c>
      <c r="H212" s="45">
        <v>101.94128000000001</v>
      </c>
      <c r="I212">
        <v>162.06432000000001</v>
      </c>
      <c r="J212">
        <v>126.69195999999999</v>
      </c>
    </row>
    <row r="213" spans="1:10" x14ac:dyDescent="0.3">
      <c r="A213" t="s">
        <v>47</v>
      </c>
      <c r="B213" t="s">
        <v>49</v>
      </c>
      <c r="C213" t="s">
        <v>55</v>
      </c>
      <c r="D213">
        <v>30.2</v>
      </c>
      <c r="E213">
        <v>173.86256</v>
      </c>
      <c r="F213">
        <v>143.93652</v>
      </c>
      <c r="G213">
        <v>134.57731999999999</v>
      </c>
      <c r="H213" s="45">
        <v>143.29952</v>
      </c>
      <c r="I213">
        <v>199.74448000000001</v>
      </c>
      <c r="J213">
        <v>163.54443999999998</v>
      </c>
    </row>
    <row r="214" spans="1:10" x14ac:dyDescent="0.3">
      <c r="A214" t="s">
        <v>47</v>
      </c>
      <c r="B214" t="s">
        <v>49</v>
      </c>
      <c r="C214" t="s">
        <v>41</v>
      </c>
      <c r="D214">
        <v>21.5</v>
      </c>
      <c r="E214">
        <v>106.03475</v>
      </c>
      <c r="F214">
        <v>86.280750000000012</v>
      </c>
      <c r="G214">
        <v>91.981250000000003</v>
      </c>
      <c r="H214" s="45">
        <v>82.228999999999999</v>
      </c>
      <c r="I214">
        <v>144.49600000000001</v>
      </c>
      <c r="J214">
        <v>108.74574999999999</v>
      </c>
    </row>
    <row r="215" spans="1:10" x14ac:dyDescent="0.3">
      <c r="A215" t="s">
        <v>47</v>
      </c>
      <c r="B215" t="s">
        <v>49</v>
      </c>
      <c r="C215" t="s">
        <v>41</v>
      </c>
      <c r="D215">
        <v>40.299999999999997</v>
      </c>
      <c r="E215">
        <v>256.21290999999997</v>
      </c>
      <c r="F215">
        <v>224.73146999999997</v>
      </c>
      <c r="G215">
        <v>201.68676999999997</v>
      </c>
      <c r="H215" s="45">
        <v>236.60331999999997</v>
      </c>
      <c r="I215">
        <v>287.04887999999994</v>
      </c>
      <c r="J215">
        <v>244.44038999999995</v>
      </c>
    </row>
    <row r="216" spans="1:10" x14ac:dyDescent="0.3">
      <c r="A216" t="s">
        <v>47</v>
      </c>
      <c r="B216" t="s">
        <v>49</v>
      </c>
      <c r="C216" t="s">
        <v>41</v>
      </c>
      <c r="D216">
        <v>36.6</v>
      </c>
      <c r="E216">
        <v>225.59504000000001</v>
      </c>
      <c r="F216">
        <v>193.40468000000001</v>
      </c>
      <c r="G216">
        <v>174.89988000000002</v>
      </c>
      <c r="H216" s="45">
        <v>199.62848000000002</v>
      </c>
      <c r="I216">
        <v>252.17712</v>
      </c>
      <c r="J216">
        <v>212.65036000000001</v>
      </c>
    </row>
    <row r="217" spans="1:10" x14ac:dyDescent="0.3">
      <c r="A217" t="s">
        <v>47</v>
      </c>
      <c r="B217" t="s">
        <v>49</v>
      </c>
      <c r="C217" t="s">
        <v>41</v>
      </c>
      <c r="D217">
        <v>21.4</v>
      </c>
      <c r="E217">
        <v>105.27183999999997</v>
      </c>
      <c r="F217">
        <v>85.682279999999992</v>
      </c>
      <c r="G217">
        <v>91.573479999999989</v>
      </c>
      <c r="H217" s="45">
        <v>81.630879999999991</v>
      </c>
      <c r="I217">
        <v>143.96832000000001</v>
      </c>
      <c r="J217">
        <v>108.19595999999999</v>
      </c>
    </row>
    <row r="218" spans="1:10" x14ac:dyDescent="0.3">
      <c r="A218" t="s">
        <v>47</v>
      </c>
      <c r="B218" t="s">
        <v>49</v>
      </c>
      <c r="C218" t="s">
        <v>41</v>
      </c>
      <c r="D218">
        <v>27.9</v>
      </c>
      <c r="E218">
        <v>155.65139000000002</v>
      </c>
      <c r="F218">
        <v>127.61963</v>
      </c>
      <c r="G218">
        <v>121.94732999999999</v>
      </c>
      <c r="H218" s="45">
        <v>125.41748</v>
      </c>
      <c r="I218">
        <v>183.34271999999999</v>
      </c>
      <c r="J218">
        <v>147.71790999999999</v>
      </c>
    </row>
    <row r="219" spans="1:10" x14ac:dyDescent="0.3">
      <c r="A219" t="s">
        <v>47</v>
      </c>
      <c r="B219" t="s">
        <v>49</v>
      </c>
      <c r="C219" t="s">
        <v>56</v>
      </c>
      <c r="D219">
        <v>41.8</v>
      </c>
      <c r="E219">
        <v>268.77375999999998</v>
      </c>
      <c r="F219">
        <v>238.00091999999998</v>
      </c>
      <c r="G219">
        <v>213.27171999999999</v>
      </c>
      <c r="H219" s="45">
        <v>252.51351999999997</v>
      </c>
      <c r="I219">
        <v>302.13767999999999</v>
      </c>
      <c r="J219">
        <v>258.03803999999997</v>
      </c>
    </row>
    <row r="220" spans="1:10" x14ac:dyDescent="0.3">
      <c r="A220" t="s">
        <v>47</v>
      </c>
      <c r="B220" t="s">
        <v>49</v>
      </c>
      <c r="C220" t="s">
        <v>56</v>
      </c>
      <c r="D220">
        <v>44.8</v>
      </c>
      <c r="E220">
        <v>294.15195999999997</v>
      </c>
      <c r="F220">
        <v>265.52531999999997</v>
      </c>
      <c r="G220">
        <v>237.69711999999996</v>
      </c>
      <c r="H220" s="45">
        <v>285.92691999999994</v>
      </c>
      <c r="I220">
        <v>333.96227999999996</v>
      </c>
      <c r="J220">
        <v>286.46183999999994</v>
      </c>
    </row>
    <row r="221" spans="1:10" x14ac:dyDescent="0.3">
      <c r="A221" t="s">
        <v>47</v>
      </c>
      <c r="B221" t="s">
        <v>49</v>
      </c>
      <c r="C221" t="s">
        <v>56</v>
      </c>
      <c r="D221">
        <v>49.2</v>
      </c>
      <c r="E221">
        <v>331.99196000000001</v>
      </c>
      <c r="F221">
        <v>308.27132000000006</v>
      </c>
      <c r="G221">
        <v>276.54912000000002</v>
      </c>
      <c r="H221" s="45">
        <v>338.77532000000008</v>
      </c>
      <c r="I221">
        <v>384.61068</v>
      </c>
      <c r="J221">
        <v>331.11303999999996</v>
      </c>
    </row>
    <row r="222" spans="1:10" x14ac:dyDescent="0.3">
      <c r="A222" t="s">
        <v>47</v>
      </c>
      <c r="B222" t="s">
        <v>49</v>
      </c>
      <c r="C222" t="s">
        <v>56</v>
      </c>
      <c r="D222">
        <v>28.1</v>
      </c>
      <c r="E222">
        <v>157.22699</v>
      </c>
      <c r="F222">
        <v>129.00783000000001</v>
      </c>
      <c r="G222">
        <v>123.00653000000003</v>
      </c>
      <c r="H222" s="45">
        <v>126.92288000000001</v>
      </c>
      <c r="I222">
        <v>184.71772000000001</v>
      </c>
      <c r="J222">
        <v>149.05591000000001</v>
      </c>
    </row>
    <row r="223" spans="1:10" x14ac:dyDescent="0.3">
      <c r="A223" t="s">
        <v>47</v>
      </c>
      <c r="B223" t="s">
        <v>49</v>
      </c>
      <c r="C223" t="s">
        <v>56</v>
      </c>
      <c r="D223">
        <v>22.3</v>
      </c>
      <c r="E223">
        <v>112.15171000000001</v>
      </c>
      <c r="F223">
        <v>91.121070000000003</v>
      </c>
      <c r="G223">
        <v>95.310370000000006</v>
      </c>
      <c r="H223" s="45">
        <v>87.098919999999993</v>
      </c>
      <c r="I223">
        <v>148.80528000000001</v>
      </c>
      <c r="J223">
        <v>113.20959000000001</v>
      </c>
    </row>
    <row r="224" spans="1:10" x14ac:dyDescent="0.3">
      <c r="A224" t="s">
        <v>47</v>
      </c>
      <c r="B224" t="s">
        <v>49</v>
      </c>
      <c r="C224" t="s">
        <v>57</v>
      </c>
      <c r="D224">
        <v>28.8</v>
      </c>
      <c r="E224">
        <v>162.75356000000002</v>
      </c>
      <c r="F224">
        <v>133.91252000000003</v>
      </c>
      <c r="G224">
        <v>126.77232000000001</v>
      </c>
      <c r="H224" s="45">
        <v>132.26612</v>
      </c>
      <c r="I224">
        <v>189.60708</v>
      </c>
      <c r="J224">
        <v>153.79624000000001</v>
      </c>
    </row>
    <row r="225" spans="1:10" x14ac:dyDescent="0.3">
      <c r="A225" t="s">
        <v>47</v>
      </c>
      <c r="B225" t="s">
        <v>49</v>
      </c>
      <c r="C225" t="s">
        <v>57</v>
      </c>
      <c r="D225">
        <v>24.8</v>
      </c>
      <c r="E225">
        <v>131.42395999999999</v>
      </c>
      <c r="F225">
        <v>106.84932000000001</v>
      </c>
      <c r="G225">
        <v>106.48112</v>
      </c>
      <c r="H225" s="45">
        <v>103.29092</v>
      </c>
      <c r="I225">
        <v>163.27828</v>
      </c>
      <c r="J225">
        <v>127.90984</v>
      </c>
    </row>
    <row r="226" spans="1:10" x14ac:dyDescent="0.3">
      <c r="A226" t="s">
        <v>47</v>
      </c>
      <c r="B226" t="s">
        <v>49</v>
      </c>
      <c r="C226" t="s">
        <v>57</v>
      </c>
      <c r="D226">
        <v>33.9</v>
      </c>
      <c r="E226">
        <v>203.58059</v>
      </c>
      <c r="F226">
        <v>171.80602999999999</v>
      </c>
      <c r="G226">
        <v>156.95972999999998</v>
      </c>
      <c r="H226" s="45">
        <v>174.68587999999997</v>
      </c>
      <c r="I226">
        <v>228.83831999999995</v>
      </c>
      <c r="J226">
        <v>191.02470999999997</v>
      </c>
    </row>
    <row r="227" spans="1:10" x14ac:dyDescent="0.3">
      <c r="A227" t="s">
        <v>47</v>
      </c>
      <c r="B227" t="s">
        <v>49</v>
      </c>
      <c r="C227" t="s">
        <v>57</v>
      </c>
      <c r="D227">
        <v>13.8</v>
      </c>
      <c r="E227">
        <v>48.402560000000001</v>
      </c>
      <c r="F227">
        <v>44.470520000000008</v>
      </c>
      <c r="G227">
        <v>66.025320000000008</v>
      </c>
      <c r="H227" s="45">
        <v>43.079120000000003</v>
      </c>
      <c r="I227">
        <v>111.00408000000002</v>
      </c>
      <c r="J227">
        <v>71.73724</v>
      </c>
    </row>
    <row r="228" spans="1:10" x14ac:dyDescent="0.3">
      <c r="A228" t="s">
        <v>47</v>
      </c>
      <c r="B228" t="s">
        <v>49</v>
      </c>
      <c r="C228" t="s">
        <v>57</v>
      </c>
      <c r="D228">
        <v>25.8</v>
      </c>
      <c r="E228">
        <v>139.19935999999998</v>
      </c>
      <c r="F228">
        <v>113.39612000000001</v>
      </c>
      <c r="G228">
        <v>111.27492000000001</v>
      </c>
      <c r="H228" s="45">
        <v>110.18071999999999</v>
      </c>
      <c r="I228">
        <v>169.49448000000001</v>
      </c>
      <c r="J228">
        <v>134.10844</v>
      </c>
    </row>
    <row r="229" spans="1:10" x14ac:dyDescent="0.3">
      <c r="A229" t="s">
        <v>47</v>
      </c>
      <c r="B229" t="s">
        <v>49</v>
      </c>
      <c r="C229" t="s">
        <v>58</v>
      </c>
      <c r="D229">
        <v>27.5</v>
      </c>
      <c r="E229">
        <v>152.50475</v>
      </c>
      <c r="F229">
        <v>124.86075</v>
      </c>
      <c r="G229">
        <v>119.85124999999999</v>
      </c>
      <c r="H229" s="45">
        <v>122.43499999999999</v>
      </c>
      <c r="I229">
        <v>180.62200000000001</v>
      </c>
      <c r="J229">
        <v>145.06375</v>
      </c>
    </row>
    <row r="230" spans="1:10" x14ac:dyDescent="0.3">
      <c r="A230" t="s">
        <v>47</v>
      </c>
      <c r="B230" t="s">
        <v>49</v>
      </c>
      <c r="C230" t="s">
        <v>58</v>
      </c>
      <c r="D230">
        <v>20.7</v>
      </c>
      <c r="E230">
        <v>99.942110000000014</v>
      </c>
      <c r="F230">
        <v>81.533870000000007</v>
      </c>
      <c r="G230">
        <v>88.771169999999984</v>
      </c>
      <c r="H230" s="45">
        <v>77.510119999999986</v>
      </c>
      <c r="I230">
        <v>140.34287999999998</v>
      </c>
      <c r="J230">
        <v>104.39838999999999</v>
      </c>
    </row>
    <row r="231" spans="1:10" x14ac:dyDescent="0.3">
      <c r="A231" t="s">
        <v>47</v>
      </c>
      <c r="B231" t="s">
        <v>49</v>
      </c>
      <c r="C231" t="s">
        <v>58</v>
      </c>
      <c r="D231">
        <v>33.299999999999997</v>
      </c>
      <c r="E231">
        <v>198.72610999999998</v>
      </c>
      <c r="F231">
        <v>167.15087</v>
      </c>
      <c r="G231">
        <v>153.15717000000001</v>
      </c>
      <c r="H231" s="45">
        <v>169.37671999999998</v>
      </c>
      <c r="I231">
        <v>223.89348000000001</v>
      </c>
      <c r="J231">
        <v>186.39918999999998</v>
      </c>
    </row>
    <row r="232" spans="1:10" x14ac:dyDescent="0.3">
      <c r="A232" t="s">
        <v>47</v>
      </c>
      <c r="B232" t="s">
        <v>49</v>
      </c>
      <c r="C232" t="s">
        <v>58</v>
      </c>
      <c r="D232">
        <v>25.8</v>
      </c>
      <c r="E232">
        <v>139.19935999999998</v>
      </c>
      <c r="F232">
        <v>113.39612000000001</v>
      </c>
      <c r="G232">
        <v>111.27492000000001</v>
      </c>
      <c r="H232" s="45">
        <v>110.18071999999999</v>
      </c>
      <c r="I232">
        <v>169.49448000000001</v>
      </c>
      <c r="J232">
        <v>134.10844</v>
      </c>
    </row>
    <row r="233" spans="1:10" x14ac:dyDescent="0.3">
      <c r="A233" t="s">
        <v>47</v>
      </c>
      <c r="B233" t="s">
        <v>49</v>
      </c>
      <c r="C233" t="s">
        <v>58</v>
      </c>
      <c r="D233">
        <v>34.700000000000003</v>
      </c>
      <c r="E233">
        <v>210.07451</v>
      </c>
      <c r="F233">
        <v>178.09467000000001</v>
      </c>
      <c r="G233">
        <v>162.13397000000001</v>
      </c>
      <c r="H233" s="45">
        <v>181.89692000000002</v>
      </c>
      <c r="I233">
        <v>235.56808000000001</v>
      </c>
      <c r="J233">
        <v>197.29399000000001</v>
      </c>
    </row>
    <row r="234" spans="1:10" x14ac:dyDescent="0.3">
      <c r="A234" t="s">
        <v>47</v>
      </c>
      <c r="B234" t="s">
        <v>49</v>
      </c>
      <c r="C234" t="s">
        <v>59</v>
      </c>
      <c r="D234">
        <v>22.8</v>
      </c>
      <c r="E234">
        <v>115.98716000000002</v>
      </c>
      <c r="F234">
        <v>94.193720000000013</v>
      </c>
      <c r="G234">
        <v>97.451520000000002</v>
      </c>
      <c r="H234" s="45">
        <v>90.219319999999996</v>
      </c>
      <c r="I234">
        <v>151.57787999999999</v>
      </c>
      <c r="J234">
        <v>116.05864</v>
      </c>
    </row>
    <row r="235" spans="1:10" x14ac:dyDescent="0.3">
      <c r="A235" t="s">
        <v>47</v>
      </c>
      <c r="B235" t="s">
        <v>49</v>
      </c>
      <c r="C235" t="s">
        <v>59</v>
      </c>
      <c r="D235">
        <v>19.5</v>
      </c>
      <c r="E235">
        <v>90.848749999999995</v>
      </c>
      <c r="F235">
        <v>74.588750000000005</v>
      </c>
      <c r="G235">
        <v>84.179249999999996</v>
      </c>
      <c r="H235" s="45">
        <v>70.714999999999989</v>
      </c>
      <c r="I235">
        <v>134.40600000000001</v>
      </c>
      <c r="J235">
        <v>98.095749999999995</v>
      </c>
    </row>
    <row r="236" spans="1:10" x14ac:dyDescent="0.3">
      <c r="A236" t="s">
        <v>47</v>
      </c>
      <c r="B236" t="s">
        <v>49</v>
      </c>
      <c r="C236" t="s">
        <v>59</v>
      </c>
      <c r="D236">
        <v>49</v>
      </c>
      <c r="E236">
        <v>330.25599999999997</v>
      </c>
      <c r="F236">
        <v>306.267</v>
      </c>
      <c r="G236">
        <v>274.70500000000004</v>
      </c>
      <c r="H236" s="45">
        <v>336.274</v>
      </c>
      <c r="I236">
        <v>382.20600000000002</v>
      </c>
      <c r="J236">
        <v>329.00699999999995</v>
      </c>
    </row>
    <row r="237" spans="1:10" x14ac:dyDescent="0.3">
      <c r="A237" t="s">
        <v>47</v>
      </c>
      <c r="B237" t="s">
        <v>49</v>
      </c>
      <c r="C237" t="s">
        <v>59</v>
      </c>
      <c r="D237">
        <v>16.8</v>
      </c>
      <c r="E237">
        <v>70.588760000000008</v>
      </c>
      <c r="F237">
        <v>59.730920000000012</v>
      </c>
      <c r="G237">
        <v>74.826719999999995</v>
      </c>
      <c r="H237" s="45">
        <v>56.668519999999994</v>
      </c>
      <c r="I237">
        <v>122.33268000000001</v>
      </c>
      <c r="J237">
        <v>84.873040000000003</v>
      </c>
    </row>
    <row r="238" spans="1:10" x14ac:dyDescent="0.3">
      <c r="A238" t="s">
        <v>47</v>
      </c>
      <c r="B238" t="s">
        <v>49</v>
      </c>
      <c r="C238" t="s">
        <v>59</v>
      </c>
      <c r="D238">
        <v>28.5</v>
      </c>
      <c r="E238">
        <v>160.38275000000002</v>
      </c>
      <c r="F238">
        <v>131.80175</v>
      </c>
      <c r="G238">
        <v>125.14724999999999</v>
      </c>
      <c r="H238" s="45">
        <v>129.96200000000002</v>
      </c>
      <c r="I238">
        <v>187.49700000000001</v>
      </c>
      <c r="J238">
        <v>151.75375</v>
      </c>
    </row>
    <row r="239" spans="1:10" x14ac:dyDescent="0.3">
      <c r="A239" t="s">
        <v>47</v>
      </c>
      <c r="B239" t="s">
        <v>49</v>
      </c>
      <c r="C239" t="s">
        <v>60</v>
      </c>
      <c r="D239">
        <v>28.7</v>
      </c>
      <c r="E239">
        <v>161.96290999999999</v>
      </c>
      <c r="F239">
        <v>133.20747</v>
      </c>
      <c r="G239">
        <v>126.22877</v>
      </c>
      <c r="H239" s="45">
        <v>131.49571999999998</v>
      </c>
      <c r="I239">
        <v>188.90127999999999</v>
      </c>
      <c r="J239">
        <v>153.11358999999999</v>
      </c>
    </row>
    <row r="240" spans="1:10" x14ac:dyDescent="0.3">
      <c r="A240" t="s">
        <v>47</v>
      </c>
      <c r="B240" t="s">
        <v>49</v>
      </c>
      <c r="C240" t="s">
        <v>60</v>
      </c>
      <c r="D240">
        <v>30.4</v>
      </c>
      <c r="E240">
        <v>175.45564000000002</v>
      </c>
      <c r="F240">
        <v>145.39188000000001</v>
      </c>
      <c r="G240">
        <v>135.72208000000001</v>
      </c>
      <c r="H240" s="45">
        <v>144.91347999999999</v>
      </c>
      <c r="I240">
        <v>201.23172</v>
      </c>
      <c r="J240">
        <v>164.96615999999997</v>
      </c>
    </row>
    <row r="241" spans="1:10" x14ac:dyDescent="0.3">
      <c r="A241" t="s">
        <v>47</v>
      </c>
      <c r="B241" t="s">
        <v>49</v>
      </c>
      <c r="C241" t="s">
        <v>60</v>
      </c>
      <c r="D241">
        <v>16.100000000000001</v>
      </c>
      <c r="E241">
        <v>65.38139000000001</v>
      </c>
      <c r="F241">
        <v>56.052630000000022</v>
      </c>
      <c r="G241">
        <v>72.62333000000001</v>
      </c>
      <c r="H241" s="45">
        <v>53.307679999999998</v>
      </c>
      <c r="I241">
        <v>119.49292000000001</v>
      </c>
      <c r="J241">
        <v>81.661510000000007</v>
      </c>
    </row>
    <row r="242" spans="1:10" x14ac:dyDescent="0.3">
      <c r="A242" t="s">
        <v>47</v>
      </c>
      <c r="B242" t="s">
        <v>49</v>
      </c>
      <c r="C242" t="s">
        <v>60</v>
      </c>
      <c r="D242">
        <v>24.9</v>
      </c>
      <c r="E242">
        <v>132.19979000000001</v>
      </c>
      <c r="F242">
        <v>107.49742999999998</v>
      </c>
      <c r="G242">
        <v>106.95212999999998</v>
      </c>
      <c r="H242" s="45">
        <v>103.96927999999998</v>
      </c>
      <c r="I242">
        <v>163.88891999999998</v>
      </c>
      <c r="J242">
        <v>128.52150999999998</v>
      </c>
    </row>
    <row r="243" spans="1:10" x14ac:dyDescent="0.3">
      <c r="A243" t="s">
        <v>47</v>
      </c>
      <c r="B243" t="s">
        <v>49</v>
      </c>
      <c r="C243" t="s">
        <v>60</v>
      </c>
      <c r="D243">
        <v>27.7</v>
      </c>
      <c r="E243">
        <v>154.07730999999998</v>
      </c>
      <c r="F243">
        <v>126.23727</v>
      </c>
      <c r="G243">
        <v>120.89556999999999</v>
      </c>
      <c r="H243" s="45">
        <v>123.92151999999999</v>
      </c>
      <c r="I243">
        <v>181.97748000000001</v>
      </c>
      <c r="J243">
        <v>146.38718999999998</v>
      </c>
    </row>
    <row r="244" spans="1:10" x14ac:dyDescent="0.3">
      <c r="D244">
        <f>AVERAGE(D184:D243)</f>
        <v>30.59</v>
      </c>
      <c r="E244">
        <f t="shared" ref="E244:J244" si="1">AVERAGE(E184:E243)</f>
        <v>178.29048433333344</v>
      </c>
      <c r="F244">
        <f t="shared" si="1"/>
        <v>151.85150033333332</v>
      </c>
      <c r="G244">
        <f t="shared" si="1"/>
        <v>143.27759699999996</v>
      </c>
      <c r="H244" s="45">
        <f t="shared" si="1"/>
        <v>154.65344533333334</v>
      </c>
      <c r="I244">
        <f t="shared" si="1"/>
        <v>211.12949466666672</v>
      </c>
      <c r="J244">
        <f t="shared" si="1"/>
        <v>172.64569233333336</v>
      </c>
    </row>
    <row r="246" spans="1:10" x14ac:dyDescent="0.3">
      <c r="A246" t="s">
        <v>61</v>
      </c>
      <c r="B246" t="s">
        <v>49</v>
      </c>
      <c r="C246" t="s">
        <v>60</v>
      </c>
      <c r="D246">
        <v>31.9</v>
      </c>
      <c r="E246">
        <v>187.45219</v>
      </c>
      <c r="F246">
        <v>156.49322999999998</v>
      </c>
      <c r="G246">
        <v>144.54492999999999</v>
      </c>
      <c r="H246" s="45">
        <v>157.31907999999999</v>
      </c>
      <c r="I246">
        <v>212.69711999999998</v>
      </c>
      <c r="J246">
        <v>175.86111</v>
      </c>
    </row>
    <row r="247" spans="1:10" x14ac:dyDescent="0.3">
      <c r="A247" t="s">
        <v>61</v>
      </c>
      <c r="B247" t="s">
        <v>49</v>
      </c>
      <c r="C247" t="s">
        <v>60</v>
      </c>
      <c r="D247">
        <v>37</v>
      </c>
      <c r="E247">
        <v>228.88000000000002</v>
      </c>
      <c r="F247">
        <v>196.69499999999999</v>
      </c>
      <c r="G247">
        <v>177.67299999999997</v>
      </c>
      <c r="H247" s="45">
        <v>203.47000000000003</v>
      </c>
      <c r="I247">
        <v>255.786</v>
      </c>
      <c r="J247">
        <v>215.96699999999998</v>
      </c>
    </row>
    <row r="248" spans="1:10" x14ac:dyDescent="0.3">
      <c r="A248" t="s">
        <v>61</v>
      </c>
      <c r="B248" t="s">
        <v>49</v>
      </c>
      <c r="C248" t="s">
        <v>60</v>
      </c>
      <c r="D248">
        <v>23.6</v>
      </c>
      <c r="E248">
        <v>122.14364000000003</v>
      </c>
      <c r="F248">
        <v>99.185880000000012</v>
      </c>
      <c r="G248">
        <v>100.97408</v>
      </c>
      <c r="H248" s="45">
        <v>95.334680000000006</v>
      </c>
      <c r="I248">
        <v>156.14091999999999</v>
      </c>
      <c r="J248">
        <v>120.71176</v>
      </c>
    </row>
    <row r="249" spans="1:10" x14ac:dyDescent="0.3">
      <c r="A249" t="s">
        <v>61</v>
      </c>
      <c r="B249" t="s">
        <v>49</v>
      </c>
      <c r="C249" t="s">
        <v>60</v>
      </c>
      <c r="D249">
        <v>40</v>
      </c>
      <c r="E249">
        <v>253.71099999999998</v>
      </c>
      <c r="F249">
        <v>222.11700000000002</v>
      </c>
      <c r="G249">
        <v>199.42000000000002</v>
      </c>
      <c r="H249" s="45">
        <v>233.48500000000001</v>
      </c>
      <c r="I249">
        <v>284.09699999999998</v>
      </c>
      <c r="J249">
        <v>241.77</v>
      </c>
    </row>
    <row r="250" spans="1:10" x14ac:dyDescent="0.3">
      <c r="A250" t="s">
        <v>61</v>
      </c>
      <c r="B250" t="s">
        <v>49</v>
      </c>
      <c r="C250" t="s">
        <v>60</v>
      </c>
      <c r="D250">
        <v>28.7</v>
      </c>
      <c r="E250">
        <v>161.96290999999999</v>
      </c>
      <c r="F250">
        <v>133.20747</v>
      </c>
      <c r="G250">
        <v>126.22877</v>
      </c>
      <c r="H250" s="45">
        <v>131.49571999999998</v>
      </c>
      <c r="I250">
        <v>188.90127999999999</v>
      </c>
      <c r="J250">
        <v>153.11358999999999</v>
      </c>
    </row>
    <row r="251" spans="1:10" x14ac:dyDescent="0.3">
      <c r="A251" t="s">
        <v>61</v>
      </c>
      <c r="B251" t="s">
        <v>49</v>
      </c>
      <c r="C251" t="s">
        <v>57</v>
      </c>
      <c r="D251">
        <v>34</v>
      </c>
      <c r="E251">
        <v>204.39099999999999</v>
      </c>
      <c r="F251">
        <v>172.58699999999999</v>
      </c>
      <c r="G251">
        <v>157.6</v>
      </c>
      <c r="H251" s="45">
        <v>175.57900000000001</v>
      </c>
      <c r="I251">
        <v>229.67099999999999</v>
      </c>
      <c r="J251">
        <v>191.80199999999999</v>
      </c>
    </row>
    <row r="252" spans="1:10" x14ac:dyDescent="0.3">
      <c r="A252" t="s">
        <v>61</v>
      </c>
      <c r="B252" t="s">
        <v>49</v>
      </c>
      <c r="C252" t="s">
        <v>57</v>
      </c>
      <c r="D252">
        <v>30.9</v>
      </c>
      <c r="E252">
        <v>179.44498999999999</v>
      </c>
      <c r="F252">
        <v>149.05583000000001</v>
      </c>
      <c r="G252">
        <v>138.61652999999998</v>
      </c>
      <c r="H252" s="45">
        <v>148.98967999999999</v>
      </c>
      <c r="I252">
        <v>204.99252000000001</v>
      </c>
      <c r="J252">
        <v>168.55231000000001</v>
      </c>
    </row>
    <row r="253" spans="1:10" x14ac:dyDescent="0.3">
      <c r="A253" t="s">
        <v>61</v>
      </c>
      <c r="B253" t="s">
        <v>49</v>
      </c>
      <c r="C253" t="s">
        <v>57</v>
      </c>
      <c r="D253">
        <v>44.2</v>
      </c>
      <c r="E253">
        <v>289.04896000000002</v>
      </c>
      <c r="F253">
        <v>259.91532000000007</v>
      </c>
      <c r="G253">
        <v>232.67812000000004</v>
      </c>
      <c r="H253" s="45">
        <v>279.07432000000006</v>
      </c>
      <c r="I253">
        <v>327.42168000000004</v>
      </c>
      <c r="J253">
        <v>280.64604000000003</v>
      </c>
    </row>
    <row r="254" spans="1:10" x14ac:dyDescent="0.3">
      <c r="A254" t="s">
        <v>61</v>
      </c>
      <c r="B254" t="s">
        <v>49</v>
      </c>
      <c r="C254" t="s">
        <v>57</v>
      </c>
      <c r="D254">
        <v>37.5</v>
      </c>
      <c r="E254">
        <v>232.99474999999998</v>
      </c>
      <c r="F254">
        <v>200.84075000000001</v>
      </c>
      <c r="G254">
        <v>181.18125000000001</v>
      </c>
      <c r="H254" s="45">
        <v>208.32500000000002</v>
      </c>
      <c r="I254">
        <v>260.35200000000003</v>
      </c>
      <c r="J254">
        <v>220.15375</v>
      </c>
    </row>
    <row r="255" spans="1:10" x14ac:dyDescent="0.3">
      <c r="A255" t="s">
        <v>61</v>
      </c>
      <c r="B255" t="s">
        <v>49</v>
      </c>
      <c r="C255" t="s">
        <v>57</v>
      </c>
      <c r="D255">
        <v>32.799999999999997</v>
      </c>
      <c r="E255">
        <v>194.69115999999997</v>
      </c>
      <c r="F255">
        <v>163.31171999999998</v>
      </c>
      <c r="G255">
        <v>150.03951999999998</v>
      </c>
      <c r="H255" s="45">
        <v>165.01731999999998</v>
      </c>
      <c r="I255">
        <v>219.83987999999999</v>
      </c>
      <c r="J255">
        <v>182.59464</v>
      </c>
    </row>
    <row r="256" spans="1:10" x14ac:dyDescent="0.3">
      <c r="D256">
        <f>AVERAGE(D246:D255)</f>
        <v>34.06</v>
      </c>
      <c r="E256">
        <f t="shared" ref="E256" si="2">AVERAGE(E246:E255)</f>
        <v>205.47206</v>
      </c>
      <c r="F256">
        <f t="shared" ref="F256" si="3">AVERAGE(F246:F255)</f>
        <v>175.34092000000001</v>
      </c>
      <c r="G256">
        <f t="shared" ref="G256" si="4">AVERAGE(G246:G255)</f>
        <v>160.89562000000001</v>
      </c>
      <c r="H256" s="45">
        <f t="shared" ref="H256" si="5">AVERAGE(H246:H255)</f>
        <v>179.80897999999999</v>
      </c>
      <c r="I256">
        <f t="shared" ref="I256" si="6">AVERAGE(I246:I255)</f>
        <v>233.98993999999999</v>
      </c>
      <c r="J256">
        <f t="shared" ref="J256" si="7">AVERAGE(J246:J255)</f>
        <v>195.11722</v>
      </c>
    </row>
    <row r="258" spans="1:10" x14ac:dyDescent="0.3">
      <c r="A258" t="s">
        <v>63</v>
      </c>
      <c r="B258" t="s">
        <v>49</v>
      </c>
      <c r="C258" t="s">
        <v>60</v>
      </c>
      <c r="D258">
        <v>34</v>
      </c>
      <c r="E258">
        <v>204.39099999999999</v>
      </c>
      <c r="F258">
        <v>172.58699999999999</v>
      </c>
      <c r="G258">
        <v>157.6</v>
      </c>
      <c r="H258" s="45">
        <v>175.57900000000001</v>
      </c>
      <c r="I258">
        <v>229.67099999999999</v>
      </c>
      <c r="J258">
        <v>191.80199999999999</v>
      </c>
    </row>
    <row r="259" spans="1:10" x14ac:dyDescent="0.3">
      <c r="A259" t="s">
        <v>63</v>
      </c>
      <c r="B259" t="s">
        <v>49</v>
      </c>
      <c r="C259" t="s">
        <v>60</v>
      </c>
      <c r="D259">
        <v>30.4</v>
      </c>
      <c r="E259">
        <v>175.45564000000002</v>
      </c>
      <c r="F259">
        <v>145.39188000000001</v>
      </c>
      <c r="G259">
        <v>135.72208000000001</v>
      </c>
      <c r="H259" s="45">
        <v>144.91347999999999</v>
      </c>
      <c r="I259">
        <v>201.23172</v>
      </c>
      <c r="J259">
        <v>164.96615999999997</v>
      </c>
    </row>
    <row r="260" spans="1:10" x14ac:dyDescent="0.3">
      <c r="A260" t="s">
        <v>63</v>
      </c>
      <c r="B260" t="s">
        <v>49</v>
      </c>
      <c r="C260" t="s">
        <v>60</v>
      </c>
      <c r="D260">
        <v>29.4</v>
      </c>
      <c r="E260">
        <v>167.50543999999999</v>
      </c>
      <c r="F260">
        <v>138.17347999999998</v>
      </c>
      <c r="G260">
        <v>130.07267999999999</v>
      </c>
      <c r="H260" s="45">
        <v>136.93807999999999</v>
      </c>
      <c r="I260">
        <v>193.89312000000001</v>
      </c>
      <c r="J260">
        <v>157.93035999999998</v>
      </c>
    </row>
    <row r="261" spans="1:10" x14ac:dyDescent="0.3">
      <c r="A261" t="s">
        <v>63</v>
      </c>
      <c r="B261" t="s">
        <v>49</v>
      </c>
      <c r="C261" t="s">
        <v>60</v>
      </c>
      <c r="D261">
        <v>34.9</v>
      </c>
      <c r="E261">
        <v>211.70178999999999</v>
      </c>
      <c r="F261">
        <v>179.68142999999998</v>
      </c>
      <c r="G261">
        <v>163.44613000000001</v>
      </c>
      <c r="H261" s="45">
        <v>183.72327999999999</v>
      </c>
      <c r="I261">
        <v>237.27492000000001</v>
      </c>
      <c r="J261">
        <v>198.87951000000001</v>
      </c>
    </row>
    <row r="262" spans="1:10" x14ac:dyDescent="0.3">
      <c r="A262" t="s">
        <v>63</v>
      </c>
      <c r="B262" t="s">
        <v>49</v>
      </c>
      <c r="C262" t="s">
        <v>60</v>
      </c>
      <c r="D262">
        <v>24.5</v>
      </c>
      <c r="E262">
        <v>129.09875000000002</v>
      </c>
      <c r="F262">
        <v>104.91374999999999</v>
      </c>
      <c r="G262">
        <v>105.07925</v>
      </c>
      <c r="H262" s="45">
        <v>101.27</v>
      </c>
      <c r="I262">
        <v>161.46100000000001</v>
      </c>
      <c r="J262">
        <v>126.08574999999999</v>
      </c>
    </row>
    <row r="263" spans="1:10" x14ac:dyDescent="0.3">
      <c r="A263" t="s">
        <v>63</v>
      </c>
      <c r="B263" t="s">
        <v>49</v>
      </c>
      <c r="C263" t="s">
        <v>57</v>
      </c>
      <c r="D263">
        <v>36.1</v>
      </c>
      <c r="E263">
        <v>221.49739000000002</v>
      </c>
      <c r="F263">
        <v>189.32463000000001</v>
      </c>
      <c r="G263">
        <v>171.47533000000001</v>
      </c>
      <c r="H263" s="45">
        <v>194.87968000000001</v>
      </c>
      <c r="I263">
        <v>247.72092000000004</v>
      </c>
      <c r="J263">
        <v>208.54551000000001</v>
      </c>
    </row>
    <row r="264" spans="1:10" x14ac:dyDescent="0.3">
      <c r="A264" t="s">
        <v>63</v>
      </c>
      <c r="B264" t="s">
        <v>49</v>
      </c>
      <c r="C264" t="s">
        <v>57</v>
      </c>
      <c r="D264">
        <v>39</v>
      </c>
      <c r="E264">
        <v>245.39599999999999</v>
      </c>
      <c r="F264">
        <v>213.49700000000001</v>
      </c>
      <c r="G264">
        <v>191.98499999999999</v>
      </c>
      <c r="H264" s="45">
        <v>223.244</v>
      </c>
      <c r="I264">
        <v>274.416</v>
      </c>
      <c r="J264">
        <v>232.98699999999999</v>
      </c>
    </row>
    <row r="265" spans="1:10" x14ac:dyDescent="0.3">
      <c r="A265" t="s">
        <v>63</v>
      </c>
      <c r="B265" t="s">
        <v>49</v>
      </c>
      <c r="C265" t="s">
        <v>57</v>
      </c>
      <c r="D265">
        <v>50.3</v>
      </c>
      <c r="E265">
        <v>341.56690999999995</v>
      </c>
      <c r="F265">
        <v>319.39946999999995</v>
      </c>
      <c r="G265">
        <v>286.82477</v>
      </c>
      <c r="H265" s="45">
        <v>352.70131999999995</v>
      </c>
      <c r="I265">
        <v>398.01087999999993</v>
      </c>
      <c r="J265">
        <v>342.82638999999995</v>
      </c>
    </row>
    <row r="266" spans="1:10" x14ac:dyDescent="0.3">
      <c r="A266" t="s">
        <v>63</v>
      </c>
      <c r="B266" t="s">
        <v>49</v>
      </c>
      <c r="C266" t="s">
        <v>57</v>
      </c>
      <c r="D266">
        <v>43.4</v>
      </c>
      <c r="E266">
        <v>282.26623999999998</v>
      </c>
      <c r="F266">
        <v>252.51707999999996</v>
      </c>
      <c r="G266">
        <v>226.09027999999998</v>
      </c>
      <c r="H266" s="45">
        <v>270.06968000000001</v>
      </c>
      <c r="I266">
        <v>318.83751999999998</v>
      </c>
      <c r="J266">
        <v>272.99356</v>
      </c>
    </row>
    <row r="267" spans="1:10" x14ac:dyDescent="0.3">
      <c r="A267" t="s">
        <v>63</v>
      </c>
      <c r="B267" t="s">
        <v>49</v>
      </c>
      <c r="C267" t="s">
        <v>57</v>
      </c>
      <c r="D267">
        <v>44.9</v>
      </c>
      <c r="E267">
        <v>295.00378999999998</v>
      </c>
      <c r="F267">
        <v>266.46542999999997</v>
      </c>
      <c r="G267">
        <v>238.54012999999998</v>
      </c>
      <c r="H267" s="45">
        <v>287.07727999999997</v>
      </c>
      <c r="I267">
        <v>335.06091999999995</v>
      </c>
      <c r="J267">
        <v>287.43750999999997</v>
      </c>
    </row>
    <row r="268" spans="1:10" x14ac:dyDescent="0.3">
      <c r="D268">
        <f>AVERAGE(D258:D267)</f>
        <v>36.69</v>
      </c>
      <c r="E268">
        <f t="shared" ref="E268" si="8">AVERAGE(E258:E267)</f>
        <v>227.38829500000003</v>
      </c>
      <c r="F268">
        <f t="shared" ref="F268" si="9">AVERAGE(F258:F267)</f>
        <v>198.19511500000002</v>
      </c>
      <c r="G268">
        <f t="shared" ref="G268" si="10">AVERAGE(G258:G267)</f>
        <v>180.68356499999999</v>
      </c>
      <c r="H268" s="45">
        <f t="shared" ref="H268" si="11">AVERAGE(H258:H267)</f>
        <v>207.03957999999997</v>
      </c>
      <c r="I268">
        <f t="shared" ref="I268" si="12">AVERAGE(I258:I267)</f>
        <v>259.75779999999997</v>
      </c>
      <c r="J268">
        <f t="shared" ref="J268" si="13">AVERAGE(J258:J267)</f>
        <v>218.44537499999996</v>
      </c>
    </row>
    <row r="270" spans="1:10" x14ac:dyDescent="0.3">
      <c r="A270" t="s">
        <v>65</v>
      </c>
      <c r="B270" t="s">
        <v>49</v>
      </c>
      <c r="C270" t="s">
        <v>60</v>
      </c>
      <c r="D270">
        <v>25.3</v>
      </c>
      <c r="E270">
        <v>135.30691000000002</v>
      </c>
      <c r="F270">
        <v>110.10447000000002</v>
      </c>
      <c r="G270">
        <v>108.85477</v>
      </c>
      <c r="H270" s="45">
        <v>106.70631999999999</v>
      </c>
      <c r="I270">
        <v>166.35588000000001</v>
      </c>
      <c r="J270">
        <v>130.98639</v>
      </c>
    </row>
    <row r="271" spans="1:10" x14ac:dyDescent="0.3">
      <c r="A271" t="s">
        <v>65</v>
      </c>
      <c r="B271" t="s">
        <v>49</v>
      </c>
      <c r="C271" t="s">
        <v>60</v>
      </c>
      <c r="D271">
        <v>23.8</v>
      </c>
      <c r="E271">
        <v>123.68656000000001</v>
      </c>
      <c r="F271">
        <v>100.44852000000002</v>
      </c>
      <c r="G271">
        <v>101.87332000000001</v>
      </c>
      <c r="H271" s="45">
        <v>96.63712000000001</v>
      </c>
      <c r="I271">
        <v>157.30608000000001</v>
      </c>
      <c r="J271">
        <v>121.89324000000001</v>
      </c>
    </row>
    <row r="272" spans="1:10" x14ac:dyDescent="0.3">
      <c r="A272" t="s">
        <v>65</v>
      </c>
      <c r="B272" t="s">
        <v>49</v>
      </c>
      <c r="C272" t="s">
        <v>60</v>
      </c>
      <c r="D272">
        <v>21.1</v>
      </c>
      <c r="E272">
        <v>102.98539000000002</v>
      </c>
      <c r="F272">
        <v>83.895630000000011</v>
      </c>
      <c r="G272">
        <v>90.361330000000009</v>
      </c>
      <c r="H272" s="45">
        <v>79.850679999999997</v>
      </c>
      <c r="I272">
        <v>142.39992000000001</v>
      </c>
      <c r="J272">
        <v>106.55751000000001</v>
      </c>
    </row>
    <row r="273" spans="1:10" x14ac:dyDescent="0.3">
      <c r="A273" t="s">
        <v>65</v>
      </c>
      <c r="B273" t="s">
        <v>49</v>
      </c>
      <c r="C273" t="s">
        <v>60</v>
      </c>
      <c r="D273">
        <v>26.6</v>
      </c>
      <c r="E273">
        <v>145.44704000000002</v>
      </c>
      <c r="F273">
        <v>118.73868000000002</v>
      </c>
      <c r="G273">
        <v>115.24388000000002</v>
      </c>
      <c r="H273" s="45">
        <v>115.86248000000001</v>
      </c>
      <c r="I273">
        <v>174.64312000000001</v>
      </c>
      <c r="J273">
        <v>139.19836000000001</v>
      </c>
    </row>
    <row r="274" spans="1:10" x14ac:dyDescent="0.3">
      <c r="A274" t="s">
        <v>65</v>
      </c>
      <c r="B274" t="s">
        <v>49</v>
      </c>
      <c r="C274" t="s">
        <v>60</v>
      </c>
      <c r="D274">
        <v>25.3</v>
      </c>
      <c r="E274">
        <v>135.30691000000002</v>
      </c>
      <c r="F274">
        <v>110.10447000000002</v>
      </c>
      <c r="G274">
        <v>108.85477</v>
      </c>
      <c r="H274" s="45">
        <v>106.70631999999999</v>
      </c>
      <c r="I274">
        <v>166.35588000000001</v>
      </c>
      <c r="J274">
        <v>130.98639</v>
      </c>
    </row>
    <row r="275" spans="1:10" x14ac:dyDescent="0.3">
      <c r="A275" t="s">
        <v>65</v>
      </c>
      <c r="B275" t="s">
        <v>49</v>
      </c>
      <c r="C275" t="s">
        <v>57</v>
      </c>
      <c r="D275">
        <v>34</v>
      </c>
      <c r="E275">
        <v>204.39099999999999</v>
      </c>
      <c r="F275">
        <v>172.58699999999999</v>
      </c>
      <c r="G275">
        <v>157.6</v>
      </c>
      <c r="H275" s="45">
        <v>175.57900000000001</v>
      </c>
      <c r="I275">
        <v>229.67099999999999</v>
      </c>
      <c r="J275">
        <v>191.80199999999999</v>
      </c>
    </row>
    <row r="276" spans="1:10" x14ac:dyDescent="0.3">
      <c r="A276" t="s">
        <v>65</v>
      </c>
      <c r="B276" t="s">
        <v>49</v>
      </c>
      <c r="C276" t="s">
        <v>57</v>
      </c>
      <c r="D276">
        <v>28.5</v>
      </c>
      <c r="E276">
        <v>160.38275000000002</v>
      </c>
      <c r="F276">
        <v>131.80175</v>
      </c>
      <c r="G276">
        <v>125.14724999999999</v>
      </c>
      <c r="H276" s="45">
        <v>129.96200000000002</v>
      </c>
      <c r="I276">
        <v>187.49700000000001</v>
      </c>
      <c r="J276">
        <v>151.75375</v>
      </c>
    </row>
    <row r="277" spans="1:10" x14ac:dyDescent="0.3">
      <c r="A277" t="s">
        <v>65</v>
      </c>
      <c r="B277" t="s">
        <v>49</v>
      </c>
      <c r="C277" t="s">
        <v>57</v>
      </c>
      <c r="D277">
        <v>52.5</v>
      </c>
      <c r="E277">
        <v>360.85474999999997</v>
      </c>
      <c r="F277">
        <v>342.18574999999998</v>
      </c>
      <c r="G277">
        <v>308.05125000000004</v>
      </c>
      <c r="H277" s="45">
        <v>381.40999999999997</v>
      </c>
      <c r="I277">
        <v>425.697</v>
      </c>
      <c r="J277">
        <v>366.91374999999994</v>
      </c>
    </row>
    <row r="278" spans="1:10" x14ac:dyDescent="0.3">
      <c r="A278" t="s">
        <v>65</v>
      </c>
      <c r="B278" t="s">
        <v>49</v>
      </c>
      <c r="C278" t="s">
        <v>57</v>
      </c>
      <c r="D278">
        <v>35.299999999999997</v>
      </c>
      <c r="E278">
        <v>214.96090999999998</v>
      </c>
      <c r="F278">
        <v>182.87246999999996</v>
      </c>
      <c r="G278">
        <v>166.09276999999997</v>
      </c>
      <c r="H278" s="45">
        <v>187.40431999999996</v>
      </c>
      <c r="I278">
        <v>240.71787999999998</v>
      </c>
      <c r="J278">
        <v>202.07238999999996</v>
      </c>
    </row>
    <row r="279" spans="1:10" x14ac:dyDescent="0.3">
      <c r="A279" t="s">
        <v>65</v>
      </c>
      <c r="B279" t="s">
        <v>49</v>
      </c>
      <c r="C279" t="s">
        <v>57</v>
      </c>
      <c r="D279">
        <v>36.1</v>
      </c>
      <c r="E279">
        <v>221.49739000000002</v>
      </c>
      <c r="F279">
        <v>189.32463000000001</v>
      </c>
      <c r="G279">
        <v>171.47533000000001</v>
      </c>
      <c r="H279" s="45">
        <v>194.87968000000001</v>
      </c>
      <c r="I279">
        <v>247.72092000000004</v>
      </c>
      <c r="J279">
        <v>208.54551000000001</v>
      </c>
    </row>
    <row r="280" spans="1:10" x14ac:dyDescent="0.3">
      <c r="D280">
        <f>AVERAGE(D270:D279)</f>
        <v>30.850000000000005</v>
      </c>
      <c r="E280">
        <f t="shared" ref="E280" si="14">AVERAGE(E270:E279)</f>
        <v>180.48196100000001</v>
      </c>
      <c r="F280">
        <f t="shared" ref="F280" si="15">AVERAGE(F270:F279)</f>
        <v>154.20633700000002</v>
      </c>
      <c r="G280">
        <f t="shared" ref="G280" si="16">AVERAGE(G270:G279)</f>
        <v>145.355467</v>
      </c>
      <c r="H280" s="45">
        <f t="shared" ref="H280" si="17">AVERAGE(H270:H279)</f>
        <v>157.49979200000001</v>
      </c>
      <c r="I280">
        <f t="shared" ref="I280" si="18">AVERAGE(I270:I279)</f>
        <v>213.83646800000002</v>
      </c>
      <c r="J280">
        <f t="shared" ref="J280" si="19">AVERAGE(J270:J279)</f>
        <v>175.07092900000001</v>
      </c>
    </row>
    <row r="282" spans="1:10" x14ac:dyDescent="0.3">
      <c r="A282" t="s">
        <v>67</v>
      </c>
      <c r="B282" t="s">
        <v>49</v>
      </c>
      <c r="C282" t="s">
        <v>60</v>
      </c>
      <c r="D282">
        <v>31.8</v>
      </c>
      <c r="E282">
        <v>186.64976000000001</v>
      </c>
      <c r="F282">
        <v>155.74292000000003</v>
      </c>
      <c r="G282">
        <v>143.94372000000001</v>
      </c>
      <c r="H282" s="45">
        <v>156.47552000000002</v>
      </c>
      <c r="I282">
        <v>211.91568000000001</v>
      </c>
      <c r="J282">
        <v>175.12204</v>
      </c>
    </row>
    <row r="283" spans="1:10" x14ac:dyDescent="0.3">
      <c r="A283" t="s">
        <v>67</v>
      </c>
      <c r="B283" t="s">
        <v>49</v>
      </c>
      <c r="C283" t="s">
        <v>60</v>
      </c>
      <c r="D283">
        <v>19.8</v>
      </c>
      <c r="E283">
        <v>93.116960000000006</v>
      </c>
      <c r="F283">
        <v>76.305320000000009</v>
      </c>
      <c r="G283">
        <v>85.302120000000002</v>
      </c>
      <c r="H283" s="45">
        <v>72.381919999999994</v>
      </c>
      <c r="I283">
        <v>135.85728</v>
      </c>
      <c r="J283">
        <v>99.646839999999997</v>
      </c>
    </row>
    <row r="284" spans="1:10" x14ac:dyDescent="0.3">
      <c r="A284" t="s">
        <v>67</v>
      </c>
      <c r="B284" t="s">
        <v>49</v>
      </c>
      <c r="C284" t="s">
        <v>60</v>
      </c>
      <c r="D284">
        <v>39.200000000000003</v>
      </c>
      <c r="E284">
        <v>247.05596000000006</v>
      </c>
      <c r="F284">
        <v>215.20932000000005</v>
      </c>
      <c r="G284">
        <v>193.45712000000003</v>
      </c>
      <c r="H284" s="45">
        <v>225.27332000000004</v>
      </c>
      <c r="I284">
        <v>276.33268000000004</v>
      </c>
      <c r="J284">
        <v>234.72904000000003</v>
      </c>
    </row>
    <row r="285" spans="1:10" x14ac:dyDescent="0.3">
      <c r="A285" t="s">
        <v>67</v>
      </c>
      <c r="B285" t="s">
        <v>49</v>
      </c>
      <c r="C285" t="s">
        <v>60</v>
      </c>
      <c r="D285">
        <v>34.200000000000003</v>
      </c>
      <c r="E285">
        <v>206.01296000000002</v>
      </c>
      <c r="F285">
        <v>174.15332000000001</v>
      </c>
      <c r="G285">
        <v>158.88612000000001</v>
      </c>
      <c r="H285" s="45">
        <v>177.37232</v>
      </c>
      <c r="I285">
        <v>231.34368000000001</v>
      </c>
      <c r="J285">
        <v>193.36204000000001</v>
      </c>
    </row>
    <row r="286" spans="1:10" x14ac:dyDescent="0.3">
      <c r="A286" t="s">
        <v>67</v>
      </c>
      <c r="B286" t="s">
        <v>49</v>
      </c>
      <c r="C286" t="s">
        <v>60</v>
      </c>
      <c r="D286">
        <v>49.3</v>
      </c>
      <c r="E286">
        <v>332.86050999999992</v>
      </c>
      <c r="F286">
        <v>309.27566999999999</v>
      </c>
      <c r="G286">
        <v>277.47397000000001</v>
      </c>
      <c r="H286" s="45">
        <v>340.02951999999993</v>
      </c>
      <c r="I286">
        <v>385.81667999999996</v>
      </c>
      <c r="J286">
        <v>332.16878999999994</v>
      </c>
    </row>
    <row r="287" spans="1:10" x14ac:dyDescent="0.3">
      <c r="A287" t="s">
        <v>67</v>
      </c>
      <c r="B287" t="s">
        <v>49</v>
      </c>
      <c r="C287" t="s">
        <v>57</v>
      </c>
      <c r="D287">
        <v>34.1</v>
      </c>
      <c r="E287">
        <v>205.20179000000002</v>
      </c>
      <c r="F287">
        <v>173.36943000000002</v>
      </c>
      <c r="G287">
        <v>158.24213</v>
      </c>
      <c r="H287" s="45">
        <v>176.47448000000003</v>
      </c>
      <c r="I287">
        <v>230.50612000000001</v>
      </c>
      <c r="J287">
        <v>192.58111</v>
      </c>
    </row>
    <row r="288" spans="1:10" x14ac:dyDescent="0.3">
      <c r="A288" t="s">
        <v>67</v>
      </c>
      <c r="B288" t="s">
        <v>49</v>
      </c>
      <c r="C288" t="s">
        <v>57</v>
      </c>
      <c r="D288">
        <v>31.7</v>
      </c>
      <c r="E288">
        <v>185.84770999999998</v>
      </c>
      <c r="F288">
        <v>154.99406999999999</v>
      </c>
      <c r="G288">
        <v>143.34437</v>
      </c>
      <c r="H288" s="45">
        <v>155.63432</v>
      </c>
      <c r="I288">
        <v>211.13668000000001</v>
      </c>
      <c r="J288">
        <v>174.38478999999998</v>
      </c>
    </row>
    <row r="289" spans="1:10" x14ac:dyDescent="0.3">
      <c r="A289" t="s">
        <v>67</v>
      </c>
      <c r="B289" t="s">
        <v>49</v>
      </c>
      <c r="C289" t="s">
        <v>57</v>
      </c>
      <c r="D289">
        <v>28.9</v>
      </c>
      <c r="E289">
        <v>163.54459</v>
      </c>
      <c r="F289">
        <v>134.61903000000001</v>
      </c>
      <c r="G289">
        <v>127.31772999999998</v>
      </c>
      <c r="H289" s="45">
        <v>133.03887999999998</v>
      </c>
      <c r="I289">
        <v>190.31531999999999</v>
      </c>
      <c r="J289">
        <v>154.48070999999999</v>
      </c>
    </row>
    <row r="290" spans="1:10" x14ac:dyDescent="0.3">
      <c r="A290" t="s">
        <v>67</v>
      </c>
      <c r="B290" t="s">
        <v>49</v>
      </c>
      <c r="C290" t="s">
        <v>57</v>
      </c>
      <c r="D290">
        <v>29.6</v>
      </c>
      <c r="E290">
        <v>169.09244000000001</v>
      </c>
      <c r="F290">
        <v>139.60548</v>
      </c>
      <c r="G290">
        <v>131.18768</v>
      </c>
      <c r="H290" s="45">
        <v>138.51428000000001</v>
      </c>
      <c r="I290">
        <v>195.34132000000002</v>
      </c>
      <c r="J290">
        <v>159.32296000000002</v>
      </c>
    </row>
    <row r="291" spans="1:10" x14ac:dyDescent="0.3">
      <c r="A291" t="s">
        <v>67</v>
      </c>
      <c r="B291" t="s">
        <v>49</v>
      </c>
      <c r="C291" t="s">
        <v>57</v>
      </c>
      <c r="D291">
        <v>27</v>
      </c>
      <c r="E291">
        <v>148.58000000000001</v>
      </c>
      <c r="F291">
        <v>121.44499999999999</v>
      </c>
      <c r="G291">
        <v>117.273</v>
      </c>
      <c r="H291" s="45">
        <v>118.75999999999999</v>
      </c>
      <c r="I291">
        <v>177.27600000000001</v>
      </c>
      <c r="J291">
        <v>141.78700000000001</v>
      </c>
    </row>
    <row r="292" spans="1:10" x14ac:dyDescent="0.3">
      <c r="D292">
        <f>AVERAGE(D282:D291)</f>
        <v>32.56</v>
      </c>
      <c r="E292">
        <f t="shared" ref="E292" si="20">AVERAGE(E282:E291)</f>
        <v>193.796268</v>
      </c>
      <c r="F292">
        <f t="shared" ref="F292" si="21">AVERAGE(F282:F291)</f>
        <v>165.47195600000001</v>
      </c>
      <c r="G292">
        <f t="shared" ref="G292" si="22">AVERAGE(G282:G291)</f>
        <v>153.642796</v>
      </c>
      <c r="H292" s="45">
        <f t="shared" ref="H292" si="23">AVERAGE(H282:H291)</f>
        <v>169.39545600000002</v>
      </c>
      <c r="I292">
        <f t="shared" ref="I292" si="24">AVERAGE(I282:I291)</f>
        <v>224.58414399999998</v>
      </c>
      <c r="J292">
        <f t="shared" ref="J292" si="25">AVERAGE(J282:J291)</f>
        <v>185.758532</v>
      </c>
    </row>
    <row r="294" spans="1:10" x14ac:dyDescent="0.3">
      <c r="A294" t="s">
        <v>69</v>
      </c>
      <c r="B294" t="s">
        <v>49</v>
      </c>
      <c r="C294" t="s">
        <v>60</v>
      </c>
      <c r="D294">
        <v>28.1</v>
      </c>
      <c r="E294">
        <v>157.22699</v>
      </c>
      <c r="F294">
        <v>129.00783000000001</v>
      </c>
      <c r="G294">
        <v>123.00653000000003</v>
      </c>
      <c r="H294" s="45">
        <v>126.92288000000001</v>
      </c>
      <c r="I294">
        <v>184.71772000000001</v>
      </c>
      <c r="J294">
        <v>149.05591000000001</v>
      </c>
    </row>
    <row r="295" spans="1:10" x14ac:dyDescent="0.3">
      <c r="A295" t="s">
        <v>69</v>
      </c>
      <c r="B295" t="s">
        <v>49</v>
      </c>
      <c r="C295" t="s">
        <v>60</v>
      </c>
      <c r="D295">
        <v>21.2</v>
      </c>
      <c r="E295">
        <v>103.74715999999998</v>
      </c>
      <c r="F295">
        <v>84.489720000000005</v>
      </c>
      <c r="G295">
        <v>90.76352</v>
      </c>
      <c r="H295" s="45">
        <v>80.441719999999989</v>
      </c>
      <c r="I295">
        <v>142.92027999999999</v>
      </c>
      <c r="J295">
        <v>107.10184</v>
      </c>
    </row>
    <row r="296" spans="1:10" x14ac:dyDescent="0.3">
      <c r="A296" t="s">
        <v>69</v>
      </c>
      <c r="B296" t="s">
        <v>49</v>
      </c>
      <c r="C296" t="s">
        <v>60</v>
      </c>
      <c r="D296">
        <v>32.6</v>
      </c>
      <c r="E296">
        <v>193.07984000000002</v>
      </c>
      <c r="F296">
        <v>161.78628000000003</v>
      </c>
      <c r="G296">
        <v>148.80547999999999</v>
      </c>
      <c r="H296" s="45">
        <v>163.29007999999999</v>
      </c>
      <c r="I296">
        <v>218.23552000000001</v>
      </c>
      <c r="J296">
        <v>181.08555999999999</v>
      </c>
    </row>
    <row r="297" spans="1:10" x14ac:dyDescent="0.3">
      <c r="A297" t="s">
        <v>69</v>
      </c>
      <c r="B297" t="s">
        <v>49</v>
      </c>
      <c r="C297" t="s">
        <v>60</v>
      </c>
      <c r="D297">
        <v>28.2</v>
      </c>
      <c r="E297">
        <v>158.01535999999999</v>
      </c>
      <c r="F297">
        <v>129.70411999999999</v>
      </c>
      <c r="G297">
        <v>123.53891999999999</v>
      </c>
      <c r="H297" s="45">
        <v>127.67912</v>
      </c>
      <c r="I297">
        <v>185.40888000000001</v>
      </c>
      <c r="J297">
        <v>149.72764000000001</v>
      </c>
    </row>
    <row r="298" spans="1:10" x14ac:dyDescent="0.3">
      <c r="A298" t="s">
        <v>69</v>
      </c>
      <c r="B298" t="s">
        <v>49</v>
      </c>
      <c r="C298" t="s">
        <v>60</v>
      </c>
      <c r="D298">
        <v>28.9</v>
      </c>
      <c r="E298">
        <v>163.54459</v>
      </c>
      <c r="F298">
        <v>134.61903000000001</v>
      </c>
      <c r="G298">
        <v>127.31772999999998</v>
      </c>
      <c r="H298" s="45">
        <v>133.03887999999998</v>
      </c>
      <c r="I298">
        <v>190.31531999999999</v>
      </c>
      <c r="J298">
        <v>154.48070999999999</v>
      </c>
    </row>
    <row r="299" spans="1:10" x14ac:dyDescent="0.3">
      <c r="A299" t="s">
        <v>69</v>
      </c>
      <c r="B299" t="s">
        <v>49</v>
      </c>
      <c r="C299" t="s">
        <v>57</v>
      </c>
      <c r="D299">
        <v>32.4</v>
      </c>
      <c r="E299">
        <v>191.47003999999998</v>
      </c>
      <c r="F299">
        <v>160.26668000000001</v>
      </c>
      <c r="G299">
        <v>147.57888</v>
      </c>
      <c r="H299" s="45">
        <v>161.57228000000001</v>
      </c>
      <c r="I299">
        <v>216.64091999999999</v>
      </c>
      <c r="J299">
        <v>179.58376000000001</v>
      </c>
    </row>
    <row r="300" spans="1:10" x14ac:dyDescent="0.3">
      <c r="A300" t="s">
        <v>69</v>
      </c>
      <c r="B300" t="s">
        <v>49</v>
      </c>
      <c r="C300" t="s">
        <v>57</v>
      </c>
      <c r="D300">
        <v>22.2</v>
      </c>
      <c r="E300">
        <v>111.38576</v>
      </c>
      <c r="F300">
        <v>90.510919999999999</v>
      </c>
      <c r="G300">
        <v>94.887720000000002</v>
      </c>
      <c r="H300" s="45">
        <v>86.481919999999988</v>
      </c>
      <c r="I300">
        <v>148.25808000000001</v>
      </c>
      <c r="J300">
        <v>112.64524</v>
      </c>
    </row>
    <row r="301" spans="1:10" x14ac:dyDescent="0.3">
      <c r="A301" t="s">
        <v>69</v>
      </c>
      <c r="B301" t="s">
        <v>49</v>
      </c>
      <c r="C301" t="s">
        <v>57</v>
      </c>
      <c r="D301">
        <v>44</v>
      </c>
      <c r="E301">
        <v>287.351</v>
      </c>
      <c r="F301">
        <v>258.05700000000002</v>
      </c>
      <c r="G301">
        <v>231.02</v>
      </c>
      <c r="H301" s="45">
        <v>276.80899999999997</v>
      </c>
      <c r="I301">
        <v>325.26100000000002</v>
      </c>
      <c r="J301">
        <v>278.72199999999998</v>
      </c>
    </row>
    <row r="302" spans="1:10" x14ac:dyDescent="0.3">
      <c r="A302" t="s">
        <v>69</v>
      </c>
      <c r="B302" t="s">
        <v>49</v>
      </c>
      <c r="C302" t="s">
        <v>57</v>
      </c>
      <c r="D302">
        <v>23.1</v>
      </c>
      <c r="E302">
        <v>118.29299</v>
      </c>
      <c r="F302">
        <v>96.05483000000001</v>
      </c>
      <c r="G302">
        <v>98.758530000000007</v>
      </c>
      <c r="H302" s="45">
        <v>92.119880000000009</v>
      </c>
      <c r="I302">
        <v>153.27072000000001</v>
      </c>
      <c r="J302">
        <v>117.78990999999999</v>
      </c>
    </row>
    <row r="303" spans="1:10" x14ac:dyDescent="0.3">
      <c r="A303" t="s">
        <v>69</v>
      </c>
      <c r="B303" t="s">
        <v>49</v>
      </c>
      <c r="C303" t="s">
        <v>57</v>
      </c>
      <c r="D303">
        <v>28.9</v>
      </c>
      <c r="E303">
        <v>163.54459</v>
      </c>
      <c r="F303">
        <v>134.61903000000001</v>
      </c>
      <c r="G303">
        <v>127.31772999999998</v>
      </c>
      <c r="H303" s="45">
        <v>133.03887999999998</v>
      </c>
      <c r="I303">
        <v>190.31531999999999</v>
      </c>
      <c r="J303">
        <v>154.48070999999999</v>
      </c>
    </row>
    <row r="304" spans="1:10" x14ac:dyDescent="0.3">
      <c r="D304">
        <f>AVERAGE(D294:D303)</f>
        <v>28.959999999999997</v>
      </c>
      <c r="E304">
        <f t="shared" ref="E304:J304" si="26">AVERAGE(E294:E303)</f>
        <v>164.76583199999999</v>
      </c>
      <c r="F304">
        <f t="shared" si="26"/>
        <v>137.91154399999999</v>
      </c>
      <c r="G304">
        <f t="shared" si="26"/>
        <v>131.29950400000001</v>
      </c>
      <c r="H304" s="45">
        <f>AVERAGE(H294:H303)</f>
        <v>138.13946399999998</v>
      </c>
      <c r="I304">
        <f t="shared" si="26"/>
        <v>195.53437600000001</v>
      </c>
      <c r="J304">
        <f t="shared" si="26"/>
        <v>158.46732800000001</v>
      </c>
    </row>
    <row r="306" spans="1:10" x14ac:dyDescent="0.3">
      <c r="A306" t="s">
        <v>71</v>
      </c>
      <c r="B306" t="s">
        <v>49</v>
      </c>
      <c r="C306" t="s">
        <v>59</v>
      </c>
      <c r="D306">
        <v>31.1</v>
      </c>
      <c r="E306">
        <v>181.04339000000002</v>
      </c>
      <c r="F306">
        <v>150.53163000000001</v>
      </c>
      <c r="G306">
        <v>139.78733</v>
      </c>
      <c r="H306" s="45">
        <v>150.63668000000001</v>
      </c>
      <c r="I306">
        <v>206.51392000000001</v>
      </c>
      <c r="J306">
        <v>169.99951000000001</v>
      </c>
    </row>
    <row r="307" spans="1:10" x14ac:dyDescent="0.3">
      <c r="A307" t="s">
        <v>71</v>
      </c>
      <c r="B307" t="s">
        <v>49</v>
      </c>
      <c r="C307" t="s">
        <v>59</v>
      </c>
      <c r="D307">
        <v>23.8</v>
      </c>
      <c r="E307">
        <v>123.68656000000001</v>
      </c>
      <c r="F307">
        <v>100.44852000000002</v>
      </c>
      <c r="G307">
        <v>101.87332000000001</v>
      </c>
      <c r="H307" s="45">
        <v>96.63712000000001</v>
      </c>
      <c r="I307">
        <v>157.30608000000001</v>
      </c>
      <c r="J307">
        <v>121.89324000000001</v>
      </c>
    </row>
    <row r="308" spans="1:10" x14ac:dyDescent="0.3">
      <c r="A308" t="s">
        <v>71</v>
      </c>
      <c r="B308" t="s">
        <v>49</v>
      </c>
      <c r="C308" t="s">
        <v>59</v>
      </c>
      <c r="D308">
        <v>28.4</v>
      </c>
      <c r="E308">
        <v>159.59323999999998</v>
      </c>
      <c r="F308">
        <v>131.10108</v>
      </c>
      <c r="G308">
        <v>124.60927999999998</v>
      </c>
      <c r="H308" s="45">
        <v>129.19868</v>
      </c>
      <c r="I308">
        <v>186.79852</v>
      </c>
      <c r="J308">
        <v>151.07655999999997</v>
      </c>
    </row>
    <row r="309" spans="1:10" x14ac:dyDescent="0.3">
      <c r="A309" t="s">
        <v>71</v>
      </c>
      <c r="B309" t="s">
        <v>49</v>
      </c>
      <c r="C309" t="s">
        <v>59</v>
      </c>
      <c r="D309">
        <v>34.5</v>
      </c>
      <c r="E309">
        <v>208.44874999999999</v>
      </c>
      <c r="F309">
        <v>176.51375000000002</v>
      </c>
      <c r="G309">
        <v>160.82925</v>
      </c>
      <c r="H309" s="45">
        <v>180.08</v>
      </c>
      <c r="I309">
        <v>233.87099999999998</v>
      </c>
      <c r="J309">
        <v>195.71574999999999</v>
      </c>
    </row>
    <row r="310" spans="1:10" x14ac:dyDescent="0.3">
      <c r="A310" t="s">
        <v>71</v>
      </c>
      <c r="B310" t="s">
        <v>49</v>
      </c>
      <c r="C310" t="s">
        <v>59</v>
      </c>
      <c r="D310">
        <v>64.7</v>
      </c>
      <c r="E310">
        <v>471.15251000000001</v>
      </c>
      <c r="F310">
        <v>481.37067000000002</v>
      </c>
      <c r="G310">
        <v>442.09997000000004</v>
      </c>
      <c r="H310" s="45">
        <v>561.34291999999994</v>
      </c>
      <c r="I310">
        <v>600.66208000000006</v>
      </c>
      <c r="J310">
        <v>516.47599000000002</v>
      </c>
    </row>
    <row r="311" spans="1:10" x14ac:dyDescent="0.3">
      <c r="A311" t="s">
        <v>71</v>
      </c>
      <c r="B311" t="s">
        <v>49</v>
      </c>
      <c r="C311" t="s">
        <v>52</v>
      </c>
      <c r="D311">
        <v>43.6</v>
      </c>
      <c r="E311">
        <v>283.95963999999998</v>
      </c>
      <c r="F311">
        <v>254.35788000000002</v>
      </c>
      <c r="G311">
        <v>227.72608</v>
      </c>
      <c r="H311" s="45">
        <v>272.30668000000003</v>
      </c>
      <c r="I311">
        <v>320.96892000000003</v>
      </c>
      <c r="J311">
        <v>274.89576</v>
      </c>
    </row>
    <row r="312" spans="1:10" x14ac:dyDescent="0.3">
      <c r="A312" t="s">
        <v>71</v>
      </c>
      <c r="B312" t="s">
        <v>49</v>
      </c>
      <c r="C312" t="s">
        <v>52</v>
      </c>
      <c r="D312">
        <v>26</v>
      </c>
      <c r="E312">
        <v>140.75899999999999</v>
      </c>
      <c r="F312">
        <v>114.72300000000001</v>
      </c>
      <c r="G312">
        <v>112.256</v>
      </c>
      <c r="H312" s="45">
        <v>111.587</v>
      </c>
      <c r="I312">
        <v>170.767</v>
      </c>
      <c r="J312">
        <v>135.37</v>
      </c>
    </row>
    <row r="313" spans="1:10" x14ac:dyDescent="0.3">
      <c r="A313" t="s">
        <v>71</v>
      </c>
      <c r="B313" t="s">
        <v>49</v>
      </c>
      <c r="C313" t="s">
        <v>52</v>
      </c>
      <c r="D313">
        <v>64.7</v>
      </c>
      <c r="E313">
        <v>471.15251000000001</v>
      </c>
      <c r="F313">
        <v>481.37067000000002</v>
      </c>
      <c r="G313">
        <v>442.09997000000004</v>
      </c>
      <c r="H313" s="45">
        <v>561.34291999999994</v>
      </c>
      <c r="I313">
        <v>600.66208000000006</v>
      </c>
      <c r="J313">
        <v>516.47599000000002</v>
      </c>
    </row>
    <row r="314" spans="1:10" x14ac:dyDescent="0.3">
      <c r="A314" t="s">
        <v>71</v>
      </c>
      <c r="B314" t="s">
        <v>49</v>
      </c>
      <c r="C314" t="s">
        <v>52</v>
      </c>
      <c r="D314">
        <v>35.299999999999997</v>
      </c>
      <c r="E314">
        <v>214.96090999999998</v>
      </c>
      <c r="F314">
        <v>182.87246999999996</v>
      </c>
      <c r="G314">
        <v>166.09276999999997</v>
      </c>
      <c r="H314" s="45">
        <v>187.40431999999996</v>
      </c>
      <c r="I314">
        <v>240.71787999999998</v>
      </c>
      <c r="J314">
        <v>202.07238999999996</v>
      </c>
    </row>
    <row r="315" spans="1:10" x14ac:dyDescent="0.3">
      <c r="A315" t="s">
        <v>71</v>
      </c>
      <c r="B315" t="s">
        <v>49</v>
      </c>
      <c r="C315" t="s">
        <v>52</v>
      </c>
      <c r="D315">
        <v>44.9</v>
      </c>
      <c r="E315">
        <v>295.00378999999998</v>
      </c>
      <c r="F315">
        <v>266.46542999999997</v>
      </c>
      <c r="G315">
        <v>238.54012999999998</v>
      </c>
      <c r="H315" s="45">
        <v>287.07727999999997</v>
      </c>
      <c r="I315">
        <v>335.06091999999995</v>
      </c>
      <c r="J315">
        <v>287.43750999999997</v>
      </c>
    </row>
    <row r="316" spans="1:10" x14ac:dyDescent="0.3">
      <c r="A316" t="s">
        <v>71</v>
      </c>
      <c r="B316" t="s">
        <v>49</v>
      </c>
      <c r="C316" t="s">
        <v>53</v>
      </c>
      <c r="D316">
        <v>52.3</v>
      </c>
      <c r="E316">
        <v>359.09370999999993</v>
      </c>
      <c r="F316">
        <v>340.08506999999997</v>
      </c>
      <c r="G316">
        <v>306.08436999999998</v>
      </c>
      <c r="H316" s="45">
        <v>378.7529199999999</v>
      </c>
      <c r="I316">
        <v>423.13127999999995</v>
      </c>
      <c r="J316">
        <v>364.68759</v>
      </c>
    </row>
    <row r="317" spans="1:10" x14ac:dyDescent="0.3">
      <c r="A317" t="s">
        <v>71</v>
      </c>
      <c r="B317" t="s">
        <v>49</v>
      </c>
      <c r="C317" t="s">
        <v>53</v>
      </c>
      <c r="D317">
        <v>25.6</v>
      </c>
      <c r="E317">
        <v>137.64124000000001</v>
      </c>
      <c r="F317">
        <v>112.07508000000001</v>
      </c>
      <c r="G317">
        <v>110.30128000000002</v>
      </c>
      <c r="H317" s="45">
        <v>108.78388</v>
      </c>
      <c r="I317">
        <v>168.23172000000002</v>
      </c>
      <c r="J317">
        <v>132.85416000000001</v>
      </c>
    </row>
    <row r="318" spans="1:10" x14ac:dyDescent="0.3">
      <c r="A318" t="s">
        <v>71</v>
      </c>
      <c r="B318" t="s">
        <v>49</v>
      </c>
      <c r="C318" t="s">
        <v>53</v>
      </c>
      <c r="D318">
        <v>41.2</v>
      </c>
      <c r="E318">
        <v>263.73915999999997</v>
      </c>
      <c r="F318">
        <v>232.65372000000002</v>
      </c>
      <c r="G318">
        <v>208.58752000000001</v>
      </c>
      <c r="H318" s="45">
        <v>246.08572000000004</v>
      </c>
      <c r="I318">
        <v>296.03628000000003</v>
      </c>
      <c r="J318">
        <v>252.54984000000005</v>
      </c>
    </row>
    <row r="319" spans="1:10" x14ac:dyDescent="0.3">
      <c r="A319" t="s">
        <v>71</v>
      </c>
      <c r="B319" t="s">
        <v>49</v>
      </c>
      <c r="C319" t="s">
        <v>53</v>
      </c>
      <c r="D319">
        <v>48</v>
      </c>
      <c r="E319">
        <v>321.59899999999999</v>
      </c>
      <c r="F319">
        <v>296.33299999999997</v>
      </c>
      <c r="G319">
        <v>265.596</v>
      </c>
      <c r="H319" s="45">
        <v>323.90899999999999</v>
      </c>
      <c r="I319">
        <v>370.32900000000001</v>
      </c>
      <c r="J319">
        <v>318.58600000000001</v>
      </c>
    </row>
    <row r="320" spans="1:10" x14ac:dyDescent="0.3">
      <c r="A320" t="s">
        <v>71</v>
      </c>
      <c r="B320" t="s">
        <v>49</v>
      </c>
      <c r="C320" t="s">
        <v>53</v>
      </c>
      <c r="D320">
        <v>47.1</v>
      </c>
      <c r="E320">
        <v>313.84019000000001</v>
      </c>
      <c r="F320">
        <v>287.51723000000004</v>
      </c>
      <c r="G320">
        <v>257.55693000000002</v>
      </c>
      <c r="H320" s="45">
        <v>312.98228</v>
      </c>
      <c r="I320">
        <v>359.84832000000006</v>
      </c>
      <c r="J320">
        <v>309.36270999999999</v>
      </c>
    </row>
    <row r="321" spans="1:10" x14ac:dyDescent="0.3">
      <c r="A321" t="s">
        <v>71</v>
      </c>
      <c r="B321" t="s">
        <v>49</v>
      </c>
      <c r="C321" t="s">
        <v>56</v>
      </c>
      <c r="D321">
        <v>32.9</v>
      </c>
      <c r="E321">
        <v>195.49739</v>
      </c>
      <c r="F321">
        <v>164.07662999999999</v>
      </c>
      <c r="G321">
        <v>150.65932999999998</v>
      </c>
      <c r="H321" s="45">
        <v>165.88448</v>
      </c>
      <c r="I321">
        <v>220.64571999999998</v>
      </c>
      <c r="J321">
        <v>183.35190999999998</v>
      </c>
    </row>
    <row r="322" spans="1:10" x14ac:dyDescent="0.3">
      <c r="A322" t="s">
        <v>71</v>
      </c>
      <c r="B322" t="s">
        <v>49</v>
      </c>
      <c r="C322" t="s">
        <v>56</v>
      </c>
      <c r="D322">
        <v>27.3</v>
      </c>
      <c r="E322">
        <v>150.93370999999999</v>
      </c>
      <c r="F322">
        <v>123.49007</v>
      </c>
      <c r="G322">
        <v>118.81437</v>
      </c>
      <c r="H322" s="45">
        <v>120.95792</v>
      </c>
      <c r="I322">
        <v>179.27628000000001</v>
      </c>
      <c r="J322">
        <v>143.74759</v>
      </c>
    </row>
    <row r="323" spans="1:10" x14ac:dyDescent="0.3">
      <c r="A323" t="s">
        <v>71</v>
      </c>
      <c r="B323" t="s">
        <v>49</v>
      </c>
      <c r="C323" t="s">
        <v>56</v>
      </c>
      <c r="D323">
        <v>27.8</v>
      </c>
      <c r="E323">
        <v>154.86416000000003</v>
      </c>
      <c r="F323">
        <v>126.92771999999999</v>
      </c>
      <c r="G323">
        <v>121.42052000000001</v>
      </c>
      <c r="H323" s="45">
        <v>124.66832000000001</v>
      </c>
      <c r="I323">
        <v>182.65888000000001</v>
      </c>
      <c r="J323">
        <v>147.05163999999999</v>
      </c>
    </row>
    <row r="324" spans="1:10" x14ac:dyDescent="0.3">
      <c r="A324" t="s">
        <v>71</v>
      </c>
      <c r="B324" t="s">
        <v>49</v>
      </c>
      <c r="C324" t="s">
        <v>56</v>
      </c>
      <c r="D324">
        <v>30.8</v>
      </c>
      <c r="E324">
        <v>178.64636000000002</v>
      </c>
      <c r="F324">
        <v>148.32012000000003</v>
      </c>
      <c r="G324">
        <v>138.03391999999999</v>
      </c>
      <c r="H324" s="45">
        <v>148.16972000000001</v>
      </c>
      <c r="I324">
        <v>204.23548</v>
      </c>
      <c r="J324">
        <v>167.83144000000001</v>
      </c>
    </row>
    <row r="325" spans="1:10" x14ac:dyDescent="0.3">
      <c r="A325" t="s">
        <v>71</v>
      </c>
      <c r="B325" t="s">
        <v>49</v>
      </c>
      <c r="C325" t="s">
        <v>56</v>
      </c>
      <c r="D325">
        <v>33</v>
      </c>
      <c r="E325">
        <v>196.304</v>
      </c>
      <c r="F325">
        <v>164.84300000000002</v>
      </c>
      <c r="G325">
        <v>151.28100000000001</v>
      </c>
      <c r="H325" s="45">
        <v>166.75399999999999</v>
      </c>
      <c r="I325">
        <v>221.45400000000001</v>
      </c>
      <c r="J325">
        <v>184.11100000000002</v>
      </c>
    </row>
    <row r="326" spans="1:10" x14ac:dyDescent="0.3">
      <c r="A326" t="s">
        <v>71</v>
      </c>
      <c r="B326" t="s">
        <v>49</v>
      </c>
      <c r="C326" t="s">
        <v>55</v>
      </c>
      <c r="D326">
        <v>36.700000000000003</v>
      </c>
      <c r="E326">
        <v>226.41571000000002</v>
      </c>
      <c r="F326">
        <v>194.22507000000002</v>
      </c>
      <c r="G326">
        <v>175.59037000000001</v>
      </c>
      <c r="H326" s="45">
        <v>200.58532000000002</v>
      </c>
      <c r="I326">
        <v>253.07568000000003</v>
      </c>
      <c r="J326">
        <v>213.47679000000002</v>
      </c>
    </row>
    <row r="327" spans="1:10" x14ac:dyDescent="0.3">
      <c r="A327" t="s">
        <v>71</v>
      </c>
      <c r="B327" t="s">
        <v>49</v>
      </c>
      <c r="C327" t="s">
        <v>55</v>
      </c>
      <c r="D327">
        <v>35.200000000000003</v>
      </c>
      <c r="E327">
        <v>214.14556000000002</v>
      </c>
      <c r="F327">
        <v>182.07252000000003</v>
      </c>
      <c r="G327">
        <v>165.42832000000001</v>
      </c>
      <c r="H327" s="45">
        <v>186.48052000000004</v>
      </c>
      <c r="I327">
        <v>239.85348000000005</v>
      </c>
      <c r="J327">
        <v>201.27144000000001</v>
      </c>
    </row>
    <row r="328" spans="1:10" x14ac:dyDescent="0.3">
      <c r="A328" t="s">
        <v>71</v>
      </c>
      <c r="B328" t="s">
        <v>49</v>
      </c>
      <c r="C328" t="s">
        <v>55</v>
      </c>
      <c r="D328">
        <v>42.7</v>
      </c>
      <c r="E328">
        <v>276.35131000000001</v>
      </c>
      <c r="F328">
        <v>246.12027</v>
      </c>
      <c r="G328">
        <v>220.42357000000001</v>
      </c>
      <c r="H328" s="45">
        <v>262.31452000000002</v>
      </c>
      <c r="I328">
        <v>311.45447999999999</v>
      </c>
      <c r="J328">
        <v>266.39319</v>
      </c>
    </row>
    <row r="329" spans="1:10" x14ac:dyDescent="0.3">
      <c r="A329" t="s">
        <v>71</v>
      </c>
      <c r="B329" t="s">
        <v>49</v>
      </c>
      <c r="C329" t="s">
        <v>55</v>
      </c>
      <c r="D329">
        <v>22</v>
      </c>
      <c r="E329">
        <v>109.85500000000002</v>
      </c>
      <c r="F329">
        <v>89.295000000000016</v>
      </c>
      <c r="G329">
        <v>94.048000000000002</v>
      </c>
      <c r="H329" s="45">
        <v>85.254999999999995</v>
      </c>
      <c r="I329">
        <v>147.17099999999999</v>
      </c>
      <c r="J329">
        <v>111.52199999999999</v>
      </c>
    </row>
    <row r="330" spans="1:10" x14ac:dyDescent="0.3">
      <c r="A330" t="s">
        <v>71</v>
      </c>
      <c r="B330" t="s">
        <v>49</v>
      </c>
      <c r="C330" t="s">
        <v>55</v>
      </c>
      <c r="D330">
        <v>32.700000000000003</v>
      </c>
      <c r="E330">
        <v>193.88531000000003</v>
      </c>
      <c r="F330">
        <v>162.54827</v>
      </c>
      <c r="G330">
        <v>149.42157000000003</v>
      </c>
      <c r="H330" s="45">
        <v>164.15252000000004</v>
      </c>
      <c r="I330">
        <v>219.03648000000004</v>
      </c>
      <c r="J330">
        <v>181.83919000000003</v>
      </c>
    </row>
    <row r="331" spans="1:10" x14ac:dyDescent="0.3">
      <c r="A331" t="s">
        <v>71</v>
      </c>
      <c r="B331" t="s">
        <v>49</v>
      </c>
      <c r="C331" t="s">
        <v>50</v>
      </c>
      <c r="D331">
        <v>24.6</v>
      </c>
      <c r="E331">
        <v>129.87344000000002</v>
      </c>
      <c r="F331">
        <v>105.55748000000001</v>
      </c>
      <c r="G331">
        <v>105.54468</v>
      </c>
      <c r="H331" s="45">
        <v>101.94128000000001</v>
      </c>
      <c r="I331">
        <v>162.06432000000001</v>
      </c>
      <c r="J331">
        <v>126.69195999999999</v>
      </c>
    </row>
    <row r="332" spans="1:10" x14ac:dyDescent="0.3">
      <c r="A332" t="s">
        <v>71</v>
      </c>
      <c r="B332" t="s">
        <v>49</v>
      </c>
      <c r="C332" t="s">
        <v>50</v>
      </c>
      <c r="D332">
        <v>35.9</v>
      </c>
      <c r="E332">
        <v>219.86098999999999</v>
      </c>
      <c r="F332">
        <v>187.70283000000001</v>
      </c>
      <c r="G332">
        <v>170.11852999999999</v>
      </c>
      <c r="H332" s="45">
        <v>192.99668</v>
      </c>
      <c r="I332">
        <v>245.95551999999998</v>
      </c>
      <c r="J332">
        <v>206.91630999999998</v>
      </c>
    </row>
    <row r="333" spans="1:10" x14ac:dyDescent="0.3">
      <c r="A333" t="s">
        <v>71</v>
      </c>
      <c r="B333" t="s">
        <v>49</v>
      </c>
      <c r="C333" t="s">
        <v>50</v>
      </c>
      <c r="D333">
        <v>33.200000000000003</v>
      </c>
      <c r="E333">
        <v>197.91836000000004</v>
      </c>
      <c r="F333">
        <v>166.38012000000003</v>
      </c>
      <c r="G333">
        <v>152.52992000000003</v>
      </c>
      <c r="H333" s="45">
        <v>168.50012000000004</v>
      </c>
      <c r="I333">
        <v>223.07788000000005</v>
      </c>
      <c r="J333">
        <v>185.63464000000002</v>
      </c>
    </row>
    <row r="334" spans="1:10" x14ac:dyDescent="0.3">
      <c r="A334" t="s">
        <v>71</v>
      </c>
      <c r="B334" t="s">
        <v>49</v>
      </c>
      <c r="C334" t="s">
        <v>50</v>
      </c>
      <c r="D334">
        <v>29.6</v>
      </c>
      <c r="E334">
        <v>169.09244000000001</v>
      </c>
      <c r="F334">
        <v>139.60548</v>
      </c>
      <c r="G334">
        <v>131.18768</v>
      </c>
      <c r="H334" s="45">
        <v>138.51428000000001</v>
      </c>
      <c r="I334">
        <v>195.34132000000002</v>
      </c>
      <c r="J334">
        <v>159.32296000000002</v>
      </c>
    </row>
    <row r="335" spans="1:10" x14ac:dyDescent="0.3">
      <c r="A335" t="s">
        <v>71</v>
      </c>
      <c r="B335" t="s">
        <v>49</v>
      </c>
      <c r="C335" t="s">
        <v>50</v>
      </c>
      <c r="D335">
        <v>33.299999999999997</v>
      </c>
      <c r="E335">
        <v>198.72610999999998</v>
      </c>
      <c r="F335">
        <v>167.15087</v>
      </c>
      <c r="G335">
        <v>153.15717000000001</v>
      </c>
      <c r="H335" s="45">
        <v>169.37671999999998</v>
      </c>
      <c r="I335">
        <v>223.89348000000001</v>
      </c>
      <c r="J335">
        <v>186.39918999999998</v>
      </c>
    </row>
    <row r="336" spans="1:10" x14ac:dyDescent="0.3">
      <c r="A336" t="s">
        <v>71</v>
      </c>
      <c r="B336" t="s">
        <v>49</v>
      </c>
      <c r="C336" t="s">
        <v>57</v>
      </c>
      <c r="D336">
        <v>43</v>
      </c>
      <c r="E336">
        <v>278.88400000000001</v>
      </c>
      <c r="F336">
        <v>248.85300000000001</v>
      </c>
      <c r="G336">
        <v>222.84099999999998</v>
      </c>
      <c r="H336" s="45">
        <v>265.62400000000002</v>
      </c>
      <c r="I336">
        <v>314.60399999999998</v>
      </c>
      <c r="J336">
        <v>269.21100000000001</v>
      </c>
    </row>
    <row r="337" spans="1:10" x14ac:dyDescent="0.3">
      <c r="A337" t="s">
        <v>71</v>
      </c>
      <c r="B337" t="s">
        <v>49</v>
      </c>
      <c r="C337" t="s">
        <v>57</v>
      </c>
      <c r="D337">
        <v>42.4</v>
      </c>
      <c r="E337">
        <v>273.82203999999996</v>
      </c>
      <c r="F337">
        <v>243.40068000000002</v>
      </c>
      <c r="G337">
        <v>218.02287999999999</v>
      </c>
      <c r="H337" s="45">
        <v>259.02627999999999</v>
      </c>
      <c r="I337">
        <v>308.32691999999997</v>
      </c>
      <c r="J337">
        <v>263.59176000000002</v>
      </c>
    </row>
    <row r="338" spans="1:10" x14ac:dyDescent="0.3">
      <c r="A338" t="s">
        <v>71</v>
      </c>
      <c r="B338" t="s">
        <v>49</v>
      </c>
      <c r="C338" t="s">
        <v>57</v>
      </c>
      <c r="D338">
        <v>41</v>
      </c>
      <c r="E338">
        <v>262.06400000000002</v>
      </c>
      <c r="F338">
        <v>230.88300000000001</v>
      </c>
      <c r="G338">
        <v>207.041</v>
      </c>
      <c r="H338" s="45">
        <v>243.96199999999999</v>
      </c>
      <c r="I338">
        <v>294.02199999999999</v>
      </c>
      <c r="J338">
        <v>250.73499999999999</v>
      </c>
    </row>
    <row r="339" spans="1:10" x14ac:dyDescent="0.3">
      <c r="A339" t="s">
        <v>71</v>
      </c>
      <c r="B339" t="s">
        <v>49</v>
      </c>
      <c r="C339" t="s">
        <v>57</v>
      </c>
      <c r="D339">
        <v>34.9</v>
      </c>
      <c r="E339">
        <v>211.70178999999999</v>
      </c>
      <c r="F339">
        <v>179.68142999999998</v>
      </c>
      <c r="G339">
        <v>163.44613000000001</v>
      </c>
      <c r="H339" s="45">
        <v>183.72327999999999</v>
      </c>
      <c r="I339">
        <v>237.27492000000001</v>
      </c>
      <c r="J339">
        <v>198.87951000000001</v>
      </c>
    </row>
    <row r="340" spans="1:10" x14ac:dyDescent="0.3">
      <c r="A340" t="s">
        <v>71</v>
      </c>
      <c r="B340" t="s">
        <v>49</v>
      </c>
      <c r="C340" t="s">
        <v>57</v>
      </c>
      <c r="D340">
        <v>35.9</v>
      </c>
      <c r="E340">
        <v>219.86098999999999</v>
      </c>
      <c r="F340">
        <v>187.70283000000001</v>
      </c>
      <c r="G340">
        <v>170.11852999999999</v>
      </c>
      <c r="H340" s="45">
        <v>192.99668</v>
      </c>
      <c r="I340">
        <v>245.95551999999998</v>
      </c>
      <c r="J340">
        <v>206.91630999999998</v>
      </c>
    </row>
    <row r="341" spans="1:10" x14ac:dyDescent="0.3">
      <c r="A341" t="s">
        <v>71</v>
      </c>
      <c r="B341" t="s">
        <v>49</v>
      </c>
      <c r="C341" t="s">
        <v>51</v>
      </c>
      <c r="D341">
        <v>24.1</v>
      </c>
      <c r="E341">
        <v>126.00379000000001</v>
      </c>
      <c r="F341">
        <v>102.35343000000002</v>
      </c>
      <c r="G341">
        <v>103.23613</v>
      </c>
      <c r="H341" s="45">
        <v>98.608480000000014</v>
      </c>
      <c r="I341">
        <v>159.07212000000001</v>
      </c>
      <c r="J341">
        <v>123.67911000000001</v>
      </c>
    </row>
    <row r="342" spans="1:10" x14ac:dyDescent="0.3">
      <c r="A342" t="s">
        <v>71</v>
      </c>
      <c r="B342" t="s">
        <v>49</v>
      </c>
      <c r="C342" t="s">
        <v>51</v>
      </c>
      <c r="D342">
        <v>35.1</v>
      </c>
      <c r="E342">
        <v>213.33059</v>
      </c>
      <c r="F342">
        <v>181.27403000000001</v>
      </c>
      <c r="G342">
        <v>164.76573000000002</v>
      </c>
      <c r="H342" s="45">
        <v>185.55907999999999</v>
      </c>
      <c r="I342">
        <v>238.99151999999998</v>
      </c>
      <c r="J342">
        <v>200.47230999999999</v>
      </c>
    </row>
    <row r="343" spans="1:10" x14ac:dyDescent="0.3">
      <c r="A343" t="s">
        <v>71</v>
      </c>
      <c r="B343" t="s">
        <v>49</v>
      </c>
      <c r="C343" t="s">
        <v>51</v>
      </c>
      <c r="D343">
        <v>33</v>
      </c>
      <c r="E343">
        <v>196.304</v>
      </c>
      <c r="F343">
        <v>164.84300000000002</v>
      </c>
      <c r="G343">
        <v>151.28100000000001</v>
      </c>
      <c r="H343" s="45">
        <v>166.75399999999999</v>
      </c>
      <c r="I343">
        <v>221.45400000000001</v>
      </c>
      <c r="J343">
        <v>184.11100000000002</v>
      </c>
    </row>
    <row r="344" spans="1:10" x14ac:dyDescent="0.3">
      <c r="A344" t="s">
        <v>71</v>
      </c>
      <c r="B344" t="s">
        <v>49</v>
      </c>
      <c r="C344" t="s">
        <v>51</v>
      </c>
      <c r="D344">
        <v>39.9</v>
      </c>
      <c r="E344">
        <v>252.87779000000003</v>
      </c>
      <c r="F344">
        <v>221.24842999999998</v>
      </c>
      <c r="G344">
        <v>198.66812999999999</v>
      </c>
      <c r="H344" s="45">
        <v>232.45028000000002</v>
      </c>
      <c r="I344">
        <v>283.11792000000003</v>
      </c>
      <c r="J344">
        <v>240.88350999999997</v>
      </c>
    </row>
    <row r="345" spans="1:10" x14ac:dyDescent="0.3">
      <c r="A345" t="s">
        <v>71</v>
      </c>
      <c r="B345" t="s">
        <v>49</v>
      </c>
      <c r="C345" t="s">
        <v>51</v>
      </c>
      <c r="D345">
        <v>40.200000000000003</v>
      </c>
      <c r="E345">
        <v>255.37856000000002</v>
      </c>
      <c r="F345">
        <v>223.85852000000003</v>
      </c>
      <c r="G345">
        <v>200.92932000000002</v>
      </c>
      <c r="H345" s="45">
        <v>235.56152000000003</v>
      </c>
      <c r="I345">
        <v>286.06248000000005</v>
      </c>
      <c r="J345">
        <v>243.54844</v>
      </c>
    </row>
    <row r="346" spans="1:10" x14ac:dyDescent="0.3">
      <c r="A346" t="s">
        <v>71</v>
      </c>
      <c r="B346" t="s">
        <v>49</v>
      </c>
      <c r="C346" t="s">
        <v>58</v>
      </c>
      <c r="D346">
        <v>43.6</v>
      </c>
      <c r="E346">
        <v>283.95963999999998</v>
      </c>
      <c r="F346">
        <v>254.35788000000002</v>
      </c>
      <c r="G346">
        <v>227.72608</v>
      </c>
      <c r="H346" s="45">
        <v>272.30668000000003</v>
      </c>
      <c r="I346">
        <v>320.96892000000003</v>
      </c>
      <c r="J346">
        <v>274.89576</v>
      </c>
    </row>
    <row r="347" spans="1:10" x14ac:dyDescent="0.3">
      <c r="A347" t="s">
        <v>71</v>
      </c>
      <c r="B347" t="s">
        <v>49</v>
      </c>
      <c r="C347" t="s">
        <v>58</v>
      </c>
      <c r="D347">
        <v>31.2</v>
      </c>
      <c r="E347">
        <v>181.84316000000001</v>
      </c>
      <c r="F347">
        <v>151.27172000000002</v>
      </c>
      <c r="G347">
        <v>140.37551999999999</v>
      </c>
      <c r="H347" s="45">
        <v>151.46372</v>
      </c>
      <c r="I347">
        <v>207.27828</v>
      </c>
      <c r="J347">
        <v>170.72584000000001</v>
      </c>
    </row>
    <row r="348" spans="1:10" x14ac:dyDescent="0.3">
      <c r="A348" t="s">
        <v>71</v>
      </c>
      <c r="B348" t="s">
        <v>49</v>
      </c>
      <c r="C348" t="s">
        <v>58</v>
      </c>
      <c r="D348">
        <v>52.5</v>
      </c>
      <c r="E348">
        <v>360.85474999999997</v>
      </c>
      <c r="F348">
        <v>342.18574999999998</v>
      </c>
      <c r="G348">
        <v>308.05125000000004</v>
      </c>
      <c r="H348" s="45">
        <v>381.40999999999997</v>
      </c>
      <c r="I348">
        <v>425.697</v>
      </c>
      <c r="J348">
        <v>366.91374999999994</v>
      </c>
    </row>
    <row r="349" spans="1:10" x14ac:dyDescent="0.3">
      <c r="A349" t="s">
        <v>71</v>
      </c>
      <c r="B349" t="s">
        <v>49</v>
      </c>
      <c r="C349" t="s">
        <v>58</v>
      </c>
      <c r="D349">
        <v>21.2</v>
      </c>
      <c r="E349">
        <v>103.74715999999998</v>
      </c>
      <c r="F349">
        <v>84.489720000000005</v>
      </c>
      <c r="G349">
        <v>90.76352</v>
      </c>
      <c r="H349" s="45">
        <v>80.441719999999989</v>
      </c>
      <c r="I349">
        <v>142.92027999999999</v>
      </c>
      <c r="J349">
        <v>107.10184</v>
      </c>
    </row>
    <row r="350" spans="1:10" x14ac:dyDescent="0.3">
      <c r="A350" t="s">
        <v>71</v>
      </c>
      <c r="B350" t="s">
        <v>49</v>
      </c>
      <c r="C350" t="s">
        <v>58</v>
      </c>
      <c r="D350">
        <v>30.5</v>
      </c>
      <c r="E350">
        <v>176.25274999999999</v>
      </c>
      <c r="F350">
        <v>146.12175000000002</v>
      </c>
      <c r="G350">
        <v>136.29724999999999</v>
      </c>
      <c r="H350" s="45">
        <v>145.72400000000002</v>
      </c>
      <c r="I350">
        <v>201.97899999999998</v>
      </c>
      <c r="J350">
        <v>165.67974999999998</v>
      </c>
    </row>
    <row r="351" spans="1:10" x14ac:dyDescent="0.3">
      <c r="A351" t="s">
        <v>71</v>
      </c>
      <c r="B351" t="s">
        <v>49</v>
      </c>
      <c r="C351" t="s">
        <v>60</v>
      </c>
      <c r="D351">
        <v>62.6</v>
      </c>
      <c r="E351">
        <v>451.76383999999996</v>
      </c>
      <c r="F351">
        <v>455.86428000000001</v>
      </c>
      <c r="G351">
        <v>417.05348000000004</v>
      </c>
      <c r="H351" s="45">
        <v>527.86807999999996</v>
      </c>
      <c r="I351">
        <v>567.95752000000005</v>
      </c>
      <c r="J351">
        <v>488.80155999999999</v>
      </c>
    </row>
    <row r="352" spans="1:10" x14ac:dyDescent="0.3">
      <c r="A352" t="s">
        <v>71</v>
      </c>
      <c r="B352" t="s">
        <v>49</v>
      </c>
      <c r="C352" t="s">
        <v>60</v>
      </c>
      <c r="D352">
        <v>46.2</v>
      </c>
      <c r="E352">
        <v>306.11216000000002</v>
      </c>
      <c r="F352">
        <v>278.81972000000002</v>
      </c>
      <c r="G352">
        <v>249.66852</v>
      </c>
      <c r="H352" s="45">
        <v>302.24672000000004</v>
      </c>
      <c r="I352">
        <v>349.56528000000003</v>
      </c>
      <c r="J352">
        <v>300.28683999999998</v>
      </c>
    </row>
    <row r="353" spans="1:10" x14ac:dyDescent="0.3">
      <c r="A353" t="s">
        <v>71</v>
      </c>
      <c r="B353" t="s">
        <v>49</v>
      </c>
      <c r="C353" t="s">
        <v>60</v>
      </c>
      <c r="D353">
        <v>34.299999999999997</v>
      </c>
      <c r="E353">
        <v>206.82451</v>
      </c>
      <c r="F353">
        <v>174.93867</v>
      </c>
      <c r="G353">
        <v>159.53196999999997</v>
      </c>
      <c r="H353" s="45">
        <v>178.27251999999999</v>
      </c>
      <c r="I353">
        <v>232.18367999999998</v>
      </c>
      <c r="J353">
        <v>194.14478999999997</v>
      </c>
    </row>
    <row r="354" spans="1:10" x14ac:dyDescent="0.3">
      <c r="A354" t="s">
        <v>71</v>
      </c>
      <c r="B354" t="s">
        <v>49</v>
      </c>
      <c r="C354" t="s">
        <v>60</v>
      </c>
      <c r="D354">
        <v>25.4</v>
      </c>
      <c r="E354">
        <v>136.08463999999998</v>
      </c>
      <c r="F354">
        <v>110.75988</v>
      </c>
      <c r="G354">
        <v>109.33508</v>
      </c>
      <c r="H354" s="45">
        <v>107.39648</v>
      </c>
      <c r="I354">
        <v>166.97872000000001</v>
      </c>
      <c r="J354">
        <v>131.60715999999999</v>
      </c>
    </row>
    <row r="355" spans="1:10" x14ac:dyDescent="0.3">
      <c r="A355" t="s">
        <v>71</v>
      </c>
      <c r="B355" t="s">
        <v>49</v>
      </c>
      <c r="C355" t="s">
        <v>60</v>
      </c>
      <c r="D355">
        <v>28.1</v>
      </c>
      <c r="E355">
        <v>157.22699</v>
      </c>
      <c r="F355">
        <v>129.00783000000001</v>
      </c>
      <c r="G355">
        <v>123.00653000000003</v>
      </c>
      <c r="H355" s="45">
        <v>126.92288000000001</v>
      </c>
      <c r="I355">
        <v>184.71772000000001</v>
      </c>
      <c r="J355">
        <v>149.05591000000001</v>
      </c>
    </row>
    <row r="356" spans="1:10" x14ac:dyDescent="0.3">
      <c r="A356" t="s">
        <v>71</v>
      </c>
      <c r="B356" t="s">
        <v>49</v>
      </c>
      <c r="C356" t="s">
        <v>54</v>
      </c>
      <c r="D356">
        <v>31.3</v>
      </c>
      <c r="E356">
        <v>182.64331000000001</v>
      </c>
      <c r="F356">
        <v>152.01327000000001</v>
      </c>
      <c r="G356">
        <v>140.96557000000001</v>
      </c>
      <c r="H356" s="45">
        <v>152.29312000000002</v>
      </c>
      <c r="I356">
        <v>208.04508000000001</v>
      </c>
      <c r="J356">
        <v>171.45399</v>
      </c>
    </row>
    <row r="357" spans="1:10" x14ac:dyDescent="0.3">
      <c r="A357" t="s">
        <v>71</v>
      </c>
      <c r="B357" t="s">
        <v>49</v>
      </c>
      <c r="C357" t="s">
        <v>54</v>
      </c>
      <c r="D357">
        <v>39.6</v>
      </c>
      <c r="E357">
        <v>250.38044000000005</v>
      </c>
      <c r="F357">
        <v>218.65147999999999</v>
      </c>
      <c r="G357">
        <v>196.42368000000002</v>
      </c>
      <c r="H357" s="45">
        <v>229.36028000000002</v>
      </c>
      <c r="I357">
        <v>280.19531999999998</v>
      </c>
      <c r="J357">
        <v>238.23496</v>
      </c>
    </row>
    <row r="358" spans="1:10" x14ac:dyDescent="0.3">
      <c r="A358" t="s">
        <v>71</v>
      </c>
      <c r="B358" t="s">
        <v>49</v>
      </c>
      <c r="C358" t="s">
        <v>54</v>
      </c>
      <c r="D358">
        <v>30.4</v>
      </c>
      <c r="E358">
        <v>175.45564000000002</v>
      </c>
      <c r="F358">
        <v>145.39188000000001</v>
      </c>
      <c r="G358">
        <v>135.72208000000001</v>
      </c>
      <c r="H358" s="45">
        <v>144.91347999999999</v>
      </c>
      <c r="I358">
        <v>201.23172</v>
      </c>
      <c r="J358">
        <v>164.96615999999997</v>
      </c>
    </row>
    <row r="359" spans="1:10" x14ac:dyDescent="0.3">
      <c r="A359" t="s">
        <v>71</v>
      </c>
      <c r="B359" t="s">
        <v>49</v>
      </c>
      <c r="C359" t="s">
        <v>54</v>
      </c>
      <c r="D359">
        <v>29.3</v>
      </c>
      <c r="E359">
        <v>166.71251000000001</v>
      </c>
      <c r="F359">
        <v>137.45967000000002</v>
      </c>
      <c r="G359">
        <v>129.51796999999999</v>
      </c>
      <c r="H359" s="45">
        <v>136.15352000000001</v>
      </c>
      <c r="I359">
        <v>193.17268000000001</v>
      </c>
      <c r="J359">
        <v>157.23678999999998</v>
      </c>
    </row>
    <row r="360" spans="1:10" x14ac:dyDescent="0.3">
      <c r="A360" t="s">
        <v>71</v>
      </c>
      <c r="B360" t="s">
        <v>49</v>
      </c>
      <c r="C360" t="s">
        <v>54</v>
      </c>
      <c r="D360">
        <v>32.200000000000003</v>
      </c>
      <c r="E360">
        <v>189.86176000000003</v>
      </c>
      <c r="F360">
        <v>158.75292000000002</v>
      </c>
      <c r="G360">
        <v>146.35972000000001</v>
      </c>
      <c r="H360" s="45">
        <v>159.86392000000001</v>
      </c>
      <c r="I360">
        <v>215.05608000000001</v>
      </c>
      <c r="J360">
        <v>178.08924000000002</v>
      </c>
    </row>
    <row r="361" spans="1:10" x14ac:dyDescent="0.3">
      <c r="A361" t="s">
        <v>71</v>
      </c>
      <c r="B361" t="s">
        <v>49</v>
      </c>
      <c r="C361" t="s">
        <v>41</v>
      </c>
      <c r="D361">
        <v>17.600000000000001</v>
      </c>
      <c r="E361">
        <v>76.562840000000023</v>
      </c>
      <c r="F361">
        <v>64.022280000000009</v>
      </c>
      <c r="G361">
        <v>77.456479999999999</v>
      </c>
      <c r="H361" s="45">
        <v>60.651080000000007</v>
      </c>
      <c r="I361">
        <v>125.72452000000001</v>
      </c>
      <c r="J361">
        <v>88.652560000000008</v>
      </c>
    </row>
    <row r="362" spans="1:10" x14ac:dyDescent="0.3">
      <c r="A362" t="s">
        <v>71</v>
      </c>
      <c r="B362" t="s">
        <v>49</v>
      </c>
      <c r="C362" t="s">
        <v>41</v>
      </c>
      <c r="D362">
        <v>31.8</v>
      </c>
      <c r="E362">
        <v>186.64976000000001</v>
      </c>
      <c r="F362">
        <v>155.74292000000003</v>
      </c>
      <c r="G362">
        <v>143.94372000000001</v>
      </c>
      <c r="H362" s="45">
        <v>156.47552000000002</v>
      </c>
      <c r="I362">
        <v>211.91568000000001</v>
      </c>
      <c r="J362">
        <v>175.12204</v>
      </c>
    </row>
    <row r="363" spans="1:10" x14ac:dyDescent="0.3">
      <c r="A363" t="s">
        <v>71</v>
      </c>
      <c r="B363" t="s">
        <v>49</v>
      </c>
      <c r="C363" t="s">
        <v>41</v>
      </c>
      <c r="D363">
        <v>38.9</v>
      </c>
      <c r="E363">
        <v>244.56658999999999</v>
      </c>
      <c r="F363">
        <v>212.64302999999998</v>
      </c>
      <c r="G363">
        <v>191.25172999999998</v>
      </c>
      <c r="H363" s="45">
        <v>222.23287999999997</v>
      </c>
      <c r="I363">
        <v>273.46131999999994</v>
      </c>
      <c r="J363">
        <v>232.11870999999996</v>
      </c>
    </row>
    <row r="364" spans="1:10" x14ac:dyDescent="0.3">
      <c r="A364" t="s">
        <v>71</v>
      </c>
      <c r="B364" t="s">
        <v>49</v>
      </c>
      <c r="C364" t="s">
        <v>41</v>
      </c>
      <c r="D364">
        <v>45.8</v>
      </c>
      <c r="E364">
        <v>302.68735999999996</v>
      </c>
      <c r="F364">
        <v>274.99212</v>
      </c>
      <c r="G364">
        <v>246.21091999999996</v>
      </c>
      <c r="H364" s="45">
        <v>297.53672</v>
      </c>
      <c r="I364">
        <v>345.05847999999997</v>
      </c>
      <c r="J364">
        <v>296.30043999999998</v>
      </c>
    </row>
    <row r="365" spans="1:10" x14ac:dyDescent="0.3">
      <c r="A365" t="s">
        <v>71</v>
      </c>
      <c r="B365" t="s">
        <v>49</v>
      </c>
      <c r="C365" t="s">
        <v>41</v>
      </c>
      <c r="D365">
        <v>21.3</v>
      </c>
      <c r="E365">
        <v>104.50931000000003</v>
      </c>
      <c r="F365">
        <v>85.085270000000008</v>
      </c>
      <c r="G365">
        <v>91.167570000000012</v>
      </c>
      <c r="H365" s="45">
        <v>81.035119999999992</v>
      </c>
      <c r="I365">
        <v>143.44308000000001</v>
      </c>
      <c r="J365">
        <v>107.64799000000001</v>
      </c>
    </row>
    <row r="366" spans="1:10" x14ac:dyDescent="0.3">
      <c r="A366" t="s">
        <v>71</v>
      </c>
      <c r="B366" t="s">
        <v>49</v>
      </c>
      <c r="C366" t="s">
        <v>4</v>
      </c>
      <c r="D366">
        <v>32.299999999999997</v>
      </c>
      <c r="E366">
        <v>190.66570999999999</v>
      </c>
      <c r="F366">
        <v>159.50906999999998</v>
      </c>
      <c r="G366">
        <v>146.96836999999996</v>
      </c>
      <c r="H366" s="45">
        <v>160.71691999999996</v>
      </c>
      <c r="I366">
        <v>215.84727999999996</v>
      </c>
      <c r="J366">
        <v>178.83558999999997</v>
      </c>
    </row>
    <row r="367" spans="1:10" x14ac:dyDescent="0.3">
      <c r="A367" t="s">
        <v>71</v>
      </c>
      <c r="B367" t="s">
        <v>49</v>
      </c>
      <c r="C367" t="s">
        <v>4</v>
      </c>
      <c r="D367">
        <v>45.2</v>
      </c>
      <c r="E367">
        <v>297.56156000000004</v>
      </c>
      <c r="F367">
        <v>269.29452000000003</v>
      </c>
      <c r="G367">
        <v>241.08032</v>
      </c>
      <c r="H367" s="45">
        <v>290.54252000000002</v>
      </c>
      <c r="I367">
        <v>338.37148000000002</v>
      </c>
      <c r="J367">
        <v>290.37544000000003</v>
      </c>
    </row>
    <row r="368" spans="1:10" x14ac:dyDescent="0.3">
      <c r="A368" t="s">
        <v>71</v>
      </c>
      <c r="B368" t="s">
        <v>49</v>
      </c>
      <c r="C368" t="s">
        <v>4</v>
      </c>
      <c r="D368">
        <v>46.1</v>
      </c>
      <c r="E368">
        <v>305.25538999999998</v>
      </c>
      <c r="F368">
        <v>277.86063000000001</v>
      </c>
      <c r="G368">
        <v>248.80133000000001</v>
      </c>
      <c r="H368" s="45">
        <v>301.06567999999999</v>
      </c>
      <c r="I368">
        <v>348.43492000000003</v>
      </c>
      <c r="J368">
        <v>299.28751</v>
      </c>
    </row>
    <row r="369" spans="1:10" x14ac:dyDescent="0.3">
      <c r="A369" t="s">
        <v>71</v>
      </c>
      <c r="B369" t="s">
        <v>49</v>
      </c>
      <c r="C369" t="s">
        <v>4</v>
      </c>
      <c r="D369">
        <v>21.9</v>
      </c>
      <c r="E369">
        <v>109.09019000000001</v>
      </c>
      <c r="F369">
        <v>88.689229999999995</v>
      </c>
      <c r="G369">
        <v>93.630930000000006</v>
      </c>
      <c r="H369" s="45">
        <v>84.645079999999993</v>
      </c>
      <c r="I369">
        <v>146.63112000000001</v>
      </c>
      <c r="J369">
        <v>110.96311</v>
      </c>
    </row>
    <row r="370" spans="1:10" x14ac:dyDescent="0.3">
      <c r="A370" t="s">
        <v>71</v>
      </c>
      <c r="B370" t="s">
        <v>49</v>
      </c>
      <c r="C370" t="s">
        <v>4</v>
      </c>
      <c r="D370">
        <v>37.5</v>
      </c>
      <c r="E370">
        <v>232.99474999999998</v>
      </c>
      <c r="F370">
        <v>200.84075000000001</v>
      </c>
      <c r="G370">
        <v>181.18125000000001</v>
      </c>
      <c r="H370" s="45">
        <v>208.32500000000002</v>
      </c>
      <c r="I370">
        <v>260.35200000000003</v>
      </c>
      <c r="J370">
        <v>220.15375</v>
      </c>
    </row>
    <row r="371" spans="1:10" x14ac:dyDescent="0.3">
      <c r="A371" t="s">
        <v>71</v>
      </c>
      <c r="B371" t="s">
        <v>49</v>
      </c>
      <c r="C371" t="s">
        <v>5</v>
      </c>
      <c r="D371">
        <v>45.5</v>
      </c>
      <c r="E371">
        <v>300.12274999999994</v>
      </c>
      <c r="F371">
        <v>272.13675000000001</v>
      </c>
      <c r="G371">
        <v>243.63724999999999</v>
      </c>
      <c r="H371" s="45">
        <v>294.029</v>
      </c>
      <c r="I371">
        <v>341.70400000000001</v>
      </c>
      <c r="J371">
        <v>293.32974999999999</v>
      </c>
    </row>
    <row r="372" spans="1:10" x14ac:dyDescent="0.3">
      <c r="A372" t="s">
        <v>71</v>
      </c>
      <c r="B372" t="s">
        <v>49</v>
      </c>
      <c r="C372" t="s">
        <v>5</v>
      </c>
      <c r="D372">
        <v>32.9</v>
      </c>
      <c r="E372">
        <v>195.49739</v>
      </c>
      <c r="F372">
        <v>164.07662999999999</v>
      </c>
      <c r="G372">
        <v>150.65932999999998</v>
      </c>
      <c r="H372" s="45">
        <v>165.88448</v>
      </c>
      <c r="I372">
        <v>220.64571999999998</v>
      </c>
      <c r="J372">
        <v>183.35190999999998</v>
      </c>
    </row>
    <row r="373" spans="1:10" x14ac:dyDescent="0.3">
      <c r="A373" t="s">
        <v>71</v>
      </c>
      <c r="B373" t="s">
        <v>49</v>
      </c>
      <c r="C373" t="s">
        <v>5</v>
      </c>
      <c r="D373">
        <v>24.5</v>
      </c>
      <c r="E373">
        <v>129.09875000000002</v>
      </c>
      <c r="F373">
        <v>104.91374999999999</v>
      </c>
      <c r="G373">
        <v>105.07925</v>
      </c>
      <c r="H373" s="45">
        <v>101.27</v>
      </c>
      <c r="I373">
        <v>161.46100000000001</v>
      </c>
      <c r="J373">
        <v>126.08574999999999</v>
      </c>
    </row>
    <row r="374" spans="1:10" x14ac:dyDescent="0.3">
      <c r="A374" t="s">
        <v>71</v>
      </c>
      <c r="B374" t="s">
        <v>49</v>
      </c>
      <c r="C374" t="s">
        <v>5</v>
      </c>
      <c r="D374">
        <v>43.4</v>
      </c>
      <c r="E374">
        <v>282.26623999999998</v>
      </c>
      <c r="F374">
        <v>252.51707999999996</v>
      </c>
      <c r="G374">
        <v>226.09027999999998</v>
      </c>
      <c r="H374" s="45">
        <v>270.06968000000001</v>
      </c>
      <c r="I374">
        <v>318.83751999999998</v>
      </c>
      <c r="J374">
        <v>272.99356</v>
      </c>
    </row>
    <row r="375" spans="1:10" x14ac:dyDescent="0.3">
      <c r="A375" t="s">
        <v>71</v>
      </c>
      <c r="B375" t="s">
        <v>49</v>
      </c>
      <c r="C375" t="s">
        <v>5</v>
      </c>
      <c r="D375">
        <v>21.7</v>
      </c>
      <c r="E375">
        <v>107.56171000000001</v>
      </c>
      <c r="F375">
        <v>87.482069999999993</v>
      </c>
      <c r="G375">
        <v>92.802369999999996</v>
      </c>
      <c r="H375" s="45">
        <v>83.43231999999999</v>
      </c>
      <c r="I375">
        <v>145.55868000000001</v>
      </c>
      <c r="J375">
        <v>109.85078999999999</v>
      </c>
    </row>
    <row r="376" spans="1:10" x14ac:dyDescent="0.3">
      <c r="A376" t="s">
        <v>71</v>
      </c>
      <c r="B376" t="s">
        <v>49</v>
      </c>
      <c r="C376" t="s">
        <v>10</v>
      </c>
      <c r="D376">
        <v>42.1</v>
      </c>
      <c r="E376">
        <v>271.29618999999997</v>
      </c>
      <c r="F376">
        <v>240.69423</v>
      </c>
      <c r="G376">
        <v>215.63893000000002</v>
      </c>
      <c r="H376" s="45">
        <v>255.75928000000002</v>
      </c>
      <c r="I376">
        <v>305.22132000000005</v>
      </c>
      <c r="J376">
        <v>260.80671000000001</v>
      </c>
    </row>
    <row r="377" spans="1:10" x14ac:dyDescent="0.3">
      <c r="A377" t="s">
        <v>71</v>
      </c>
      <c r="B377" t="s">
        <v>49</v>
      </c>
      <c r="C377" t="s">
        <v>10</v>
      </c>
      <c r="D377">
        <v>33.4</v>
      </c>
      <c r="E377">
        <v>199.53423999999998</v>
      </c>
      <c r="F377">
        <v>167.92308</v>
      </c>
      <c r="G377">
        <v>153.78628</v>
      </c>
      <c r="H377" s="45">
        <v>170.25568000000001</v>
      </c>
      <c r="I377">
        <v>224.71152000000001</v>
      </c>
      <c r="J377">
        <v>187.16556</v>
      </c>
    </row>
    <row r="378" spans="1:10" x14ac:dyDescent="0.3">
      <c r="A378" t="s">
        <v>71</v>
      </c>
      <c r="B378" t="s">
        <v>49</v>
      </c>
      <c r="C378" t="s">
        <v>10</v>
      </c>
      <c r="D378">
        <v>24.4</v>
      </c>
      <c r="E378">
        <v>128.32443999999998</v>
      </c>
      <c r="F378">
        <v>104.27148</v>
      </c>
      <c r="G378">
        <v>104.61568</v>
      </c>
      <c r="H378" s="45">
        <v>100.60107999999998</v>
      </c>
      <c r="I378">
        <v>160.86011999999999</v>
      </c>
      <c r="J378">
        <v>125.48136</v>
      </c>
    </row>
    <row r="379" spans="1:10" x14ac:dyDescent="0.3">
      <c r="A379" t="s">
        <v>71</v>
      </c>
      <c r="B379" t="s">
        <v>49</v>
      </c>
      <c r="C379" t="s">
        <v>10</v>
      </c>
      <c r="D379">
        <v>31.3</v>
      </c>
      <c r="E379">
        <v>182.64331000000001</v>
      </c>
      <c r="F379">
        <v>152.01327000000001</v>
      </c>
      <c r="G379">
        <v>140.96557000000001</v>
      </c>
      <c r="H379" s="45">
        <v>152.29312000000002</v>
      </c>
      <c r="I379">
        <v>208.04508000000001</v>
      </c>
      <c r="J379">
        <v>171.45399</v>
      </c>
    </row>
    <row r="380" spans="1:10" x14ac:dyDescent="0.3">
      <c r="A380" t="s">
        <v>71</v>
      </c>
      <c r="B380" t="s">
        <v>49</v>
      </c>
      <c r="C380" t="s">
        <v>10</v>
      </c>
      <c r="D380">
        <v>27.9</v>
      </c>
      <c r="E380">
        <v>155.65139000000002</v>
      </c>
      <c r="F380">
        <v>127.61963</v>
      </c>
      <c r="G380">
        <v>121.94732999999999</v>
      </c>
      <c r="H380" s="45">
        <v>125.41748</v>
      </c>
      <c r="I380">
        <v>183.34271999999999</v>
      </c>
      <c r="J380">
        <v>147.71790999999999</v>
      </c>
    </row>
    <row r="381" spans="1:10" x14ac:dyDescent="0.3">
      <c r="A381" t="s">
        <v>71</v>
      </c>
      <c r="B381" t="s">
        <v>49</v>
      </c>
      <c r="C381" t="s">
        <v>7</v>
      </c>
      <c r="D381">
        <v>21.7</v>
      </c>
      <c r="E381">
        <v>107.56171000000001</v>
      </c>
      <c r="F381">
        <v>87.482069999999993</v>
      </c>
      <c r="G381">
        <v>92.802369999999996</v>
      </c>
      <c r="H381" s="45">
        <v>83.43231999999999</v>
      </c>
      <c r="I381">
        <v>145.55868000000001</v>
      </c>
      <c r="J381">
        <v>109.85078999999999</v>
      </c>
    </row>
    <row r="382" spans="1:10" x14ac:dyDescent="0.3">
      <c r="A382" t="s">
        <v>71</v>
      </c>
      <c r="B382" t="s">
        <v>49</v>
      </c>
      <c r="C382" t="s">
        <v>7</v>
      </c>
      <c r="D382">
        <v>40.5</v>
      </c>
      <c r="E382">
        <v>257.88274999999999</v>
      </c>
      <c r="F382">
        <v>226.48175000000001</v>
      </c>
      <c r="G382">
        <v>203.20724999999999</v>
      </c>
      <c r="H382" s="45">
        <v>238.69400000000002</v>
      </c>
      <c r="I382">
        <v>289.029</v>
      </c>
      <c r="J382">
        <v>246.22975</v>
      </c>
    </row>
    <row r="383" spans="1:10" x14ac:dyDescent="0.3">
      <c r="A383" t="s">
        <v>71</v>
      </c>
      <c r="B383" t="s">
        <v>49</v>
      </c>
      <c r="C383" t="s">
        <v>7</v>
      </c>
      <c r="D383">
        <v>42.6</v>
      </c>
      <c r="E383">
        <v>275.50783999999999</v>
      </c>
      <c r="F383">
        <v>245.21228000000002</v>
      </c>
      <c r="G383">
        <v>219.62147999999999</v>
      </c>
      <c r="H383" s="45">
        <v>261.21608000000003</v>
      </c>
      <c r="I383">
        <v>310.40952000000004</v>
      </c>
      <c r="J383">
        <v>265.45756000000006</v>
      </c>
    </row>
    <row r="384" spans="1:10" x14ac:dyDescent="0.3">
      <c r="A384" t="s">
        <v>71</v>
      </c>
      <c r="B384" t="s">
        <v>49</v>
      </c>
      <c r="C384" t="s">
        <v>7</v>
      </c>
      <c r="D384">
        <v>36.200000000000003</v>
      </c>
      <c r="E384">
        <v>222.31616000000005</v>
      </c>
      <c r="F384">
        <v>190.13772000000003</v>
      </c>
      <c r="G384">
        <v>172.15652000000003</v>
      </c>
      <c r="H384" s="45">
        <v>195.82472000000004</v>
      </c>
      <c r="I384">
        <v>248.60728000000006</v>
      </c>
      <c r="J384">
        <v>209.36284000000003</v>
      </c>
    </row>
    <row r="385" spans="1:10" x14ac:dyDescent="0.3">
      <c r="A385" t="s">
        <v>71</v>
      </c>
      <c r="B385" t="s">
        <v>49</v>
      </c>
      <c r="C385" t="s">
        <v>7</v>
      </c>
      <c r="D385">
        <v>40.4</v>
      </c>
      <c r="E385">
        <v>257.04763999999994</v>
      </c>
      <c r="F385">
        <v>225.60587999999998</v>
      </c>
      <c r="G385">
        <v>202.44607999999999</v>
      </c>
      <c r="H385" s="45">
        <v>237.64747999999997</v>
      </c>
      <c r="I385">
        <v>288.03771999999998</v>
      </c>
      <c r="J385">
        <v>245.33415999999997</v>
      </c>
    </row>
    <row r="386" spans="1:10" x14ac:dyDescent="0.3">
      <c r="A386" t="s">
        <v>71</v>
      </c>
      <c r="B386" t="s">
        <v>49</v>
      </c>
      <c r="C386" t="s">
        <v>8</v>
      </c>
      <c r="D386">
        <v>53.1</v>
      </c>
      <c r="E386">
        <v>366.14698999999996</v>
      </c>
      <c r="F386">
        <v>348.52283</v>
      </c>
      <c r="G386">
        <v>313.99653000000001</v>
      </c>
      <c r="H386" s="45">
        <v>389.43788000000001</v>
      </c>
      <c r="I386">
        <v>433.45272</v>
      </c>
      <c r="J386">
        <v>373.63590999999997</v>
      </c>
    </row>
    <row r="387" spans="1:10" x14ac:dyDescent="0.3">
      <c r="A387" t="s">
        <v>71</v>
      </c>
      <c r="B387" t="s">
        <v>49</v>
      </c>
      <c r="C387" t="s">
        <v>8</v>
      </c>
      <c r="D387">
        <v>56.8</v>
      </c>
      <c r="E387">
        <v>399.08475999999996</v>
      </c>
      <c r="F387">
        <v>388.76292000000001</v>
      </c>
      <c r="G387">
        <v>352.13871999999998</v>
      </c>
      <c r="H387" s="45">
        <v>440.82051999999999</v>
      </c>
      <c r="I387">
        <v>483.22068000000002</v>
      </c>
      <c r="J387">
        <v>416.53703999999993</v>
      </c>
    </row>
    <row r="388" spans="1:10" x14ac:dyDescent="0.3">
      <c r="A388" t="s">
        <v>71</v>
      </c>
      <c r="B388" t="s">
        <v>49</v>
      </c>
      <c r="C388" t="s">
        <v>8</v>
      </c>
      <c r="D388">
        <v>39.4</v>
      </c>
      <c r="E388">
        <v>248.71743999999998</v>
      </c>
      <c r="F388">
        <v>216.92748</v>
      </c>
      <c r="G388">
        <v>194.93667999999997</v>
      </c>
      <c r="H388" s="45">
        <v>227.31207999999998</v>
      </c>
      <c r="I388">
        <v>278.25912</v>
      </c>
      <c r="J388">
        <v>236.47835999999998</v>
      </c>
    </row>
    <row r="389" spans="1:10" x14ac:dyDescent="0.3">
      <c r="A389" t="s">
        <v>71</v>
      </c>
      <c r="B389" t="s">
        <v>49</v>
      </c>
      <c r="C389" t="s">
        <v>8</v>
      </c>
      <c r="D389">
        <v>21.9</v>
      </c>
      <c r="E389">
        <v>109.09019000000001</v>
      </c>
      <c r="F389">
        <v>88.689229999999995</v>
      </c>
      <c r="G389">
        <v>93.630930000000006</v>
      </c>
      <c r="H389" s="45">
        <v>84.645079999999993</v>
      </c>
      <c r="I389">
        <v>146.63112000000001</v>
      </c>
      <c r="J389">
        <v>110.96311</v>
      </c>
    </row>
    <row r="390" spans="1:10" x14ac:dyDescent="0.3">
      <c r="A390" t="s">
        <v>71</v>
      </c>
      <c r="B390" t="s">
        <v>49</v>
      </c>
      <c r="C390" t="s">
        <v>8</v>
      </c>
      <c r="D390">
        <v>14.6</v>
      </c>
      <c r="E390">
        <v>54.285439999999987</v>
      </c>
      <c r="F390">
        <v>48.411479999999997</v>
      </c>
      <c r="G390">
        <v>68.208680000000001</v>
      </c>
      <c r="H390" s="45">
        <v>46.495279999999994</v>
      </c>
      <c r="I390">
        <v>113.81032</v>
      </c>
      <c r="J390">
        <v>75.07996</v>
      </c>
    </row>
    <row r="391" spans="1:10" x14ac:dyDescent="0.3">
      <c r="A391" t="s">
        <v>71</v>
      </c>
      <c r="B391" t="s">
        <v>49</v>
      </c>
      <c r="C391" t="s">
        <v>13</v>
      </c>
      <c r="D391">
        <v>26</v>
      </c>
      <c r="E391">
        <v>140.75899999999999</v>
      </c>
      <c r="F391">
        <v>114.72300000000001</v>
      </c>
      <c r="G391">
        <v>112.256</v>
      </c>
      <c r="H391" s="45">
        <v>111.587</v>
      </c>
      <c r="I391">
        <v>170.767</v>
      </c>
      <c r="J391">
        <v>135.37</v>
      </c>
    </row>
    <row r="392" spans="1:10" x14ac:dyDescent="0.3">
      <c r="A392" t="s">
        <v>71</v>
      </c>
      <c r="B392" t="s">
        <v>49</v>
      </c>
      <c r="C392" t="s">
        <v>13</v>
      </c>
      <c r="D392">
        <v>23.2</v>
      </c>
      <c r="E392">
        <v>119.06236000000001</v>
      </c>
      <c r="F392">
        <v>96.678120000000007</v>
      </c>
      <c r="G392">
        <v>99.197920000000011</v>
      </c>
      <c r="H392" s="45">
        <v>92.758119999999991</v>
      </c>
      <c r="I392">
        <v>153.83987999999999</v>
      </c>
      <c r="J392">
        <v>118.37064000000001</v>
      </c>
    </row>
    <row r="393" spans="1:10" x14ac:dyDescent="0.3">
      <c r="A393" t="s">
        <v>71</v>
      </c>
      <c r="B393" t="s">
        <v>49</v>
      </c>
      <c r="C393" t="s">
        <v>13</v>
      </c>
      <c r="D393">
        <v>36.299999999999997</v>
      </c>
      <c r="E393">
        <v>223.13530999999998</v>
      </c>
      <c r="F393">
        <v>190.95227</v>
      </c>
      <c r="G393">
        <v>172.83956999999998</v>
      </c>
      <c r="H393" s="45">
        <v>196.77211999999997</v>
      </c>
      <c r="I393">
        <v>249.49608000000001</v>
      </c>
      <c r="J393">
        <v>210.18198999999998</v>
      </c>
    </row>
    <row r="394" spans="1:10" x14ac:dyDescent="0.3">
      <c r="A394" t="s">
        <v>71</v>
      </c>
      <c r="B394" t="s">
        <v>49</v>
      </c>
      <c r="C394" t="s">
        <v>13</v>
      </c>
      <c r="D394">
        <v>35.1</v>
      </c>
      <c r="E394">
        <v>213.33059</v>
      </c>
      <c r="F394">
        <v>181.27403000000001</v>
      </c>
      <c r="G394">
        <v>164.76573000000002</v>
      </c>
      <c r="H394" s="45">
        <v>185.55907999999999</v>
      </c>
      <c r="I394">
        <v>238.99151999999998</v>
      </c>
      <c r="J394">
        <v>200.47230999999999</v>
      </c>
    </row>
    <row r="395" spans="1:10" x14ac:dyDescent="0.3">
      <c r="A395" t="s">
        <v>71</v>
      </c>
      <c r="B395" t="s">
        <v>49</v>
      </c>
      <c r="C395" t="s">
        <v>13</v>
      </c>
      <c r="D395">
        <v>22.7</v>
      </c>
      <c r="E395">
        <v>115.21931000000001</v>
      </c>
      <c r="F395">
        <v>93.576270000000008</v>
      </c>
      <c r="G395">
        <v>97.019569999999987</v>
      </c>
      <c r="H395" s="45">
        <v>89.590519999999984</v>
      </c>
      <c r="I395">
        <v>151.01848000000001</v>
      </c>
      <c r="J395">
        <v>115.48518999999999</v>
      </c>
    </row>
    <row r="396" spans="1:10" x14ac:dyDescent="0.3">
      <c r="A396" t="s">
        <v>71</v>
      </c>
      <c r="B396" t="s">
        <v>49</v>
      </c>
      <c r="C396" t="s">
        <v>6</v>
      </c>
      <c r="D396">
        <v>38.700000000000003</v>
      </c>
      <c r="E396">
        <v>242.90891000000008</v>
      </c>
      <c r="F396">
        <v>210.93947000000003</v>
      </c>
      <c r="G396">
        <v>189.79077000000001</v>
      </c>
      <c r="H396" s="45">
        <v>220.21772000000004</v>
      </c>
      <c r="I396">
        <v>271.55928</v>
      </c>
      <c r="J396">
        <v>230.38759000000002</v>
      </c>
    </row>
    <row r="397" spans="1:10" x14ac:dyDescent="0.3">
      <c r="A397" t="s">
        <v>71</v>
      </c>
      <c r="B397" t="s">
        <v>49</v>
      </c>
      <c r="C397" t="s">
        <v>6</v>
      </c>
      <c r="D397">
        <v>39.6</v>
      </c>
      <c r="E397">
        <v>250.38044000000005</v>
      </c>
      <c r="F397">
        <v>218.65147999999999</v>
      </c>
      <c r="G397">
        <v>196.42368000000002</v>
      </c>
      <c r="H397" s="45">
        <v>229.36028000000002</v>
      </c>
      <c r="I397">
        <v>280.19531999999998</v>
      </c>
      <c r="J397">
        <v>238.23496</v>
      </c>
    </row>
    <row r="398" spans="1:10" x14ac:dyDescent="0.3">
      <c r="A398" t="s">
        <v>71</v>
      </c>
      <c r="B398" t="s">
        <v>49</v>
      </c>
      <c r="C398" t="s">
        <v>6</v>
      </c>
      <c r="D398">
        <v>14.4</v>
      </c>
      <c r="E398">
        <v>52.812440000000002</v>
      </c>
      <c r="F398">
        <v>47.417480000000012</v>
      </c>
      <c r="G398">
        <v>67.651679999999999</v>
      </c>
      <c r="H398" s="45">
        <v>45.627079999999999</v>
      </c>
      <c r="I398">
        <v>113.09412</v>
      </c>
      <c r="J398">
        <v>74.233360000000005</v>
      </c>
    </row>
    <row r="399" spans="1:10" x14ac:dyDescent="0.3">
      <c r="A399" t="s">
        <v>71</v>
      </c>
      <c r="B399" t="s">
        <v>49</v>
      </c>
      <c r="C399" t="s">
        <v>6</v>
      </c>
      <c r="D399">
        <v>28.9</v>
      </c>
      <c r="E399">
        <v>163.54459</v>
      </c>
      <c r="F399">
        <v>134.61903000000001</v>
      </c>
      <c r="G399">
        <v>127.31772999999998</v>
      </c>
      <c r="H399" s="45">
        <v>133.03887999999998</v>
      </c>
      <c r="I399">
        <v>190.31531999999999</v>
      </c>
      <c r="J399">
        <v>154.48070999999999</v>
      </c>
    </row>
    <row r="400" spans="1:10" x14ac:dyDescent="0.3">
      <c r="A400" t="s">
        <v>71</v>
      </c>
      <c r="B400" t="s">
        <v>49</v>
      </c>
      <c r="C400" t="s">
        <v>6</v>
      </c>
      <c r="D400">
        <v>27.3</v>
      </c>
      <c r="E400">
        <v>150.93370999999999</v>
      </c>
      <c r="F400">
        <v>123.49007</v>
      </c>
      <c r="G400">
        <v>118.81437</v>
      </c>
      <c r="H400" s="45">
        <v>120.95792</v>
      </c>
      <c r="I400">
        <v>179.27628000000001</v>
      </c>
      <c r="J400">
        <v>143.74759</v>
      </c>
    </row>
    <row r="401" spans="1:10" x14ac:dyDescent="0.3">
      <c r="A401" t="s">
        <v>71</v>
      </c>
      <c r="B401" t="s">
        <v>49</v>
      </c>
      <c r="C401" t="s">
        <v>11</v>
      </c>
      <c r="D401">
        <v>27.5</v>
      </c>
      <c r="E401">
        <v>152.50475</v>
      </c>
      <c r="F401">
        <v>124.86075</v>
      </c>
      <c r="G401">
        <v>119.85124999999999</v>
      </c>
      <c r="H401" s="45">
        <v>122.43499999999999</v>
      </c>
      <c r="I401">
        <v>180.62200000000001</v>
      </c>
      <c r="J401">
        <v>145.06375</v>
      </c>
    </row>
    <row r="402" spans="1:10" x14ac:dyDescent="0.3">
      <c r="A402" t="s">
        <v>71</v>
      </c>
      <c r="B402" t="s">
        <v>49</v>
      </c>
      <c r="C402" t="s">
        <v>11</v>
      </c>
      <c r="D402">
        <v>22.9</v>
      </c>
      <c r="E402">
        <v>116.75538999999998</v>
      </c>
      <c r="F402">
        <v>94.812630000000013</v>
      </c>
      <c r="G402">
        <v>97.885329999999996</v>
      </c>
      <c r="H402" s="45">
        <v>90.85047999999999</v>
      </c>
      <c r="I402">
        <v>152.13972000000001</v>
      </c>
      <c r="J402">
        <v>116.63390999999999</v>
      </c>
    </row>
    <row r="403" spans="1:10" x14ac:dyDescent="0.3">
      <c r="A403" t="s">
        <v>71</v>
      </c>
      <c r="B403" t="s">
        <v>49</v>
      </c>
      <c r="C403" t="s">
        <v>11</v>
      </c>
      <c r="D403">
        <v>14.9</v>
      </c>
      <c r="E403">
        <v>56.497790000000002</v>
      </c>
      <c r="F403">
        <v>49.913430000000005</v>
      </c>
      <c r="G403">
        <v>69.058130000000006</v>
      </c>
      <c r="H403" s="45">
        <v>47.815280000000001</v>
      </c>
      <c r="I403">
        <v>114.90292000000001</v>
      </c>
      <c r="J403">
        <v>76.363510000000005</v>
      </c>
    </row>
    <row r="404" spans="1:10" x14ac:dyDescent="0.3">
      <c r="A404" t="s">
        <v>71</v>
      </c>
      <c r="B404" t="s">
        <v>49</v>
      </c>
      <c r="C404" t="s">
        <v>11</v>
      </c>
      <c r="D404">
        <v>20</v>
      </c>
      <c r="E404">
        <v>94.631</v>
      </c>
      <c r="F404">
        <v>77.457000000000008</v>
      </c>
      <c r="G404">
        <v>86.06</v>
      </c>
      <c r="H404" s="45">
        <v>73.504999999999995</v>
      </c>
      <c r="I404">
        <v>136.83699999999999</v>
      </c>
      <c r="J404">
        <v>100.69</v>
      </c>
    </row>
    <row r="405" spans="1:10" x14ac:dyDescent="0.3">
      <c r="A405" t="s">
        <v>71</v>
      </c>
      <c r="B405" t="s">
        <v>49</v>
      </c>
      <c r="C405" t="s">
        <v>11</v>
      </c>
      <c r="D405">
        <v>24.2</v>
      </c>
      <c r="E405">
        <v>126.77696</v>
      </c>
      <c r="F405">
        <v>102.99132</v>
      </c>
      <c r="G405">
        <v>103.69412</v>
      </c>
      <c r="H405" s="45">
        <v>99.270319999999998</v>
      </c>
      <c r="I405">
        <v>159.66568000000001</v>
      </c>
      <c r="J405">
        <v>124.27804</v>
      </c>
    </row>
    <row r="406" spans="1:10" x14ac:dyDescent="0.3">
      <c r="A406" t="s">
        <v>71</v>
      </c>
      <c r="B406" t="s">
        <v>49</v>
      </c>
      <c r="C406" t="s">
        <v>12</v>
      </c>
      <c r="D406">
        <v>29.7</v>
      </c>
      <c r="E406">
        <v>169.88651000000002</v>
      </c>
      <c r="F406">
        <v>140.32366999999999</v>
      </c>
      <c r="G406">
        <v>131.74797000000001</v>
      </c>
      <c r="H406" s="45">
        <v>139.30591999999999</v>
      </c>
      <c r="I406">
        <v>196.06907999999999</v>
      </c>
      <c r="J406">
        <v>160.02198999999999</v>
      </c>
    </row>
    <row r="407" spans="1:10" x14ac:dyDescent="0.3">
      <c r="A407" t="s">
        <v>71</v>
      </c>
      <c r="B407" t="s">
        <v>49</v>
      </c>
      <c r="C407" t="s">
        <v>12</v>
      </c>
      <c r="D407">
        <v>26.9</v>
      </c>
      <c r="E407">
        <v>147.79619</v>
      </c>
      <c r="F407">
        <v>120.76623000000001</v>
      </c>
      <c r="G407">
        <v>116.76292999999998</v>
      </c>
      <c r="H407" s="45">
        <v>118.03207999999999</v>
      </c>
      <c r="I407">
        <v>176.61412000000001</v>
      </c>
      <c r="J407">
        <v>141.13710999999998</v>
      </c>
    </row>
    <row r="408" spans="1:10" x14ac:dyDescent="0.3">
      <c r="A408" t="s">
        <v>71</v>
      </c>
      <c r="B408" t="s">
        <v>49</v>
      </c>
      <c r="C408" t="s">
        <v>12</v>
      </c>
      <c r="D408">
        <v>16.899999999999999</v>
      </c>
      <c r="E408">
        <v>71.334190000000007</v>
      </c>
      <c r="F408">
        <v>60.262229999999988</v>
      </c>
      <c r="G408">
        <v>75.148930000000007</v>
      </c>
      <c r="H408" s="45">
        <v>57.158079999999984</v>
      </c>
      <c r="I408">
        <v>122.74812</v>
      </c>
      <c r="J408">
        <v>85.339109999999991</v>
      </c>
    </row>
    <row r="409" spans="1:10" x14ac:dyDescent="0.3">
      <c r="A409" t="s">
        <v>71</v>
      </c>
      <c r="B409" t="s">
        <v>49</v>
      </c>
      <c r="C409" t="s">
        <v>12</v>
      </c>
      <c r="D409">
        <v>26.3</v>
      </c>
      <c r="E409">
        <v>143.10131000000001</v>
      </c>
      <c r="F409">
        <v>116.72427</v>
      </c>
      <c r="G409">
        <v>113.74157000000002</v>
      </c>
      <c r="H409" s="45">
        <v>113.71412000000001</v>
      </c>
      <c r="I409">
        <v>172.69408000000001</v>
      </c>
      <c r="J409">
        <v>137.27599000000001</v>
      </c>
    </row>
    <row r="410" spans="1:10" x14ac:dyDescent="0.3">
      <c r="A410" t="s">
        <v>71</v>
      </c>
      <c r="B410" t="s">
        <v>49</v>
      </c>
      <c r="C410" t="s">
        <v>12</v>
      </c>
      <c r="D410">
        <v>13.1</v>
      </c>
      <c r="E410">
        <v>43.274989999999995</v>
      </c>
      <c r="F410">
        <v>41.098830000000007</v>
      </c>
      <c r="G410">
        <v>64.212530000000001</v>
      </c>
      <c r="H410" s="45">
        <v>40.213879999999996</v>
      </c>
      <c r="I410">
        <v>108.67672</v>
      </c>
      <c r="J410">
        <v>68.907909999999987</v>
      </c>
    </row>
    <row r="411" spans="1:10" x14ac:dyDescent="0.3">
      <c r="A411" t="s">
        <v>71</v>
      </c>
      <c r="B411" t="s">
        <v>49</v>
      </c>
      <c r="C411" t="s">
        <v>3</v>
      </c>
      <c r="D411">
        <v>28.2</v>
      </c>
      <c r="E411">
        <v>158.01535999999999</v>
      </c>
      <c r="F411">
        <v>129.70411999999999</v>
      </c>
      <c r="G411">
        <v>123.53891999999999</v>
      </c>
      <c r="H411" s="45">
        <v>127.67912</v>
      </c>
      <c r="I411">
        <v>185.40888000000001</v>
      </c>
      <c r="J411">
        <v>149.72764000000001</v>
      </c>
    </row>
    <row r="412" spans="1:10" x14ac:dyDescent="0.3">
      <c r="A412" t="s">
        <v>71</v>
      </c>
      <c r="B412" t="s">
        <v>49</v>
      </c>
      <c r="C412" t="s">
        <v>3</v>
      </c>
      <c r="D412">
        <v>38.9</v>
      </c>
      <c r="E412">
        <v>244.56658999999999</v>
      </c>
      <c r="F412">
        <v>212.64302999999998</v>
      </c>
      <c r="G412">
        <v>191.25172999999998</v>
      </c>
      <c r="H412" s="45">
        <v>222.23287999999997</v>
      </c>
      <c r="I412">
        <v>273.46131999999994</v>
      </c>
      <c r="J412">
        <v>232.11870999999996</v>
      </c>
    </row>
    <row r="413" spans="1:10" x14ac:dyDescent="0.3">
      <c r="A413" t="s">
        <v>71</v>
      </c>
      <c r="B413" t="s">
        <v>49</v>
      </c>
      <c r="C413" t="s">
        <v>3</v>
      </c>
      <c r="D413">
        <v>42.3</v>
      </c>
      <c r="E413">
        <v>272.97970999999995</v>
      </c>
      <c r="F413">
        <v>242.49706999999995</v>
      </c>
      <c r="G413">
        <v>217.22636999999997</v>
      </c>
      <c r="H413" s="45">
        <v>257.93491999999998</v>
      </c>
      <c r="I413">
        <v>307.28927999999996</v>
      </c>
      <c r="J413">
        <v>262.66158999999993</v>
      </c>
    </row>
    <row r="414" spans="1:10" x14ac:dyDescent="0.3">
      <c r="A414" t="s">
        <v>71</v>
      </c>
      <c r="B414" t="s">
        <v>49</v>
      </c>
      <c r="C414" t="s">
        <v>3</v>
      </c>
      <c r="D414">
        <v>16.3</v>
      </c>
      <c r="E414">
        <v>66.867310000000003</v>
      </c>
      <c r="F414">
        <v>57.096270000000004</v>
      </c>
      <c r="G414">
        <v>73.243570000000005</v>
      </c>
      <c r="H414" s="45">
        <v>54.256119999999996</v>
      </c>
      <c r="I414">
        <v>120.29208</v>
      </c>
      <c r="J414">
        <v>82.56998999999999</v>
      </c>
    </row>
    <row r="415" spans="1:10" x14ac:dyDescent="0.3">
      <c r="A415" t="s">
        <v>71</v>
      </c>
      <c r="B415" t="s">
        <v>49</v>
      </c>
      <c r="C415" t="s">
        <v>3</v>
      </c>
      <c r="D415">
        <v>29.8</v>
      </c>
      <c r="E415">
        <v>170.68096</v>
      </c>
      <c r="F415">
        <v>141.04331999999999</v>
      </c>
      <c r="G415">
        <v>132.31012000000001</v>
      </c>
      <c r="H415" s="45">
        <v>140.09992</v>
      </c>
      <c r="I415">
        <v>196.79928000000001</v>
      </c>
      <c r="J415">
        <v>160.72284000000002</v>
      </c>
    </row>
    <row r="416" spans="1:10" x14ac:dyDescent="0.3">
      <c r="A416" t="s">
        <v>71</v>
      </c>
      <c r="B416" t="s">
        <v>49</v>
      </c>
      <c r="C416" t="s">
        <v>14</v>
      </c>
      <c r="D416">
        <v>27</v>
      </c>
      <c r="E416">
        <v>148.58000000000001</v>
      </c>
      <c r="F416">
        <v>121.44499999999999</v>
      </c>
      <c r="G416">
        <v>117.273</v>
      </c>
      <c r="H416" s="45">
        <v>118.75999999999999</v>
      </c>
      <c r="I416">
        <v>177.27600000000001</v>
      </c>
      <c r="J416">
        <v>141.78700000000001</v>
      </c>
    </row>
    <row r="417" spans="1:10" x14ac:dyDescent="0.3">
      <c r="A417" t="s">
        <v>71</v>
      </c>
      <c r="B417" t="s">
        <v>49</v>
      </c>
      <c r="C417" t="s">
        <v>14</v>
      </c>
      <c r="D417">
        <v>22.2</v>
      </c>
      <c r="E417">
        <v>111.38576</v>
      </c>
      <c r="F417">
        <v>90.510919999999999</v>
      </c>
      <c r="G417">
        <v>94.887720000000002</v>
      </c>
      <c r="H417" s="45">
        <v>86.481919999999988</v>
      </c>
      <c r="I417">
        <v>148.25808000000001</v>
      </c>
      <c r="J417">
        <v>112.64524</v>
      </c>
    </row>
    <row r="418" spans="1:10" x14ac:dyDescent="0.3">
      <c r="A418" t="s">
        <v>71</v>
      </c>
      <c r="B418" t="s">
        <v>49</v>
      </c>
      <c r="C418" t="s">
        <v>14</v>
      </c>
      <c r="D418">
        <v>24.3</v>
      </c>
      <c r="E418">
        <v>127.55051000000003</v>
      </c>
      <c r="F418">
        <v>103.63067000000001</v>
      </c>
      <c r="G418">
        <v>104.15397</v>
      </c>
      <c r="H418" s="45">
        <v>99.934519999999992</v>
      </c>
      <c r="I418">
        <v>160.26168000000001</v>
      </c>
      <c r="J418">
        <v>124.87879</v>
      </c>
    </row>
    <row r="419" spans="1:10" x14ac:dyDescent="0.3">
      <c r="A419" t="s">
        <v>71</v>
      </c>
      <c r="B419" t="s">
        <v>49</v>
      </c>
      <c r="C419" t="s">
        <v>14</v>
      </c>
      <c r="D419">
        <v>35.700000000000003</v>
      </c>
      <c r="E419">
        <v>218.22611000000003</v>
      </c>
      <c r="F419">
        <v>186.08687000000003</v>
      </c>
      <c r="G419">
        <v>168.76917000000003</v>
      </c>
      <c r="H419" s="45">
        <v>191.12312000000003</v>
      </c>
      <c r="I419">
        <v>244.19988000000001</v>
      </c>
      <c r="J419">
        <v>205.29439000000002</v>
      </c>
    </row>
    <row r="420" spans="1:10" x14ac:dyDescent="0.3">
      <c r="A420" t="s">
        <v>71</v>
      </c>
      <c r="B420" t="s">
        <v>49</v>
      </c>
      <c r="C420" t="s">
        <v>14</v>
      </c>
      <c r="D420">
        <v>40.1</v>
      </c>
      <c r="E420">
        <v>254.54459</v>
      </c>
      <c r="F420">
        <v>222.98703</v>
      </c>
      <c r="G420">
        <v>200.17373000000001</v>
      </c>
      <c r="H420" s="45">
        <v>234.52208000000002</v>
      </c>
      <c r="I420">
        <v>285.07852000000003</v>
      </c>
      <c r="J420">
        <v>242.65831</v>
      </c>
    </row>
    <row r="421" spans="1:10" x14ac:dyDescent="0.3">
      <c r="A421" t="s">
        <v>71</v>
      </c>
      <c r="B421" t="s">
        <v>49</v>
      </c>
      <c r="C421" t="s">
        <v>9</v>
      </c>
      <c r="D421">
        <v>23.4</v>
      </c>
      <c r="E421">
        <v>120.60223999999999</v>
      </c>
      <c r="F421">
        <v>97.929079999999999</v>
      </c>
      <c r="G421">
        <v>100.08228</v>
      </c>
      <c r="H421" s="45">
        <v>94.041679999999985</v>
      </c>
      <c r="I421">
        <v>154.98552000000001</v>
      </c>
      <c r="J421">
        <v>119.53755999999998</v>
      </c>
    </row>
    <row r="422" spans="1:10" x14ac:dyDescent="0.3">
      <c r="A422" t="s">
        <v>71</v>
      </c>
      <c r="B422" t="s">
        <v>49</v>
      </c>
      <c r="C422" t="s">
        <v>9</v>
      </c>
      <c r="D422">
        <v>41.3</v>
      </c>
      <c r="E422">
        <v>264.5773099999999</v>
      </c>
      <c r="F422">
        <v>233.54127</v>
      </c>
      <c r="G422">
        <v>209.36356999999998</v>
      </c>
      <c r="H422" s="45">
        <v>247.15111999999999</v>
      </c>
      <c r="I422">
        <v>297.04707999999999</v>
      </c>
      <c r="J422">
        <v>253.45998999999998</v>
      </c>
    </row>
    <row r="423" spans="1:10" x14ac:dyDescent="0.3">
      <c r="A423" t="s">
        <v>71</v>
      </c>
      <c r="B423" t="s">
        <v>49</v>
      </c>
      <c r="C423" t="s">
        <v>9</v>
      </c>
      <c r="D423">
        <v>30.2</v>
      </c>
      <c r="E423">
        <v>173.86256</v>
      </c>
      <c r="F423">
        <v>143.93652</v>
      </c>
      <c r="G423">
        <v>134.57731999999999</v>
      </c>
      <c r="H423" s="45">
        <v>143.29952</v>
      </c>
      <c r="I423">
        <v>199.74448000000001</v>
      </c>
      <c r="J423">
        <v>163.54443999999998</v>
      </c>
    </row>
    <row r="424" spans="1:10" x14ac:dyDescent="0.3">
      <c r="A424" t="s">
        <v>71</v>
      </c>
      <c r="B424" t="s">
        <v>49</v>
      </c>
      <c r="C424" t="s">
        <v>9</v>
      </c>
      <c r="D424">
        <v>33.299999999999997</v>
      </c>
      <c r="E424">
        <v>198.72610999999998</v>
      </c>
      <c r="F424">
        <v>167.15087</v>
      </c>
      <c r="G424">
        <v>153.15717000000001</v>
      </c>
      <c r="H424" s="45">
        <v>169.37671999999998</v>
      </c>
      <c r="I424">
        <v>223.89348000000001</v>
      </c>
      <c r="J424">
        <v>186.39918999999998</v>
      </c>
    </row>
    <row r="425" spans="1:10" x14ac:dyDescent="0.3">
      <c r="A425" t="s">
        <v>71</v>
      </c>
      <c r="B425" t="s">
        <v>49</v>
      </c>
      <c r="C425" t="s">
        <v>9</v>
      </c>
      <c r="D425">
        <v>25.6</v>
      </c>
      <c r="E425">
        <v>137.64124000000001</v>
      </c>
      <c r="F425">
        <v>112.07508000000001</v>
      </c>
      <c r="G425">
        <v>110.30128000000002</v>
      </c>
      <c r="H425" s="45">
        <v>108.78388</v>
      </c>
      <c r="I425">
        <v>168.23172000000002</v>
      </c>
      <c r="J425">
        <v>132.85416000000001</v>
      </c>
    </row>
    <row r="426" spans="1:10" x14ac:dyDescent="0.3">
      <c r="D426">
        <f>AVERAGE(D306:D425)</f>
        <v>33.355833333333337</v>
      </c>
      <c r="E426">
        <f t="shared" ref="E426:J426" si="27">AVERAGE(E306:E425)</f>
        <v>201.18022625000015</v>
      </c>
      <c r="F426">
        <f t="shared" si="27"/>
        <v>175.27741291666672</v>
      </c>
      <c r="G426">
        <f t="shared" si="27"/>
        <v>163.31214208333333</v>
      </c>
      <c r="H426" s="45">
        <f>AVERAGE(H306:H425)</f>
        <v>182.30659999999997</v>
      </c>
      <c r="I426">
        <f t="shared" si="27"/>
        <v>237.21101166666665</v>
      </c>
      <c r="J426">
        <f t="shared" si="27"/>
        <v>196.41996624999999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Coordinate</vt:lpstr>
      <vt:lpstr>Notes</vt:lpstr>
      <vt:lpstr>Sheet3</vt:lpstr>
      <vt:lpstr>OLI_Ramesh</vt:lpstr>
      <vt:lpstr>Regression_May</vt:lpstr>
      <vt:lpstr>Landsat</vt:lpstr>
      <vt:lpstr>CC_Average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黄佳韵</dc:creator>
  <cp:lastModifiedBy>黄佳韵</cp:lastModifiedBy>
  <dcterms:created xsi:type="dcterms:W3CDTF">2015-06-05T18:19:34Z</dcterms:created>
  <dcterms:modified xsi:type="dcterms:W3CDTF">2023-08-24T03:09:57Z</dcterms:modified>
</cp:coreProperties>
</file>