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Shared\Large devaluations\JIErevision\Resubmission\Replication Folder\Data\Mexico_EIA_19942003\"/>
    </mc:Choice>
  </mc:AlternateContent>
  <bookViews>
    <workbookView xWindow="0" yWindow="0" windowWidth="28800" windowHeight="12210" tabRatio="543" activeTab="1"/>
  </bookViews>
  <sheets>
    <sheet name="Calibration" sheetId="12" r:id="rId1"/>
    <sheet name="Regressions" sheetId="11" r:id="rId2"/>
    <sheet name="Decomposi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1" l="1"/>
  <c r="H41" i="11"/>
  <c r="H40" i="11"/>
  <c r="H39" i="11"/>
  <c r="H38" i="11"/>
  <c r="D42" i="11"/>
  <c r="D41" i="11"/>
  <c r="D40" i="11"/>
  <c r="D39" i="11"/>
  <c r="D38" i="11"/>
  <c r="E30" i="11"/>
  <c r="J6" i="3" l="1"/>
  <c r="K9" i="3"/>
  <c r="K8" i="3"/>
  <c r="K7" i="3"/>
  <c r="M7" i="3" s="1"/>
  <c r="K6" i="3"/>
  <c r="K5" i="3"/>
  <c r="J9" i="3"/>
  <c r="J8" i="3"/>
  <c r="J7" i="3"/>
  <c r="J5" i="3"/>
  <c r="I9" i="3"/>
  <c r="I8" i="3"/>
  <c r="I7" i="3"/>
  <c r="I6" i="3"/>
  <c r="I5" i="3"/>
  <c r="C9" i="3"/>
  <c r="C8" i="3"/>
  <c r="C7" i="3"/>
  <c r="C6" i="3"/>
  <c r="C5" i="3"/>
  <c r="C4" i="3"/>
  <c r="L6" i="3" l="1"/>
  <c r="M6" i="3"/>
  <c r="L7" i="3"/>
  <c r="L5" i="3"/>
  <c r="M5" i="3"/>
  <c r="L8" i="3"/>
  <c r="M8" i="3"/>
  <c r="M9" i="3"/>
  <c r="L9" i="3"/>
  <c r="B6" i="12" l="1"/>
  <c r="B3" i="12"/>
  <c r="F32" i="11" l="1"/>
  <c r="I40" i="11" s="1"/>
  <c r="E32" i="11"/>
  <c r="D32" i="11"/>
  <c r="G42" i="11" s="1"/>
  <c r="F42" i="11"/>
  <c r="B42" i="11"/>
  <c r="F41" i="11"/>
  <c r="B41" i="11"/>
  <c r="F40" i="11"/>
  <c r="B40" i="11"/>
  <c r="F39" i="11"/>
  <c r="B39" i="11"/>
  <c r="F38" i="11"/>
  <c r="B38" i="11"/>
  <c r="G40" i="11" l="1"/>
  <c r="E42" i="11"/>
  <c r="C40" i="11"/>
  <c r="C41" i="11"/>
  <c r="E38" i="11"/>
  <c r="I41" i="11"/>
  <c r="C42" i="11"/>
  <c r="E39" i="11"/>
  <c r="I42" i="11"/>
  <c r="G38" i="11"/>
  <c r="E40" i="11"/>
  <c r="G39" i="11"/>
  <c r="E41" i="11"/>
  <c r="C38" i="11"/>
  <c r="G41" i="11"/>
  <c r="I38" i="11"/>
  <c r="C39" i="11"/>
  <c r="I39" i="11"/>
</calcChain>
</file>

<file path=xl/sharedStrings.xml><?xml version="1.0" encoding="utf-8"?>
<sst xmlns="http://schemas.openxmlformats.org/spreadsheetml/2006/main" count="116" uniqueCount="52">
  <si>
    <t>Low X/Y</t>
  </si>
  <si>
    <t>High X/Y</t>
  </si>
  <si>
    <t>Controls</t>
  </si>
  <si>
    <t>Industry FE</t>
  </si>
  <si>
    <t>Industry-year FE</t>
  </si>
  <si>
    <t>No</t>
  </si>
  <si>
    <t>Yes</t>
  </si>
  <si>
    <t>(3)</t>
  </si>
  <si>
    <t>(2)</t>
  </si>
  <si>
    <t>(1)</t>
  </si>
  <si>
    <t>(4)</t>
  </si>
  <si>
    <t>Constant</t>
  </si>
  <si>
    <t>PPI adjustment</t>
  </si>
  <si>
    <t>Xnew</t>
  </si>
  <si>
    <t>Xtotal</t>
  </si>
  <si>
    <t>Total</t>
  </si>
  <si>
    <t>Values</t>
  </si>
  <si>
    <t>Year</t>
  </si>
  <si>
    <t>Share of exporters</t>
  </si>
  <si>
    <t>Data</t>
  </si>
  <si>
    <t>Inventories/Sales</t>
  </si>
  <si>
    <t>InventoriesInputs/Intermediates</t>
  </si>
  <si>
    <t>ImportedIntermediates/WageBill</t>
  </si>
  <si>
    <t>N/A</t>
  </si>
  <si>
    <t>sd log sales</t>
  </si>
  <si>
    <t>Target moments</t>
  </si>
  <si>
    <t>Share of firms of type H</t>
  </si>
  <si>
    <t>Export intensity of L type, exporters</t>
  </si>
  <si>
    <t>Export intensity of H type, exporters</t>
  </si>
  <si>
    <t>Share of total sales by top 25%</t>
  </si>
  <si>
    <t>NX/GDP</t>
  </si>
  <si>
    <t>Aggregate data</t>
  </si>
  <si>
    <t>Credit/GDP</t>
  </si>
  <si>
    <t>p0-p25</t>
  </si>
  <si>
    <t>p25-p50</t>
  </si>
  <si>
    <t>p50-p75</t>
  </si>
  <si>
    <t>p75-p100</t>
  </si>
  <si>
    <t>Size percentiles</t>
  </si>
  <si>
    <t>Agg. Sales</t>
  </si>
  <si>
    <t>Notes:</t>
  </si>
  <si>
    <t>Figure for (4) is evaluated at base industry-year; not computed with avg. indsutry-year FE</t>
  </si>
  <si>
    <t>PPI</t>
  </si>
  <si>
    <t>X94_NXt_1994value</t>
  </si>
  <si>
    <t>Xcont</t>
  </si>
  <si>
    <t>Xcont_1994value</t>
  </si>
  <si>
    <t>EM</t>
  </si>
  <si>
    <t>IM</t>
  </si>
  <si>
    <t>Share EM</t>
  </si>
  <si>
    <t>Share IM</t>
  </si>
  <si>
    <t>Contribution of industry FE</t>
  </si>
  <si>
    <t>Contribution of control variables</t>
  </si>
  <si>
    <t>Avg. value across all firms in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</si>
</sst>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3" borderId="4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Regressions!$B$37:$B$41</c:f>
              <c:numCache>
                <c:formatCode>0.000</c:formatCode>
                <c:ptCount val="5"/>
                <c:pt idx="0">
                  <c:v>0</c:v>
                </c:pt>
                <c:pt idx="1">
                  <c:v>0.62139949999999999</c:v>
                </c:pt>
                <c:pt idx="2">
                  <c:v>0.78841990000000006</c:v>
                </c:pt>
                <c:pt idx="3">
                  <c:v>0.79561349999999997</c:v>
                </c:pt>
                <c:pt idx="4">
                  <c:v>0.87306069999999991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6CE-8C6E-360DFF1C08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Regressions!$F$37:$F$41</c:f>
              <c:numCache>
                <c:formatCode>0.000</c:formatCode>
                <c:ptCount val="5"/>
                <c:pt idx="0">
                  <c:v>0</c:v>
                </c:pt>
                <c:pt idx="1">
                  <c:v>0.3134113</c:v>
                </c:pt>
                <c:pt idx="2">
                  <c:v>0.22123929999999997</c:v>
                </c:pt>
                <c:pt idx="3">
                  <c:v>0.17771209999999998</c:v>
                </c:pt>
                <c:pt idx="4">
                  <c:v>0.17535050000000002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6CE-8C6E-360DFF1C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68464"/>
        <c:axId val="532867808"/>
      </c:lineChart>
      <c:catAx>
        <c:axId val="5328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7808"/>
        <c:crosses val="autoZero"/>
        <c:auto val="1"/>
        <c:lblAlgn val="ctr"/>
        <c:lblOffset val="100"/>
        <c:noMultiLvlLbl val="0"/>
      </c:catAx>
      <c:valAx>
        <c:axId val="532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Regressions!$D$37:$D$41</c:f>
              <c:numCache>
                <c:formatCode>0.000</c:formatCode>
                <c:ptCount val="5"/>
                <c:pt idx="0">
                  <c:v>0</c:v>
                </c:pt>
                <c:pt idx="1">
                  <c:v>0.63880932928870671</c:v>
                </c:pt>
                <c:pt idx="2">
                  <c:v>0.80096172928870668</c:v>
                </c:pt>
                <c:pt idx="3">
                  <c:v>0.82071912928870672</c:v>
                </c:pt>
                <c:pt idx="4">
                  <c:v>0.88356292928870661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E-41D0-B8AD-A5917EBED3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Regressions!$H$37:$H$41</c:f>
              <c:numCache>
                <c:formatCode>0.000</c:formatCode>
                <c:ptCount val="5"/>
                <c:pt idx="0">
                  <c:v>0</c:v>
                </c:pt>
                <c:pt idx="1">
                  <c:v>0.31264082928870673</c:v>
                </c:pt>
                <c:pt idx="2">
                  <c:v>0.21848922928870673</c:v>
                </c:pt>
                <c:pt idx="3">
                  <c:v>0.17834772928870668</c:v>
                </c:pt>
                <c:pt idx="4">
                  <c:v>0.18464052928870672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E-41D0-B8AD-A5917EBE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68464"/>
        <c:axId val="532867808"/>
      </c:lineChart>
      <c:catAx>
        <c:axId val="5328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7808"/>
        <c:crosses val="autoZero"/>
        <c:auto val="1"/>
        <c:lblAlgn val="ctr"/>
        <c:lblOffset val="100"/>
        <c:noMultiLvlLbl val="0"/>
      </c:catAx>
      <c:valAx>
        <c:axId val="532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Regressions!$C$37:$C$41</c:f>
              <c:numCache>
                <c:formatCode>0.000</c:formatCode>
                <c:ptCount val="5"/>
                <c:pt idx="0">
                  <c:v>0</c:v>
                </c:pt>
                <c:pt idx="1">
                  <c:v>0.60311082377833003</c:v>
                </c:pt>
                <c:pt idx="2">
                  <c:v>0.76446772377833005</c:v>
                </c:pt>
                <c:pt idx="3">
                  <c:v>0.78503612377832999</c:v>
                </c:pt>
                <c:pt idx="4">
                  <c:v>0.84806352377833005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C-4BAA-8B71-F73CF246C7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Regressions!$G$37:$G$41</c:f>
              <c:numCache>
                <c:formatCode>0.000</c:formatCode>
                <c:ptCount val="5"/>
                <c:pt idx="0">
                  <c:v>0</c:v>
                </c:pt>
                <c:pt idx="1">
                  <c:v>0.24254222377832999</c:v>
                </c:pt>
                <c:pt idx="2">
                  <c:v>0.14719042377833</c:v>
                </c:pt>
                <c:pt idx="3">
                  <c:v>0.11452782377833001</c:v>
                </c:pt>
                <c:pt idx="4">
                  <c:v>0.11846022377833001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C-4BAA-8B71-F73CF246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68464"/>
        <c:axId val="532867808"/>
      </c:lineChart>
      <c:catAx>
        <c:axId val="5328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7808"/>
        <c:crosses val="autoZero"/>
        <c:auto val="1"/>
        <c:lblAlgn val="ctr"/>
        <c:lblOffset val="100"/>
        <c:noMultiLvlLbl val="0"/>
      </c:catAx>
      <c:valAx>
        <c:axId val="532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Regressions!$E$37:$E$41</c:f>
              <c:numCache>
                <c:formatCode>0.000</c:formatCode>
                <c:ptCount val="5"/>
                <c:pt idx="0">
                  <c:v>0</c:v>
                </c:pt>
                <c:pt idx="1">
                  <c:v>0.49259352022845998</c:v>
                </c:pt>
                <c:pt idx="2">
                  <c:v>0.9345298202284601</c:v>
                </c:pt>
                <c:pt idx="3">
                  <c:v>1.10400862022846</c:v>
                </c:pt>
                <c:pt idx="4">
                  <c:v>0.99741362022846014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EED-96EC-2B86DEB75C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Regressions!$I$37:$I$41</c:f>
              <c:numCache>
                <c:formatCode>0.000</c:formatCode>
                <c:ptCount val="5"/>
                <c:pt idx="0">
                  <c:v>0</c:v>
                </c:pt>
                <c:pt idx="1">
                  <c:v>0.14856772022845999</c:v>
                </c:pt>
                <c:pt idx="2">
                  <c:v>0.34503432022845998</c:v>
                </c:pt>
                <c:pt idx="3">
                  <c:v>0.44284092022845994</c:v>
                </c:pt>
                <c:pt idx="4">
                  <c:v>0.32066472022845999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EED-96EC-2B86DEB7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68464"/>
        <c:axId val="532867808"/>
      </c:lineChart>
      <c:catAx>
        <c:axId val="5328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7808"/>
        <c:crosses val="autoZero"/>
        <c:auto val="1"/>
        <c:lblAlgn val="ctr"/>
        <c:lblOffset val="100"/>
        <c:noMultiLvlLbl val="0"/>
      </c:catAx>
      <c:valAx>
        <c:axId val="532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42</xdr:row>
      <xdr:rowOff>76200</xdr:rowOff>
    </xdr:from>
    <xdr:to>
      <xdr:col>7</xdr:col>
      <xdr:colOff>180975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7B2FD-CBEA-413B-BBEB-08CAC09B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104775</xdr:rowOff>
    </xdr:from>
    <xdr:to>
      <xdr:col>7</xdr:col>
      <xdr:colOff>123825</xdr:colOff>
      <xdr:row>71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7B2FD-CBEA-413B-BBEB-08CAC09B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42</xdr:row>
      <xdr:rowOff>76200</xdr:rowOff>
    </xdr:from>
    <xdr:to>
      <xdr:col>14</xdr:col>
      <xdr:colOff>520700</xdr:colOff>
      <xdr:row>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77B2FD-CBEA-413B-BBEB-08CAC09B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311150</xdr:colOff>
      <xdr:row>57</xdr:row>
      <xdr:rowOff>88900</xdr:rowOff>
    </xdr:from>
    <xdr:to>
      <xdr:col>14</xdr:col>
      <xdr:colOff>527050</xdr:colOff>
      <xdr:row>71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77B2FD-CBEA-413B-BBEB-08CAC09B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C15" sqref="C15"/>
    </sheetView>
  </sheetViews>
  <sheetFormatPr defaultRowHeight="15" x14ac:dyDescent="0.25"/>
  <cols>
    <col min="1" max="1" width="34.85546875" style="14" customWidth="1"/>
    <col min="2" max="2" width="17" style="14" customWidth="1"/>
    <col min="3" max="3" width="18.140625" style="14" bestFit="1" customWidth="1"/>
    <col min="4" max="4" width="16.140625" style="14" bestFit="1" customWidth="1"/>
    <col min="5" max="5" width="17.28515625" style="14" customWidth="1"/>
    <col min="6" max="6" width="15.140625" style="14" customWidth="1"/>
    <col min="7" max="7" width="25" style="14" customWidth="1"/>
    <col min="8" max="8" width="22.7109375" style="14" customWidth="1"/>
    <col min="9" max="9" width="18.7109375" style="14" customWidth="1"/>
    <col min="10" max="10" width="16.42578125" style="14" customWidth="1"/>
    <col min="11" max="11" width="20.7109375" style="14" customWidth="1"/>
    <col min="12" max="12" width="13.42578125" style="14" customWidth="1"/>
    <col min="13" max="256" width="8.7109375" style="14"/>
    <col min="257" max="257" width="34.85546875" style="14" customWidth="1"/>
    <col min="258" max="258" width="17" style="14" customWidth="1"/>
    <col min="259" max="259" width="18.140625" style="14" bestFit="1" customWidth="1"/>
    <col min="260" max="260" width="16.140625" style="14" bestFit="1" customWidth="1"/>
    <col min="261" max="261" width="17.28515625" style="14" customWidth="1"/>
    <col min="262" max="262" width="15.140625" style="14" customWidth="1"/>
    <col min="263" max="263" width="25" style="14" customWidth="1"/>
    <col min="264" max="264" width="22.7109375" style="14" customWidth="1"/>
    <col min="265" max="265" width="18.7109375" style="14" customWidth="1"/>
    <col min="266" max="266" width="16.42578125" style="14" customWidth="1"/>
    <col min="267" max="267" width="20.7109375" style="14" customWidth="1"/>
    <col min="268" max="268" width="13.42578125" style="14" customWidth="1"/>
    <col min="269" max="512" width="8.7109375" style="14"/>
    <col min="513" max="513" width="34.85546875" style="14" customWidth="1"/>
    <col min="514" max="514" width="17" style="14" customWidth="1"/>
    <col min="515" max="515" width="18.140625" style="14" bestFit="1" customWidth="1"/>
    <col min="516" max="516" width="16.140625" style="14" bestFit="1" customWidth="1"/>
    <col min="517" max="517" width="17.28515625" style="14" customWidth="1"/>
    <col min="518" max="518" width="15.140625" style="14" customWidth="1"/>
    <col min="519" max="519" width="25" style="14" customWidth="1"/>
    <col min="520" max="520" width="22.7109375" style="14" customWidth="1"/>
    <col min="521" max="521" width="18.7109375" style="14" customWidth="1"/>
    <col min="522" max="522" width="16.42578125" style="14" customWidth="1"/>
    <col min="523" max="523" width="20.7109375" style="14" customWidth="1"/>
    <col min="524" max="524" width="13.42578125" style="14" customWidth="1"/>
    <col min="525" max="768" width="8.7109375" style="14"/>
    <col min="769" max="769" width="34.85546875" style="14" customWidth="1"/>
    <col min="770" max="770" width="17" style="14" customWidth="1"/>
    <col min="771" max="771" width="18.140625" style="14" bestFit="1" customWidth="1"/>
    <col min="772" max="772" width="16.140625" style="14" bestFit="1" customWidth="1"/>
    <col min="773" max="773" width="17.28515625" style="14" customWidth="1"/>
    <col min="774" max="774" width="15.140625" style="14" customWidth="1"/>
    <col min="775" max="775" width="25" style="14" customWidth="1"/>
    <col min="776" max="776" width="22.7109375" style="14" customWidth="1"/>
    <col min="777" max="777" width="18.7109375" style="14" customWidth="1"/>
    <col min="778" max="778" width="16.42578125" style="14" customWidth="1"/>
    <col min="779" max="779" width="20.7109375" style="14" customWidth="1"/>
    <col min="780" max="780" width="13.42578125" style="14" customWidth="1"/>
    <col min="781" max="1024" width="8.7109375" style="14"/>
    <col min="1025" max="1025" width="34.85546875" style="14" customWidth="1"/>
    <col min="1026" max="1026" width="17" style="14" customWidth="1"/>
    <col min="1027" max="1027" width="18.140625" style="14" bestFit="1" customWidth="1"/>
    <col min="1028" max="1028" width="16.140625" style="14" bestFit="1" customWidth="1"/>
    <col min="1029" max="1029" width="17.28515625" style="14" customWidth="1"/>
    <col min="1030" max="1030" width="15.140625" style="14" customWidth="1"/>
    <col min="1031" max="1031" width="25" style="14" customWidth="1"/>
    <col min="1032" max="1032" width="22.7109375" style="14" customWidth="1"/>
    <col min="1033" max="1033" width="18.7109375" style="14" customWidth="1"/>
    <col min="1034" max="1034" width="16.42578125" style="14" customWidth="1"/>
    <col min="1035" max="1035" width="20.7109375" style="14" customWidth="1"/>
    <col min="1036" max="1036" width="13.42578125" style="14" customWidth="1"/>
    <col min="1037" max="1280" width="8.7109375" style="14"/>
    <col min="1281" max="1281" width="34.85546875" style="14" customWidth="1"/>
    <col min="1282" max="1282" width="17" style="14" customWidth="1"/>
    <col min="1283" max="1283" width="18.140625" style="14" bestFit="1" customWidth="1"/>
    <col min="1284" max="1284" width="16.140625" style="14" bestFit="1" customWidth="1"/>
    <col min="1285" max="1285" width="17.28515625" style="14" customWidth="1"/>
    <col min="1286" max="1286" width="15.140625" style="14" customWidth="1"/>
    <col min="1287" max="1287" width="25" style="14" customWidth="1"/>
    <col min="1288" max="1288" width="22.7109375" style="14" customWidth="1"/>
    <col min="1289" max="1289" width="18.7109375" style="14" customWidth="1"/>
    <col min="1290" max="1290" width="16.42578125" style="14" customWidth="1"/>
    <col min="1291" max="1291" width="20.7109375" style="14" customWidth="1"/>
    <col min="1292" max="1292" width="13.42578125" style="14" customWidth="1"/>
    <col min="1293" max="1536" width="8.7109375" style="14"/>
    <col min="1537" max="1537" width="34.85546875" style="14" customWidth="1"/>
    <col min="1538" max="1538" width="17" style="14" customWidth="1"/>
    <col min="1539" max="1539" width="18.140625" style="14" bestFit="1" customWidth="1"/>
    <col min="1540" max="1540" width="16.140625" style="14" bestFit="1" customWidth="1"/>
    <col min="1541" max="1541" width="17.28515625" style="14" customWidth="1"/>
    <col min="1542" max="1542" width="15.140625" style="14" customWidth="1"/>
    <col min="1543" max="1543" width="25" style="14" customWidth="1"/>
    <col min="1544" max="1544" width="22.7109375" style="14" customWidth="1"/>
    <col min="1545" max="1545" width="18.7109375" style="14" customWidth="1"/>
    <col min="1546" max="1546" width="16.42578125" style="14" customWidth="1"/>
    <col min="1547" max="1547" width="20.7109375" style="14" customWidth="1"/>
    <col min="1548" max="1548" width="13.42578125" style="14" customWidth="1"/>
    <col min="1549" max="1792" width="8.7109375" style="14"/>
    <col min="1793" max="1793" width="34.85546875" style="14" customWidth="1"/>
    <col min="1794" max="1794" width="17" style="14" customWidth="1"/>
    <col min="1795" max="1795" width="18.140625" style="14" bestFit="1" customWidth="1"/>
    <col min="1796" max="1796" width="16.140625" style="14" bestFit="1" customWidth="1"/>
    <col min="1797" max="1797" width="17.28515625" style="14" customWidth="1"/>
    <col min="1798" max="1798" width="15.140625" style="14" customWidth="1"/>
    <col min="1799" max="1799" width="25" style="14" customWidth="1"/>
    <col min="1800" max="1800" width="22.7109375" style="14" customWidth="1"/>
    <col min="1801" max="1801" width="18.7109375" style="14" customWidth="1"/>
    <col min="1802" max="1802" width="16.42578125" style="14" customWidth="1"/>
    <col min="1803" max="1803" width="20.7109375" style="14" customWidth="1"/>
    <col min="1804" max="1804" width="13.42578125" style="14" customWidth="1"/>
    <col min="1805" max="2048" width="8.7109375" style="14"/>
    <col min="2049" max="2049" width="34.85546875" style="14" customWidth="1"/>
    <col min="2050" max="2050" width="17" style="14" customWidth="1"/>
    <col min="2051" max="2051" width="18.140625" style="14" bestFit="1" customWidth="1"/>
    <col min="2052" max="2052" width="16.140625" style="14" bestFit="1" customWidth="1"/>
    <col min="2053" max="2053" width="17.28515625" style="14" customWidth="1"/>
    <col min="2054" max="2054" width="15.140625" style="14" customWidth="1"/>
    <col min="2055" max="2055" width="25" style="14" customWidth="1"/>
    <col min="2056" max="2056" width="22.7109375" style="14" customWidth="1"/>
    <col min="2057" max="2057" width="18.7109375" style="14" customWidth="1"/>
    <col min="2058" max="2058" width="16.42578125" style="14" customWidth="1"/>
    <col min="2059" max="2059" width="20.7109375" style="14" customWidth="1"/>
    <col min="2060" max="2060" width="13.42578125" style="14" customWidth="1"/>
    <col min="2061" max="2304" width="8.7109375" style="14"/>
    <col min="2305" max="2305" width="34.85546875" style="14" customWidth="1"/>
    <col min="2306" max="2306" width="17" style="14" customWidth="1"/>
    <col min="2307" max="2307" width="18.140625" style="14" bestFit="1" customWidth="1"/>
    <col min="2308" max="2308" width="16.140625" style="14" bestFit="1" customWidth="1"/>
    <col min="2309" max="2309" width="17.28515625" style="14" customWidth="1"/>
    <col min="2310" max="2310" width="15.140625" style="14" customWidth="1"/>
    <col min="2311" max="2311" width="25" style="14" customWidth="1"/>
    <col min="2312" max="2312" width="22.7109375" style="14" customWidth="1"/>
    <col min="2313" max="2313" width="18.7109375" style="14" customWidth="1"/>
    <col min="2314" max="2314" width="16.42578125" style="14" customWidth="1"/>
    <col min="2315" max="2315" width="20.7109375" style="14" customWidth="1"/>
    <col min="2316" max="2316" width="13.42578125" style="14" customWidth="1"/>
    <col min="2317" max="2560" width="8.7109375" style="14"/>
    <col min="2561" max="2561" width="34.85546875" style="14" customWidth="1"/>
    <col min="2562" max="2562" width="17" style="14" customWidth="1"/>
    <col min="2563" max="2563" width="18.140625" style="14" bestFit="1" customWidth="1"/>
    <col min="2564" max="2564" width="16.140625" style="14" bestFit="1" customWidth="1"/>
    <col min="2565" max="2565" width="17.28515625" style="14" customWidth="1"/>
    <col min="2566" max="2566" width="15.140625" style="14" customWidth="1"/>
    <col min="2567" max="2567" width="25" style="14" customWidth="1"/>
    <col min="2568" max="2568" width="22.7109375" style="14" customWidth="1"/>
    <col min="2569" max="2569" width="18.7109375" style="14" customWidth="1"/>
    <col min="2570" max="2570" width="16.42578125" style="14" customWidth="1"/>
    <col min="2571" max="2571" width="20.7109375" style="14" customWidth="1"/>
    <col min="2572" max="2572" width="13.42578125" style="14" customWidth="1"/>
    <col min="2573" max="2816" width="8.7109375" style="14"/>
    <col min="2817" max="2817" width="34.85546875" style="14" customWidth="1"/>
    <col min="2818" max="2818" width="17" style="14" customWidth="1"/>
    <col min="2819" max="2819" width="18.140625" style="14" bestFit="1" customWidth="1"/>
    <col min="2820" max="2820" width="16.140625" style="14" bestFit="1" customWidth="1"/>
    <col min="2821" max="2821" width="17.28515625" style="14" customWidth="1"/>
    <col min="2822" max="2822" width="15.140625" style="14" customWidth="1"/>
    <col min="2823" max="2823" width="25" style="14" customWidth="1"/>
    <col min="2824" max="2824" width="22.7109375" style="14" customWidth="1"/>
    <col min="2825" max="2825" width="18.7109375" style="14" customWidth="1"/>
    <col min="2826" max="2826" width="16.42578125" style="14" customWidth="1"/>
    <col min="2827" max="2827" width="20.7109375" style="14" customWidth="1"/>
    <col min="2828" max="2828" width="13.42578125" style="14" customWidth="1"/>
    <col min="2829" max="3072" width="8.7109375" style="14"/>
    <col min="3073" max="3073" width="34.85546875" style="14" customWidth="1"/>
    <col min="3074" max="3074" width="17" style="14" customWidth="1"/>
    <col min="3075" max="3075" width="18.140625" style="14" bestFit="1" customWidth="1"/>
    <col min="3076" max="3076" width="16.140625" style="14" bestFit="1" customWidth="1"/>
    <col min="3077" max="3077" width="17.28515625" style="14" customWidth="1"/>
    <col min="3078" max="3078" width="15.140625" style="14" customWidth="1"/>
    <col min="3079" max="3079" width="25" style="14" customWidth="1"/>
    <col min="3080" max="3080" width="22.7109375" style="14" customWidth="1"/>
    <col min="3081" max="3081" width="18.7109375" style="14" customWidth="1"/>
    <col min="3082" max="3082" width="16.42578125" style="14" customWidth="1"/>
    <col min="3083" max="3083" width="20.7109375" style="14" customWidth="1"/>
    <col min="3084" max="3084" width="13.42578125" style="14" customWidth="1"/>
    <col min="3085" max="3328" width="8.7109375" style="14"/>
    <col min="3329" max="3329" width="34.85546875" style="14" customWidth="1"/>
    <col min="3330" max="3330" width="17" style="14" customWidth="1"/>
    <col min="3331" max="3331" width="18.140625" style="14" bestFit="1" customWidth="1"/>
    <col min="3332" max="3332" width="16.140625" style="14" bestFit="1" customWidth="1"/>
    <col min="3333" max="3333" width="17.28515625" style="14" customWidth="1"/>
    <col min="3334" max="3334" width="15.140625" style="14" customWidth="1"/>
    <col min="3335" max="3335" width="25" style="14" customWidth="1"/>
    <col min="3336" max="3336" width="22.7109375" style="14" customWidth="1"/>
    <col min="3337" max="3337" width="18.7109375" style="14" customWidth="1"/>
    <col min="3338" max="3338" width="16.42578125" style="14" customWidth="1"/>
    <col min="3339" max="3339" width="20.7109375" style="14" customWidth="1"/>
    <col min="3340" max="3340" width="13.42578125" style="14" customWidth="1"/>
    <col min="3341" max="3584" width="8.7109375" style="14"/>
    <col min="3585" max="3585" width="34.85546875" style="14" customWidth="1"/>
    <col min="3586" max="3586" width="17" style="14" customWidth="1"/>
    <col min="3587" max="3587" width="18.140625" style="14" bestFit="1" customWidth="1"/>
    <col min="3588" max="3588" width="16.140625" style="14" bestFit="1" customWidth="1"/>
    <col min="3589" max="3589" width="17.28515625" style="14" customWidth="1"/>
    <col min="3590" max="3590" width="15.140625" style="14" customWidth="1"/>
    <col min="3591" max="3591" width="25" style="14" customWidth="1"/>
    <col min="3592" max="3592" width="22.7109375" style="14" customWidth="1"/>
    <col min="3593" max="3593" width="18.7109375" style="14" customWidth="1"/>
    <col min="3594" max="3594" width="16.42578125" style="14" customWidth="1"/>
    <col min="3595" max="3595" width="20.7109375" style="14" customWidth="1"/>
    <col min="3596" max="3596" width="13.42578125" style="14" customWidth="1"/>
    <col min="3597" max="3840" width="8.7109375" style="14"/>
    <col min="3841" max="3841" width="34.85546875" style="14" customWidth="1"/>
    <col min="3842" max="3842" width="17" style="14" customWidth="1"/>
    <col min="3843" max="3843" width="18.140625" style="14" bestFit="1" customWidth="1"/>
    <col min="3844" max="3844" width="16.140625" style="14" bestFit="1" customWidth="1"/>
    <col min="3845" max="3845" width="17.28515625" style="14" customWidth="1"/>
    <col min="3846" max="3846" width="15.140625" style="14" customWidth="1"/>
    <col min="3847" max="3847" width="25" style="14" customWidth="1"/>
    <col min="3848" max="3848" width="22.7109375" style="14" customWidth="1"/>
    <col min="3849" max="3849" width="18.7109375" style="14" customWidth="1"/>
    <col min="3850" max="3850" width="16.42578125" style="14" customWidth="1"/>
    <col min="3851" max="3851" width="20.7109375" style="14" customWidth="1"/>
    <col min="3852" max="3852" width="13.42578125" style="14" customWidth="1"/>
    <col min="3853" max="4096" width="8.7109375" style="14"/>
    <col min="4097" max="4097" width="34.85546875" style="14" customWidth="1"/>
    <col min="4098" max="4098" width="17" style="14" customWidth="1"/>
    <col min="4099" max="4099" width="18.140625" style="14" bestFit="1" customWidth="1"/>
    <col min="4100" max="4100" width="16.140625" style="14" bestFit="1" customWidth="1"/>
    <col min="4101" max="4101" width="17.28515625" style="14" customWidth="1"/>
    <col min="4102" max="4102" width="15.140625" style="14" customWidth="1"/>
    <col min="4103" max="4103" width="25" style="14" customWidth="1"/>
    <col min="4104" max="4104" width="22.7109375" style="14" customWidth="1"/>
    <col min="4105" max="4105" width="18.7109375" style="14" customWidth="1"/>
    <col min="4106" max="4106" width="16.42578125" style="14" customWidth="1"/>
    <col min="4107" max="4107" width="20.7109375" style="14" customWidth="1"/>
    <col min="4108" max="4108" width="13.42578125" style="14" customWidth="1"/>
    <col min="4109" max="4352" width="8.7109375" style="14"/>
    <col min="4353" max="4353" width="34.85546875" style="14" customWidth="1"/>
    <col min="4354" max="4354" width="17" style="14" customWidth="1"/>
    <col min="4355" max="4355" width="18.140625" style="14" bestFit="1" customWidth="1"/>
    <col min="4356" max="4356" width="16.140625" style="14" bestFit="1" customWidth="1"/>
    <col min="4357" max="4357" width="17.28515625" style="14" customWidth="1"/>
    <col min="4358" max="4358" width="15.140625" style="14" customWidth="1"/>
    <col min="4359" max="4359" width="25" style="14" customWidth="1"/>
    <col min="4360" max="4360" width="22.7109375" style="14" customWidth="1"/>
    <col min="4361" max="4361" width="18.7109375" style="14" customWidth="1"/>
    <col min="4362" max="4362" width="16.42578125" style="14" customWidth="1"/>
    <col min="4363" max="4363" width="20.7109375" style="14" customWidth="1"/>
    <col min="4364" max="4364" width="13.42578125" style="14" customWidth="1"/>
    <col min="4365" max="4608" width="8.7109375" style="14"/>
    <col min="4609" max="4609" width="34.85546875" style="14" customWidth="1"/>
    <col min="4610" max="4610" width="17" style="14" customWidth="1"/>
    <col min="4611" max="4611" width="18.140625" style="14" bestFit="1" customWidth="1"/>
    <col min="4612" max="4612" width="16.140625" style="14" bestFit="1" customWidth="1"/>
    <col min="4613" max="4613" width="17.28515625" style="14" customWidth="1"/>
    <col min="4614" max="4614" width="15.140625" style="14" customWidth="1"/>
    <col min="4615" max="4615" width="25" style="14" customWidth="1"/>
    <col min="4616" max="4616" width="22.7109375" style="14" customWidth="1"/>
    <col min="4617" max="4617" width="18.7109375" style="14" customWidth="1"/>
    <col min="4618" max="4618" width="16.42578125" style="14" customWidth="1"/>
    <col min="4619" max="4619" width="20.7109375" style="14" customWidth="1"/>
    <col min="4620" max="4620" width="13.42578125" style="14" customWidth="1"/>
    <col min="4621" max="4864" width="8.7109375" style="14"/>
    <col min="4865" max="4865" width="34.85546875" style="14" customWidth="1"/>
    <col min="4866" max="4866" width="17" style="14" customWidth="1"/>
    <col min="4867" max="4867" width="18.140625" style="14" bestFit="1" customWidth="1"/>
    <col min="4868" max="4868" width="16.140625" style="14" bestFit="1" customWidth="1"/>
    <col min="4869" max="4869" width="17.28515625" style="14" customWidth="1"/>
    <col min="4870" max="4870" width="15.140625" style="14" customWidth="1"/>
    <col min="4871" max="4871" width="25" style="14" customWidth="1"/>
    <col min="4872" max="4872" width="22.7109375" style="14" customWidth="1"/>
    <col min="4873" max="4873" width="18.7109375" style="14" customWidth="1"/>
    <col min="4874" max="4874" width="16.42578125" style="14" customWidth="1"/>
    <col min="4875" max="4875" width="20.7109375" style="14" customWidth="1"/>
    <col min="4876" max="4876" width="13.42578125" style="14" customWidth="1"/>
    <col min="4877" max="5120" width="8.7109375" style="14"/>
    <col min="5121" max="5121" width="34.85546875" style="14" customWidth="1"/>
    <col min="5122" max="5122" width="17" style="14" customWidth="1"/>
    <col min="5123" max="5123" width="18.140625" style="14" bestFit="1" customWidth="1"/>
    <col min="5124" max="5124" width="16.140625" style="14" bestFit="1" customWidth="1"/>
    <col min="5125" max="5125" width="17.28515625" style="14" customWidth="1"/>
    <col min="5126" max="5126" width="15.140625" style="14" customWidth="1"/>
    <col min="5127" max="5127" width="25" style="14" customWidth="1"/>
    <col min="5128" max="5128" width="22.7109375" style="14" customWidth="1"/>
    <col min="5129" max="5129" width="18.7109375" style="14" customWidth="1"/>
    <col min="5130" max="5130" width="16.42578125" style="14" customWidth="1"/>
    <col min="5131" max="5131" width="20.7109375" style="14" customWidth="1"/>
    <col min="5132" max="5132" width="13.42578125" style="14" customWidth="1"/>
    <col min="5133" max="5376" width="8.7109375" style="14"/>
    <col min="5377" max="5377" width="34.85546875" style="14" customWidth="1"/>
    <col min="5378" max="5378" width="17" style="14" customWidth="1"/>
    <col min="5379" max="5379" width="18.140625" style="14" bestFit="1" customWidth="1"/>
    <col min="5380" max="5380" width="16.140625" style="14" bestFit="1" customWidth="1"/>
    <col min="5381" max="5381" width="17.28515625" style="14" customWidth="1"/>
    <col min="5382" max="5382" width="15.140625" style="14" customWidth="1"/>
    <col min="5383" max="5383" width="25" style="14" customWidth="1"/>
    <col min="5384" max="5384" width="22.7109375" style="14" customWidth="1"/>
    <col min="5385" max="5385" width="18.7109375" style="14" customWidth="1"/>
    <col min="5386" max="5386" width="16.42578125" style="14" customWidth="1"/>
    <col min="5387" max="5387" width="20.7109375" style="14" customWidth="1"/>
    <col min="5388" max="5388" width="13.42578125" style="14" customWidth="1"/>
    <col min="5389" max="5632" width="8.7109375" style="14"/>
    <col min="5633" max="5633" width="34.85546875" style="14" customWidth="1"/>
    <col min="5634" max="5634" width="17" style="14" customWidth="1"/>
    <col min="5635" max="5635" width="18.140625" style="14" bestFit="1" customWidth="1"/>
    <col min="5636" max="5636" width="16.140625" style="14" bestFit="1" customWidth="1"/>
    <col min="5637" max="5637" width="17.28515625" style="14" customWidth="1"/>
    <col min="5638" max="5638" width="15.140625" style="14" customWidth="1"/>
    <col min="5639" max="5639" width="25" style="14" customWidth="1"/>
    <col min="5640" max="5640" width="22.7109375" style="14" customWidth="1"/>
    <col min="5641" max="5641" width="18.7109375" style="14" customWidth="1"/>
    <col min="5642" max="5642" width="16.42578125" style="14" customWidth="1"/>
    <col min="5643" max="5643" width="20.7109375" style="14" customWidth="1"/>
    <col min="5644" max="5644" width="13.42578125" style="14" customWidth="1"/>
    <col min="5645" max="5888" width="8.7109375" style="14"/>
    <col min="5889" max="5889" width="34.85546875" style="14" customWidth="1"/>
    <col min="5890" max="5890" width="17" style="14" customWidth="1"/>
    <col min="5891" max="5891" width="18.140625" style="14" bestFit="1" customWidth="1"/>
    <col min="5892" max="5892" width="16.140625" style="14" bestFit="1" customWidth="1"/>
    <col min="5893" max="5893" width="17.28515625" style="14" customWidth="1"/>
    <col min="5894" max="5894" width="15.140625" style="14" customWidth="1"/>
    <col min="5895" max="5895" width="25" style="14" customWidth="1"/>
    <col min="5896" max="5896" width="22.7109375" style="14" customWidth="1"/>
    <col min="5897" max="5897" width="18.7109375" style="14" customWidth="1"/>
    <col min="5898" max="5898" width="16.42578125" style="14" customWidth="1"/>
    <col min="5899" max="5899" width="20.7109375" style="14" customWidth="1"/>
    <col min="5900" max="5900" width="13.42578125" style="14" customWidth="1"/>
    <col min="5901" max="6144" width="8.7109375" style="14"/>
    <col min="6145" max="6145" width="34.85546875" style="14" customWidth="1"/>
    <col min="6146" max="6146" width="17" style="14" customWidth="1"/>
    <col min="6147" max="6147" width="18.140625" style="14" bestFit="1" customWidth="1"/>
    <col min="6148" max="6148" width="16.140625" style="14" bestFit="1" customWidth="1"/>
    <col min="6149" max="6149" width="17.28515625" style="14" customWidth="1"/>
    <col min="6150" max="6150" width="15.140625" style="14" customWidth="1"/>
    <col min="6151" max="6151" width="25" style="14" customWidth="1"/>
    <col min="6152" max="6152" width="22.7109375" style="14" customWidth="1"/>
    <col min="6153" max="6153" width="18.7109375" style="14" customWidth="1"/>
    <col min="6154" max="6154" width="16.42578125" style="14" customWidth="1"/>
    <col min="6155" max="6155" width="20.7109375" style="14" customWidth="1"/>
    <col min="6156" max="6156" width="13.42578125" style="14" customWidth="1"/>
    <col min="6157" max="6400" width="8.7109375" style="14"/>
    <col min="6401" max="6401" width="34.85546875" style="14" customWidth="1"/>
    <col min="6402" max="6402" width="17" style="14" customWidth="1"/>
    <col min="6403" max="6403" width="18.140625" style="14" bestFit="1" customWidth="1"/>
    <col min="6404" max="6404" width="16.140625" style="14" bestFit="1" customWidth="1"/>
    <col min="6405" max="6405" width="17.28515625" style="14" customWidth="1"/>
    <col min="6406" max="6406" width="15.140625" style="14" customWidth="1"/>
    <col min="6407" max="6407" width="25" style="14" customWidth="1"/>
    <col min="6408" max="6408" width="22.7109375" style="14" customWidth="1"/>
    <col min="6409" max="6409" width="18.7109375" style="14" customWidth="1"/>
    <col min="6410" max="6410" width="16.42578125" style="14" customWidth="1"/>
    <col min="6411" max="6411" width="20.7109375" style="14" customWidth="1"/>
    <col min="6412" max="6412" width="13.42578125" style="14" customWidth="1"/>
    <col min="6413" max="6656" width="8.7109375" style="14"/>
    <col min="6657" max="6657" width="34.85546875" style="14" customWidth="1"/>
    <col min="6658" max="6658" width="17" style="14" customWidth="1"/>
    <col min="6659" max="6659" width="18.140625" style="14" bestFit="1" customWidth="1"/>
    <col min="6660" max="6660" width="16.140625" style="14" bestFit="1" customWidth="1"/>
    <col min="6661" max="6661" width="17.28515625" style="14" customWidth="1"/>
    <col min="6662" max="6662" width="15.140625" style="14" customWidth="1"/>
    <col min="6663" max="6663" width="25" style="14" customWidth="1"/>
    <col min="6664" max="6664" width="22.7109375" style="14" customWidth="1"/>
    <col min="6665" max="6665" width="18.7109375" style="14" customWidth="1"/>
    <col min="6666" max="6666" width="16.42578125" style="14" customWidth="1"/>
    <col min="6667" max="6667" width="20.7109375" style="14" customWidth="1"/>
    <col min="6668" max="6668" width="13.42578125" style="14" customWidth="1"/>
    <col min="6669" max="6912" width="8.7109375" style="14"/>
    <col min="6913" max="6913" width="34.85546875" style="14" customWidth="1"/>
    <col min="6914" max="6914" width="17" style="14" customWidth="1"/>
    <col min="6915" max="6915" width="18.140625" style="14" bestFit="1" customWidth="1"/>
    <col min="6916" max="6916" width="16.140625" style="14" bestFit="1" customWidth="1"/>
    <col min="6917" max="6917" width="17.28515625" style="14" customWidth="1"/>
    <col min="6918" max="6918" width="15.140625" style="14" customWidth="1"/>
    <col min="6919" max="6919" width="25" style="14" customWidth="1"/>
    <col min="6920" max="6920" width="22.7109375" style="14" customWidth="1"/>
    <col min="6921" max="6921" width="18.7109375" style="14" customWidth="1"/>
    <col min="6922" max="6922" width="16.42578125" style="14" customWidth="1"/>
    <col min="6923" max="6923" width="20.7109375" style="14" customWidth="1"/>
    <col min="6924" max="6924" width="13.42578125" style="14" customWidth="1"/>
    <col min="6925" max="7168" width="8.7109375" style="14"/>
    <col min="7169" max="7169" width="34.85546875" style="14" customWidth="1"/>
    <col min="7170" max="7170" width="17" style="14" customWidth="1"/>
    <col min="7171" max="7171" width="18.140625" style="14" bestFit="1" customWidth="1"/>
    <col min="7172" max="7172" width="16.140625" style="14" bestFit="1" customWidth="1"/>
    <col min="7173" max="7173" width="17.28515625" style="14" customWidth="1"/>
    <col min="7174" max="7174" width="15.140625" style="14" customWidth="1"/>
    <col min="7175" max="7175" width="25" style="14" customWidth="1"/>
    <col min="7176" max="7176" width="22.7109375" style="14" customWidth="1"/>
    <col min="7177" max="7177" width="18.7109375" style="14" customWidth="1"/>
    <col min="7178" max="7178" width="16.42578125" style="14" customWidth="1"/>
    <col min="7179" max="7179" width="20.7109375" style="14" customWidth="1"/>
    <col min="7180" max="7180" width="13.42578125" style="14" customWidth="1"/>
    <col min="7181" max="7424" width="8.7109375" style="14"/>
    <col min="7425" max="7425" width="34.85546875" style="14" customWidth="1"/>
    <col min="7426" max="7426" width="17" style="14" customWidth="1"/>
    <col min="7427" max="7427" width="18.140625" style="14" bestFit="1" customWidth="1"/>
    <col min="7428" max="7428" width="16.140625" style="14" bestFit="1" customWidth="1"/>
    <col min="7429" max="7429" width="17.28515625" style="14" customWidth="1"/>
    <col min="7430" max="7430" width="15.140625" style="14" customWidth="1"/>
    <col min="7431" max="7431" width="25" style="14" customWidth="1"/>
    <col min="7432" max="7432" width="22.7109375" style="14" customWidth="1"/>
    <col min="7433" max="7433" width="18.7109375" style="14" customWidth="1"/>
    <col min="7434" max="7434" width="16.42578125" style="14" customWidth="1"/>
    <col min="7435" max="7435" width="20.7109375" style="14" customWidth="1"/>
    <col min="7436" max="7436" width="13.42578125" style="14" customWidth="1"/>
    <col min="7437" max="7680" width="8.7109375" style="14"/>
    <col min="7681" max="7681" width="34.85546875" style="14" customWidth="1"/>
    <col min="7682" max="7682" width="17" style="14" customWidth="1"/>
    <col min="7683" max="7683" width="18.140625" style="14" bestFit="1" customWidth="1"/>
    <col min="7684" max="7684" width="16.140625" style="14" bestFit="1" customWidth="1"/>
    <col min="7685" max="7685" width="17.28515625" style="14" customWidth="1"/>
    <col min="7686" max="7686" width="15.140625" style="14" customWidth="1"/>
    <col min="7687" max="7687" width="25" style="14" customWidth="1"/>
    <col min="7688" max="7688" width="22.7109375" style="14" customWidth="1"/>
    <col min="7689" max="7689" width="18.7109375" style="14" customWidth="1"/>
    <col min="7690" max="7690" width="16.42578125" style="14" customWidth="1"/>
    <col min="7691" max="7691" width="20.7109375" style="14" customWidth="1"/>
    <col min="7692" max="7692" width="13.42578125" style="14" customWidth="1"/>
    <col min="7693" max="7936" width="8.7109375" style="14"/>
    <col min="7937" max="7937" width="34.85546875" style="14" customWidth="1"/>
    <col min="7938" max="7938" width="17" style="14" customWidth="1"/>
    <col min="7939" max="7939" width="18.140625" style="14" bestFit="1" customWidth="1"/>
    <col min="7940" max="7940" width="16.140625" style="14" bestFit="1" customWidth="1"/>
    <col min="7941" max="7941" width="17.28515625" style="14" customWidth="1"/>
    <col min="7942" max="7942" width="15.140625" style="14" customWidth="1"/>
    <col min="7943" max="7943" width="25" style="14" customWidth="1"/>
    <col min="7944" max="7944" width="22.7109375" style="14" customWidth="1"/>
    <col min="7945" max="7945" width="18.7109375" style="14" customWidth="1"/>
    <col min="7946" max="7946" width="16.42578125" style="14" customWidth="1"/>
    <col min="7947" max="7947" width="20.7109375" style="14" customWidth="1"/>
    <col min="7948" max="7948" width="13.42578125" style="14" customWidth="1"/>
    <col min="7949" max="8192" width="8.7109375" style="14"/>
    <col min="8193" max="8193" width="34.85546875" style="14" customWidth="1"/>
    <col min="8194" max="8194" width="17" style="14" customWidth="1"/>
    <col min="8195" max="8195" width="18.140625" style="14" bestFit="1" customWidth="1"/>
    <col min="8196" max="8196" width="16.140625" style="14" bestFit="1" customWidth="1"/>
    <col min="8197" max="8197" width="17.28515625" style="14" customWidth="1"/>
    <col min="8198" max="8198" width="15.140625" style="14" customWidth="1"/>
    <col min="8199" max="8199" width="25" style="14" customWidth="1"/>
    <col min="8200" max="8200" width="22.7109375" style="14" customWidth="1"/>
    <col min="8201" max="8201" width="18.7109375" style="14" customWidth="1"/>
    <col min="8202" max="8202" width="16.42578125" style="14" customWidth="1"/>
    <col min="8203" max="8203" width="20.7109375" style="14" customWidth="1"/>
    <col min="8204" max="8204" width="13.42578125" style="14" customWidth="1"/>
    <col min="8205" max="8448" width="8.7109375" style="14"/>
    <col min="8449" max="8449" width="34.85546875" style="14" customWidth="1"/>
    <col min="8450" max="8450" width="17" style="14" customWidth="1"/>
    <col min="8451" max="8451" width="18.140625" style="14" bestFit="1" customWidth="1"/>
    <col min="8452" max="8452" width="16.140625" style="14" bestFit="1" customWidth="1"/>
    <col min="8453" max="8453" width="17.28515625" style="14" customWidth="1"/>
    <col min="8454" max="8454" width="15.140625" style="14" customWidth="1"/>
    <col min="8455" max="8455" width="25" style="14" customWidth="1"/>
    <col min="8456" max="8456" width="22.7109375" style="14" customWidth="1"/>
    <col min="8457" max="8457" width="18.7109375" style="14" customWidth="1"/>
    <col min="8458" max="8458" width="16.42578125" style="14" customWidth="1"/>
    <col min="8459" max="8459" width="20.7109375" style="14" customWidth="1"/>
    <col min="8460" max="8460" width="13.42578125" style="14" customWidth="1"/>
    <col min="8461" max="8704" width="8.7109375" style="14"/>
    <col min="8705" max="8705" width="34.85546875" style="14" customWidth="1"/>
    <col min="8706" max="8706" width="17" style="14" customWidth="1"/>
    <col min="8707" max="8707" width="18.140625" style="14" bestFit="1" customWidth="1"/>
    <col min="8708" max="8708" width="16.140625" style="14" bestFit="1" customWidth="1"/>
    <col min="8709" max="8709" width="17.28515625" style="14" customWidth="1"/>
    <col min="8710" max="8710" width="15.140625" style="14" customWidth="1"/>
    <col min="8711" max="8711" width="25" style="14" customWidth="1"/>
    <col min="8712" max="8712" width="22.7109375" style="14" customWidth="1"/>
    <col min="8713" max="8713" width="18.7109375" style="14" customWidth="1"/>
    <col min="8714" max="8714" width="16.42578125" style="14" customWidth="1"/>
    <col min="8715" max="8715" width="20.7109375" style="14" customWidth="1"/>
    <col min="8716" max="8716" width="13.42578125" style="14" customWidth="1"/>
    <col min="8717" max="8960" width="8.7109375" style="14"/>
    <col min="8961" max="8961" width="34.85546875" style="14" customWidth="1"/>
    <col min="8962" max="8962" width="17" style="14" customWidth="1"/>
    <col min="8963" max="8963" width="18.140625" style="14" bestFit="1" customWidth="1"/>
    <col min="8964" max="8964" width="16.140625" style="14" bestFit="1" customWidth="1"/>
    <col min="8965" max="8965" width="17.28515625" style="14" customWidth="1"/>
    <col min="8966" max="8966" width="15.140625" style="14" customWidth="1"/>
    <col min="8967" max="8967" width="25" style="14" customWidth="1"/>
    <col min="8968" max="8968" width="22.7109375" style="14" customWidth="1"/>
    <col min="8969" max="8969" width="18.7109375" style="14" customWidth="1"/>
    <col min="8970" max="8970" width="16.42578125" style="14" customWidth="1"/>
    <col min="8971" max="8971" width="20.7109375" style="14" customWidth="1"/>
    <col min="8972" max="8972" width="13.42578125" style="14" customWidth="1"/>
    <col min="8973" max="9216" width="8.7109375" style="14"/>
    <col min="9217" max="9217" width="34.85546875" style="14" customWidth="1"/>
    <col min="9218" max="9218" width="17" style="14" customWidth="1"/>
    <col min="9219" max="9219" width="18.140625" style="14" bestFit="1" customWidth="1"/>
    <col min="9220" max="9220" width="16.140625" style="14" bestFit="1" customWidth="1"/>
    <col min="9221" max="9221" width="17.28515625" style="14" customWidth="1"/>
    <col min="9222" max="9222" width="15.140625" style="14" customWidth="1"/>
    <col min="9223" max="9223" width="25" style="14" customWidth="1"/>
    <col min="9224" max="9224" width="22.7109375" style="14" customWidth="1"/>
    <col min="9225" max="9225" width="18.7109375" style="14" customWidth="1"/>
    <col min="9226" max="9226" width="16.42578125" style="14" customWidth="1"/>
    <col min="9227" max="9227" width="20.7109375" style="14" customWidth="1"/>
    <col min="9228" max="9228" width="13.42578125" style="14" customWidth="1"/>
    <col min="9229" max="9472" width="8.7109375" style="14"/>
    <col min="9473" max="9473" width="34.85546875" style="14" customWidth="1"/>
    <col min="9474" max="9474" width="17" style="14" customWidth="1"/>
    <col min="9475" max="9475" width="18.140625" style="14" bestFit="1" customWidth="1"/>
    <col min="9476" max="9476" width="16.140625" style="14" bestFit="1" customWidth="1"/>
    <col min="9477" max="9477" width="17.28515625" style="14" customWidth="1"/>
    <col min="9478" max="9478" width="15.140625" style="14" customWidth="1"/>
    <col min="9479" max="9479" width="25" style="14" customWidth="1"/>
    <col min="9480" max="9480" width="22.7109375" style="14" customWidth="1"/>
    <col min="9481" max="9481" width="18.7109375" style="14" customWidth="1"/>
    <col min="9482" max="9482" width="16.42578125" style="14" customWidth="1"/>
    <col min="9483" max="9483" width="20.7109375" style="14" customWidth="1"/>
    <col min="9484" max="9484" width="13.42578125" style="14" customWidth="1"/>
    <col min="9485" max="9728" width="8.7109375" style="14"/>
    <col min="9729" max="9729" width="34.85546875" style="14" customWidth="1"/>
    <col min="9730" max="9730" width="17" style="14" customWidth="1"/>
    <col min="9731" max="9731" width="18.140625" style="14" bestFit="1" customWidth="1"/>
    <col min="9732" max="9732" width="16.140625" style="14" bestFit="1" customWidth="1"/>
    <col min="9733" max="9733" width="17.28515625" style="14" customWidth="1"/>
    <col min="9734" max="9734" width="15.140625" style="14" customWidth="1"/>
    <col min="9735" max="9735" width="25" style="14" customWidth="1"/>
    <col min="9736" max="9736" width="22.7109375" style="14" customWidth="1"/>
    <col min="9737" max="9737" width="18.7109375" style="14" customWidth="1"/>
    <col min="9738" max="9738" width="16.42578125" style="14" customWidth="1"/>
    <col min="9739" max="9739" width="20.7109375" style="14" customWidth="1"/>
    <col min="9740" max="9740" width="13.42578125" style="14" customWidth="1"/>
    <col min="9741" max="9984" width="8.7109375" style="14"/>
    <col min="9985" max="9985" width="34.85546875" style="14" customWidth="1"/>
    <col min="9986" max="9986" width="17" style="14" customWidth="1"/>
    <col min="9987" max="9987" width="18.140625" style="14" bestFit="1" customWidth="1"/>
    <col min="9988" max="9988" width="16.140625" style="14" bestFit="1" customWidth="1"/>
    <col min="9989" max="9989" width="17.28515625" style="14" customWidth="1"/>
    <col min="9990" max="9990" width="15.140625" style="14" customWidth="1"/>
    <col min="9991" max="9991" width="25" style="14" customWidth="1"/>
    <col min="9992" max="9992" width="22.7109375" style="14" customWidth="1"/>
    <col min="9993" max="9993" width="18.7109375" style="14" customWidth="1"/>
    <col min="9994" max="9994" width="16.42578125" style="14" customWidth="1"/>
    <col min="9995" max="9995" width="20.7109375" style="14" customWidth="1"/>
    <col min="9996" max="9996" width="13.42578125" style="14" customWidth="1"/>
    <col min="9997" max="10240" width="8.7109375" style="14"/>
    <col min="10241" max="10241" width="34.85546875" style="14" customWidth="1"/>
    <col min="10242" max="10242" width="17" style="14" customWidth="1"/>
    <col min="10243" max="10243" width="18.140625" style="14" bestFit="1" customWidth="1"/>
    <col min="10244" max="10244" width="16.140625" style="14" bestFit="1" customWidth="1"/>
    <col min="10245" max="10245" width="17.28515625" style="14" customWidth="1"/>
    <col min="10246" max="10246" width="15.140625" style="14" customWidth="1"/>
    <col min="10247" max="10247" width="25" style="14" customWidth="1"/>
    <col min="10248" max="10248" width="22.7109375" style="14" customWidth="1"/>
    <col min="10249" max="10249" width="18.7109375" style="14" customWidth="1"/>
    <col min="10250" max="10250" width="16.42578125" style="14" customWidth="1"/>
    <col min="10251" max="10251" width="20.7109375" style="14" customWidth="1"/>
    <col min="10252" max="10252" width="13.42578125" style="14" customWidth="1"/>
    <col min="10253" max="10496" width="8.7109375" style="14"/>
    <col min="10497" max="10497" width="34.85546875" style="14" customWidth="1"/>
    <col min="10498" max="10498" width="17" style="14" customWidth="1"/>
    <col min="10499" max="10499" width="18.140625" style="14" bestFit="1" customWidth="1"/>
    <col min="10500" max="10500" width="16.140625" style="14" bestFit="1" customWidth="1"/>
    <col min="10501" max="10501" width="17.28515625" style="14" customWidth="1"/>
    <col min="10502" max="10502" width="15.140625" style="14" customWidth="1"/>
    <col min="10503" max="10503" width="25" style="14" customWidth="1"/>
    <col min="10504" max="10504" width="22.7109375" style="14" customWidth="1"/>
    <col min="10505" max="10505" width="18.7109375" style="14" customWidth="1"/>
    <col min="10506" max="10506" width="16.42578125" style="14" customWidth="1"/>
    <col min="10507" max="10507" width="20.7109375" style="14" customWidth="1"/>
    <col min="10508" max="10508" width="13.42578125" style="14" customWidth="1"/>
    <col min="10509" max="10752" width="8.7109375" style="14"/>
    <col min="10753" max="10753" width="34.85546875" style="14" customWidth="1"/>
    <col min="10754" max="10754" width="17" style="14" customWidth="1"/>
    <col min="10755" max="10755" width="18.140625" style="14" bestFit="1" customWidth="1"/>
    <col min="10756" max="10756" width="16.140625" style="14" bestFit="1" customWidth="1"/>
    <col min="10757" max="10757" width="17.28515625" style="14" customWidth="1"/>
    <col min="10758" max="10758" width="15.140625" style="14" customWidth="1"/>
    <col min="10759" max="10759" width="25" style="14" customWidth="1"/>
    <col min="10760" max="10760" width="22.7109375" style="14" customWidth="1"/>
    <col min="10761" max="10761" width="18.7109375" style="14" customWidth="1"/>
    <col min="10762" max="10762" width="16.42578125" style="14" customWidth="1"/>
    <col min="10763" max="10763" width="20.7109375" style="14" customWidth="1"/>
    <col min="10764" max="10764" width="13.42578125" style="14" customWidth="1"/>
    <col min="10765" max="11008" width="8.7109375" style="14"/>
    <col min="11009" max="11009" width="34.85546875" style="14" customWidth="1"/>
    <col min="11010" max="11010" width="17" style="14" customWidth="1"/>
    <col min="11011" max="11011" width="18.140625" style="14" bestFit="1" customWidth="1"/>
    <col min="11012" max="11012" width="16.140625" style="14" bestFit="1" customWidth="1"/>
    <col min="11013" max="11013" width="17.28515625" style="14" customWidth="1"/>
    <col min="11014" max="11014" width="15.140625" style="14" customWidth="1"/>
    <col min="11015" max="11015" width="25" style="14" customWidth="1"/>
    <col min="11016" max="11016" width="22.7109375" style="14" customWidth="1"/>
    <col min="11017" max="11017" width="18.7109375" style="14" customWidth="1"/>
    <col min="11018" max="11018" width="16.42578125" style="14" customWidth="1"/>
    <col min="11019" max="11019" width="20.7109375" style="14" customWidth="1"/>
    <col min="11020" max="11020" width="13.42578125" style="14" customWidth="1"/>
    <col min="11021" max="11264" width="8.7109375" style="14"/>
    <col min="11265" max="11265" width="34.85546875" style="14" customWidth="1"/>
    <col min="11266" max="11266" width="17" style="14" customWidth="1"/>
    <col min="11267" max="11267" width="18.140625" style="14" bestFit="1" customWidth="1"/>
    <col min="11268" max="11268" width="16.140625" style="14" bestFit="1" customWidth="1"/>
    <col min="11269" max="11269" width="17.28515625" style="14" customWidth="1"/>
    <col min="11270" max="11270" width="15.140625" style="14" customWidth="1"/>
    <col min="11271" max="11271" width="25" style="14" customWidth="1"/>
    <col min="11272" max="11272" width="22.7109375" style="14" customWidth="1"/>
    <col min="11273" max="11273" width="18.7109375" style="14" customWidth="1"/>
    <col min="11274" max="11274" width="16.42578125" style="14" customWidth="1"/>
    <col min="11275" max="11275" width="20.7109375" style="14" customWidth="1"/>
    <col min="11276" max="11276" width="13.42578125" style="14" customWidth="1"/>
    <col min="11277" max="11520" width="8.7109375" style="14"/>
    <col min="11521" max="11521" width="34.85546875" style="14" customWidth="1"/>
    <col min="11522" max="11522" width="17" style="14" customWidth="1"/>
    <col min="11523" max="11523" width="18.140625" style="14" bestFit="1" customWidth="1"/>
    <col min="11524" max="11524" width="16.140625" style="14" bestFit="1" customWidth="1"/>
    <col min="11525" max="11525" width="17.28515625" style="14" customWidth="1"/>
    <col min="11526" max="11526" width="15.140625" style="14" customWidth="1"/>
    <col min="11527" max="11527" width="25" style="14" customWidth="1"/>
    <col min="11528" max="11528" width="22.7109375" style="14" customWidth="1"/>
    <col min="11529" max="11529" width="18.7109375" style="14" customWidth="1"/>
    <col min="11530" max="11530" width="16.42578125" style="14" customWidth="1"/>
    <col min="11531" max="11531" width="20.7109375" style="14" customWidth="1"/>
    <col min="11532" max="11532" width="13.42578125" style="14" customWidth="1"/>
    <col min="11533" max="11776" width="8.7109375" style="14"/>
    <col min="11777" max="11777" width="34.85546875" style="14" customWidth="1"/>
    <col min="11778" max="11778" width="17" style="14" customWidth="1"/>
    <col min="11779" max="11779" width="18.140625" style="14" bestFit="1" customWidth="1"/>
    <col min="11780" max="11780" width="16.140625" style="14" bestFit="1" customWidth="1"/>
    <col min="11781" max="11781" width="17.28515625" style="14" customWidth="1"/>
    <col min="11782" max="11782" width="15.140625" style="14" customWidth="1"/>
    <col min="11783" max="11783" width="25" style="14" customWidth="1"/>
    <col min="11784" max="11784" width="22.7109375" style="14" customWidth="1"/>
    <col min="11785" max="11785" width="18.7109375" style="14" customWidth="1"/>
    <col min="11786" max="11786" width="16.42578125" style="14" customWidth="1"/>
    <col min="11787" max="11787" width="20.7109375" style="14" customWidth="1"/>
    <col min="11788" max="11788" width="13.42578125" style="14" customWidth="1"/>
    <col min="11789" max="12032" width="8.7109375" style="14"/>
    <col min="12033" max="12033" width="34.85546875" style="14" customWidth="1"/>
    <col min="12034" max="12034" width="17" style="14" customWidth="1"/>
    <col min="12035" max="12035" width="18.140625" style="14" bestFit="1" customWidth="1"/>
    <col min="12036" max="12036" width="16.140625" style="14" bestFit="1" customWidth="1"/>
    <col min="12037" max="12037" width="17.28515625" style="14" customWidth="1"/>
    <col min="12038" max="12038" width="15.140625" style="14" customWidth="1"/>
    <col min="12039" max="12039" width="25" style="14" customWidth="1"/>
    <col min="12040" max="12040" width="22.7109375" style="14" customWidth="1"/>
    <col min="12041" max="12041" width="18.7109375" style="14" customWidth="1"/>
    <col min="12042" max="12042" width="16.42578125" style="14" customWidth="1"/>
    <col min="12043" max="12043" width="20.7109375" style="14" customWidth="1"/>
    <col min="12044" max="12044" width="13.42578125" style="14" customWidth="1"/>
    <col min="12045" max="12288" width="8.7109375" style="14"/>
    <col min="12289" max="12289" width="34.85546875" style="14" customWidth="1"/>
    <col min="12290" max="12290" width="17" style="14" customWidth="1"/>
    <col min="12291" max="12291" width="18.140625" style="14" bestFit="1" customWidth="1"/>
    <col min="12292" max="12292" width="16.140625" style="14" bestFit="1" customWidth="1"/>
    <col min="12293" max="12293" width="17.28515625" style="14" customWidth="1"/>
    <col min="12294" max="12294" width="15.140625" style="14" customWidth="1"/>
    <col min="12295" max="12295" width="25" style="14" customWidth="1"/>
    <col min="12296" max="12296" width="22.7109375" style="14" customWidth="1"/>
    <col min="12297" max="12297" width="18.7109375" style="14" customWidth="1"/>
    <col min="12298" max="12298" width="16.42578125" style="14" customWidth="1"/>
    <col min="12299" max="12299" width="20.7109375" style="14" customWidth="1"/>
    <col min="12300" max="12300" width="13.42578125" style="14" customWidth="1"/>
    <col min="12301" max="12544" width="8.7109375" style="14"/>
    <col min="12545" max="12545" width="34.85546875" style="14" customWidth="1"/>
    <col min="12546" max="12546" width="17" style="14" customWidth="1"/>
    <col min="12547" max="12547" width="18.140625" style="14" bestFit="1" customWidth="1"/>
    <col min="12548" max="12548" width="16.140625" style="14" bestFit="1" customWidth="1"/>
    <col min="12549" max="12549" width="17.28515625" style="14" customWidth="1"/>
    <col min="12550" max="12550" width="15.140625" style="14" customWidth="1"/>
    <col min="12551" max="12551" width="25" style="14" customWidth="1"/>
    <col min="12552" max="12552" width="22.7109375" style="14" customWidth="1"/>
    <col min="12553" max="12553" width="18.7109375" style="14" customWidth="1"/>
    <col min="12554" max="12554" width="16.42578125" style="14" customWidth="1"/>
    <col min="12555" max="12555" width="20.7109375" style="14" customWidth="1"/>
    <col min="12556" max="12556" width="13.42578125" style="14" customWidth="1"/>
    <col min="12557" max="12800" width="8.7109375" style="14"/>
    <col min="12801" max="12801" width="34.85546875" style="14" customWidth="1"/>
    <col min="12802" max="12802" width="17" style="14" customWidth="1"/>
    <col min="12803" max="12803" width="18.140625" style="14" bestFit="1" customWidth="1"/>
    <col min="12804" max="12804" width="16.140625" style="14" bestFit="1" customWidth="1"/>
    <col min="12805" max="12805" width="17.28515625" style="14" customWidth="1"/>
    <col min="12806" max="12806" width="15.140625" style="14" customWidth="1"/>
    <col min="12807" max="12807" width="25" style="14" customWidth="1"/>
    <col min="12808" max="12808" width="22.7109375" style="14" customWidth="1"/>
    <col min="12809" max="12809" width="18.7109375" style="14" customWidth="1"/>
    <col min="12810" max="12810" width="16.42578125" style="14" customWidth="1"/>
    <col min="12811" max="12811" width="20.7109375" style="14" customWidth="1"/>
    <col min="12812" max="12812" width="13.42578125" style="14" customWidth="1"/>
    <col min="12813" max="13056" width="8.7109375" style="14"/>
    <col min="13057" max="13057" width="34.85546875" style="14" customWidth="1"/>
    <col min="13058" max="13058" width="17" style="14" customWidth="1"/>
    <col min="13059" max="13059" width="18.140625" style="14" bestFit="1" customWidth="1"/>
    <col min="13060" max="13060" width="16.140625" style="14" bestFit="1" customWidth="1"/>
    <col min="13061" max="13061" width="17.28515625" style="14" customWidth="1"/>
    <col min="13062" max="13062" width="15.140625" style="14" customWidth="1"/>
    <col min="13063" max="13063" width="25" style="14" customWidth="1"/>
    <col min="13064" max="13064" width="22.7109375" style="14" customWidth="1"/>
    <col min="13065" max="13065" width="18.7109375" style="14" customWidth="1"/>
    <col min="13066" max="13066" width="16.42578125" style="14" customWidth="1"/>
    <col min="13067" max="13067" width="20.7109375" style="14" customWidth="1"/>
    <col min="13068" max="13068" width="13.42578125" style="14" customWidth="1"/>
    <col min="13069" max="13312" width="8.7109375" style="14"/>
    <col min="13313" max="13313" width="34.85546875" style="14" customWidth="1"/>
    <col min="13314" max="13314" width="17" style="14" customWidth="1"/>
    <col min="13315" max="13315" width="18.140625" style="14" bestFit="1" customWidth="1"/>
    <col min="13316" max="13316" width="16.140625" style="14" bestFit="1" customWidth="1"/>
    <col min="13317" max="13317" width="17.28515625" style="14" customWidth="1"/>
    <col min="13318" max="13318" width="15.140625" style="14" customWidth="1"/>
    <col min="13319" max="13319" width="25" style="14" customWidth="1"/>
    <col min="13320" max="13320" width="22.7109375" style="14" customWidth="1"/>
    <col min="13321" max="13321" width="18.7109375" style="14" customWidth="1"/>
    <col min="13322" max="13322" width="16.42578125" style="14" customWidth="1"/>
    <col min="13323" max="13323" width="20.7109375" style="14" customWidth="1"/>
    <col min="13324" max="13324" width="13.42578125" style="14" customWidth="1"/>
    <col min="13325" max="13568" width="8.7109375" style="14"/>
    <col min="13569" max="13569" width="34.85546875" style="14" customWidth="1"/>
    <col min="13570" max="13570" width="17" style="14" customWidth="1"/>
    <col min="13571" max="13571" width="18.140625" style="14" bestFit="1" customWidth="1"/>
    <col min="13572" max="13572" width="16.140625" style="14" bestFit="1" customWidth="1"/>
    <col min="13573" max="13573" width="17.28515625" style="14" customWidth="1"/>
    <col min="13574" max="13574" width="15.140625" style="14" customWidth="1"/>
    <col min="13575" max="13575" width="25" style="14" customWidth="1"/>
    <col min="13576" max="13576" width="22.7109375" style="14" customWidth="1"/>
    <col min="13577" max="13577" width="18.7109375" style="14" customWidth="1"/>
    <col min="13578" max="13578" width="16.42578125" style="14" customWidth="1"/>
    <col min="13579" max="13579" width="20.7109375" style="14" customWidth="1"/>
    <col min="13580" max="13580" width="13.42578125" style="14" customWidth="1"/>
    <col min="13581" max="13824" width="8.7109375" style="14"/>
    <col min="13825" max="13825" width="34.85546875" style="14" customWidth="1"/>
    <col min="13826" max="13826" width="17" style="14" customWidth="1"/>
    <col min="13827" max="13827" width="18.140625" style="14" bestFit="1" customWidth="1"/>
    <col min="13828" max="13828" width="16.140625" style="14" bestFit="1" customWidth="1"/>
    <col min="13829" max="13829" width="17.28515625" style="14" customWidth="1"/>
    <col min="13830" max="13830" width="15.140625" style="14" customWidth="1"/>
    <col min="13831" max="13831" width="25" style="14" customWidth="1"/>
    <col min="13832" max="13832" width="22.7109375" style="14" customWidth="1"/>
    <col min="13833" max="13833" width="18.7109375" style="14" customWidth="1"/>
    <col min="13834" max="13834" width="16.42578125" style="14" customWidth="1"/>
    <col min="13835" max="13835" width="20.7109375" style="14" customWidth="1"/>
    <col min="13836" max="13836" width="13.42578125" style="14" customWidth="1"/>
    <col min="13837" max="14080" width="8.7109375" style="14"/>
    <col min="14081" max="14081" width="34.85546875" style="14" customWidth="1"/>
    <col min="14082" max="14082" width="17" style="14" customWidth="1"/>
    <col min="14083" max="14083" width="18.140625" style="14" bestFit="1" customWidth="1"/>
    <col min="14084" max="14084" width="16.140625" style="14" bestFit="1" customWidth="1"/>
    <col min="14085" max="14085" width="17.28515625" style="14" customWidth="1"/>
    <col min="14086" max="14086" width="15.140625" style="14" customWidth="1"/>
    <col min="14087" max="14087" width="25" style="14" customWidth="1"/>
    <col min="14088" max="14088" width="22.7109375" style="14" customWidth="1"/>
    <col min="14089" max="14089" width="18.7109375" style="14" customWidth="1"/>
    <col min="14090" max="14090" width="16.42578125" style="14" customWidth="1"/>
    <col min="14091" max="14091" width="20.7109375" style="14" customWidth="1"/>
    <col min="14092" max="14092" width="13.42578125" style="14" customWidth="1"/>
    <col min="14093" max="14336" width="8.7109375" style="14"/>
    <col min="14337" max="14337" width="34.85546875" style="14" customWidth="1"/>
    <col min="14338" max="14338" width="17" style="14" customWidth="1"/>
    <col min="14339" max="14339" width="18.140625" style="14" bestFit="1" customWidth="1"/>
    <col min="14340" max="14340" width="16.140625" style="14" bestFit="1" customWidth="1"/>
    <col min="14341" max="14341" width="17.28515625" style="14" customWidth="1"/>
    <col min="14342" max="14342" width="15.140625" style="14" customWidth="1"/>
    <col min="14343" max="14343" width="25" style="14" customWidth="1"/>
    <col min="14344" max="14344" width="22.7109375" style="14" customWidth="1"/>
    <col min="14345" max="14345" width="18.7109375" style="14" customWidth="1"/>
    <col min="14346" max="14346" width="16.42578125" style="14" customWidth="1"/>
    <col min="14347" max="14347" width="20.7109375" style="14" customWidth="1"/>
    <col min="14348" max="14348" width="13.42578125" style="14" customWidth="1"/>
    <col min="14349" max="14592" width="8.7109375" style="14"/>
    <col min="14593" max="14593" width="34.85546875" style="14" customWidth="1"/>
    <col min="14594" max="14594" width="17" style="14" customWidth="1"/>
    <col min="14595" max="14595" width="18.140625" style="14" bestFit="1" customWidth="1"/>
    <col min="14596" max="14596" width="16.140625" style="14" bestFit="1" customWidth="1"/>
    <col min="14597" max="14597" width="17.28515625" style="14" customWidth="1"/>
    <col min="14598" max="14598" width="15.140625" style="14" customWidth="1"/>
    <col min="14599" max="14599" width="25" style="14" customWidth="1"/>
    <col min="14600" max="14600" width="22.7109375" style="14" customWidth="1"/>
    <col min="14601" max="14601" width="18.7109375" style="14" customWidth="1"/>
    <col min="14602" max="14602" width="16.42578125" style="14" customWidth="1"/>
    <col min="14603" max="14603" width="20.7109375" style="14" customWidth="1"/>
    <col min="14604" max="14604" width="13.42578125" style="14" customWidth="1"/>
    <col min="14605" max="14848" width="8.7109375" style="14"/>
    <col min="14849" max="14849" width="34.85546875" style="14" customWidth="1"/>
    <col min="14850" max="14850" width="17" style="14" customWidth="1"/>
    <col min="14851" max="14851" width="18.140625" style="14" bestFit="1" customWidth="1"/>
    <col min="14852" max="14852" width="16.140625" style="14" bestFit="1" customWidth="1"/>
    <col min="14853" max="14853" width="17.28515625" style="14" customWidth="1"/>
    <col min="14854" max="14854" width="15.140625" style="14" customWidth="1"/>
    <col min="14855" max="14855" width="25" style="14" customWidth="1"/>
    <col min="14856" max="14856" width="22.7109375" style="14" customWidth="1"/>
    <col min="14857" max="14857" width="18.7109375" style="14" customWidth="1"/>
    <col min="14858" max="14858" width="16.42578125" style="14" customWidth="1"/>
    <col min="14859" max="14859" width="20.7109375" style="14" customWidth="1"/>
    <col min="14860" max="14860" width="13.42578125" style="14" customWidth="1"/>
    <col min="14861" max="15104" width="8.7109375" style="14"/>
    <col min="15105" max="15105" width="34.85546875" style="14" customWidth="1"/>
    <col min="15106" max="15106" width="17" style="14" customWidth="1"/>
    <col min="15107" max="15107" width="18.140625" style="14" bestFit="1" customWidth="1"/>
    <col min="15108" max="15108" width="16.140625" style="14" bestFit="1" customWidth="1"/>
    <col min="15109" max="15109" width="17.28515625" style="14" customWidth="1"/>
    <col min="15110" max="15110" width="15.140625" style="14" customWidth="1"/>
    <col min="15111" max="15111" width="25" style="14" customWidth="1"/>
    <col min="15112" max="15112" width="22.7109375" style="14" customWidth="1"/>
    <col min="15113" max="15113" width="18.7109375" style="14" customWidth="1"/>
    <col min="15114" max="15114" width="16.42578125" style="14" customWidth="1"/>
    <col min="15115" max="15115" width="20.7109375" style="14" customWidth="1"/>
    <col min="15116" max="15116" width="13.42578125" style="14" customWidth="1"/>
    <col min="15117" max="15360" width="8.7109375" style="14"/>
    <col min="15361" max="15361" width="34.85546875" style="14" customWidth="1"/>
    <col min="15362" max="15362" width="17" style="14" customWidth="1"/>
    <col min="15363" max="15363" width="18.140625" style="14" bestFit="1" customWidth="1"/>
    <col min="15364" max="15364" width="16.140625" style="14" bestFit="1" customWidth="1"/>
    <col min="15365" max="15365" width="17.28515625" style="14" customWidth="1"/>
    <col min="15366" max="15366" width="15.140625" style="14" customWidth="1"/>
    <col min="15367" max="15367" width="25" style="14" customWidth="1"/>
    <col min="15368" max="15368" width="22.7109375" style="14" customWidth="1"/>
    <col min="15369" max="15369" width="18.7109375" style="14" customWidth="1"/>
    <col min="15370" max="15370" width="16.42578125" style="14" customWidth="1"/>
    <col min="15371" max="15371" width="20.7109375" style="14" customWidth="1"/>
    <col min="15372" max="15372" width="13.42578125" style="14" customWidth="1"/>
    <col min="15373" max="15616" width="8.7109375" style="14"/>
    <col min="15617" max="15617" width="34.85546875" style="14" customWidth="1"/>
    <col min="15618" max="15618" width="17" style="14" customWidth="1"/>
    <col min="15619" max="15619" width="18.140625" style="14" bestFit="1" customWidth="1"/>
    <col min="15620" max="15620" width="16.140625" style="14" bestFit="1" customWidth="1"/>
    <col min="15621" max="15621" width="17.28515625" style="14" customWidth="1"/>
    <col min="15622" max="15622" width="15.140625" style="14" customWidth="1"/>
    <col min="15623" max="15623" width="25" style="14" customWidth="1"/>
    <col min="15624" max="15624" width="22.7109375" style="14" customWidth="1"/>
    <col min="15625" max="15625" width="18.7109375" style="14" customWidth="1"/>
    <col min="15626" max="15626" width="16.42578125" style="14" customWidth="1"/>
    <col min="15627" max="15627" width="20.7109375" style="14" customWidth="1"/>
    <col min="15628" max="15628" width="13.42578125" style="14" customWidth="1"/>
    <col min="15629" max="15872" width="8.7109375" style="14"/>
    <col min="15873" max="15873" width="34.85546875" style="14" customWidth="1"/>
    <col min="15874" max="15874" width="17" style="14" customWidth="1"/>
    <col min="15875" max="15875" width="18.140625" style="14" bestFit="1" customWidth="1"/>
    <col min="15876" max="15876" width="16.140625" style="14" bestFit="1" customWidth="1"/>
    <col min="15877" max="15877" width="17.28515625" style="14" customWidth="1"/>
    <col min="15878" max="15878" width="15.140625" style="14" customWidth="1"/>
    <col min="15879" max="15879" width="25" style="14" customWidth="1"/>
    <col min="15880" max="15880" width="22.7109375" style="14" customWidth="1"/>
    <col min="15881" max="15881" width="18.7109375" style="14" customWidth="1"/>
    <col min="15882" max="15882" width="16.42578125" style="14" customWidth="1"/>
    <col min="15883" max="15883" width="20.7109375" style="14" customWidth="1"/>
    <col min="15884" max="15884" width="13.42578125" style="14" customWidth="1"/>
    <col min="15885" max="16128" width="8.7109375" style="14"/>
    <col min="16129" max="16129" width="34.85546875" style="14" customWidth="1"/>
    <col min="16130" max="16130" width="17" style="14" customWidth="1"/>
    <col min="16131" max="16131" width="18.140625" style="14" bestFit="1" customWidth="1"/>
    <col min="16132" max="16132" width="16.140625" style="14" bestFit="1" customWidth="1"/>
    <col min="16133" max="16133" width="17.28515625" style="14" customWidth="1"/>
    <col min="16134" max="16134" width="15.140625" style="14" customWidth="1"/>
    <col min="16135" max="16135" width="25" style="14" customWidth="1"/>
    <col min="16136" max="16136" width="22.7109375" style="14" customWidth="1"/>
    <col min="16137" max="16137" width="18.7109375" style="14" customWidth="1"/>
    <col min="16138" max="16138" width="16.42578125" style="14" customWidth="1"/>
    <col min="16139" max="16139" width="20.7109375" style="14" customWidth="1"/>
    <col min="16140" max="16140" width="13.42578125" style="14" customWidth="1"/>
    <col min="16141" max="16384" width="8.7109375" style="14"/>
  </cols>
  <sheetData>
    <row r="1" spans="1:3" x14ac:dyDescent="0.25">
      <c r="A1" s="19" t="s">
        <v>25</v>
      </c>
      <c r="B1" s="20" t="s">
        <v>19</v>
      </c>
      <c r="C1" s="18"/>
    </row>
    <row r="2" spans="1:3" x14ac:dyDescent="0.25">
      <c r="A2" s="21" t="s">
        <v>18</v>
      </c>
      <c r="B2" s="4">
        <v>0.32370789999999999</v>
      </c>
      <c r="C2" s="15"/>
    </row>
    <row r="3" spans="1:3" x14ac:dyDescent="0.25">
      <c r="A3" s="21" t="s">
        <v>26</v>
      </c>
      <c r="B3" s="4">
        <f>4.29/100</f>
        <v>4.2900000000000001E-2</v>
      </c>
      <c r="C3" s="15"/>
    </row>
    <row r="4" spans="1:3" x14ac:dyDescent="0.25">
      <c r="A4" s="21" t="s">
        <v>27</v>
      </c>
      <c r="B4" s="4">
        <v>0.13286290000000001</v>
      </c>
      <c r="C4" s="15"/>
    </row>
    <row r="5" spans="1:3" x14ac:dyDescent="0.25">
      <c r="A5" s="21" t="s">
        <v>28</v>
      </c>
      <c r="B5" s="4">
        <v>0.83904020000000001</v>
      </c>
      <c r="C5" s="15"/>
    </row>
    <row r="6" spans="1:3" x14ac:dyDescent="0.25">
      <c r="A6" s="21" t="s">
        <v>29</v>
      </c>
      <c r="B6" s="4">
        <f>B15/SUM(B12:B15)</f>
        <v>0.84047078623016924</v>
      </c>
      <c r="C6" s="15"/>
    </row>
    <row r="7" spans="1:3" x14ac:dyDescent="0.25">
      <c r="A7" s="21" t="s">
        <v>24</v>
      </c>
      <c r="B7" s="4">
        <v>1.5173589999999999</v>
      </c>
      <c r="C7" s="15"/>
    </row>
    <row r="8" spans="1:3" x14ac:dyDescent="0.25">
      <c r="A8" s="21" t="s">
        <v>30</v>
      </c>
      <c r="B8" s="22" t="s">
        <v>31</v>
      </c>
    </row>
    <row r="9" spans="1:3" x14ac:dyDescent="0.25">
      <c r="A9" s="21" t="s">
        <v>32</v>
      </c>
      <c r="B9" s="22" t="s">
        <v>31</v>
      </c>
    </row>
    <row r="10" spans="1:3" x14ac:dyDescent="0.25">
      <c r="A10" s="17"/>
      <c r="B10" s="23"/>
    </row>
    <row r="11" spans="1:3" x14ac:dyDescent="0.25">
      <c r="A11" s="14" t="s">
        <v>37</v>
      </c>
      <c r="B11" s="16" t="s">
        <v>38</v>
      </c>
    </row>
    <row r="12" spans="1:3" x14ac:dyDescent="0.25">
      <c r="A12" s="14" t="s">
        <v>33</v>
      </c>
      <c r="B12" s="16">
        <v>4373377</v>
      </c>
    </row>
    <row r="13" spans="1:3" x14ac:dyDescent="0.25">
      <c r="A13" s="14" t="s">
        <v>34</v>
      </c>
      <c r="B13" s="24">
        <v>14400000</v>
      </c>
    </row>
    <row r="14" spans="1:3" x14ac:dyDescent="0.25">
      <c r="A14" s="14" t="s">
        <v>35</v>
      </c>
      <c r="B14" s="24">
        <v>37600000</v>
      </c>
    </row>
    <row r="15" spans="1:3" x14ac:dyDescent="0.25">
      <c r="A15" s="14" t="s">
        <v>36</v>
      </c>
      <c r="B15" s="24">
        <v>297000000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selection activeCell="H23" sqref="H23"/>
    </sheetView>
  </sheetViews>
  <sheetFormatPr defaultRowHeight="15" x14ac:dyDescent="0.25"/>
  <cols>
    <col min="2" max="2" width="30" customWidth="1"/>
    <col min="7" max="7" width="10.5703125" customWidth="1"/>
    <col min="8" max="8" width="31.85546875" customWidth="1"/>
  </cols>
  <sheetData>
    <row r="1" spans="1:11" x14ac:dyDescent="0.25">
      <c r="A1" s="33" t="s">
        <v>12</v>
      </c>
      <c r="B1" s="33"/>
      <c r="C1" s="33"/>
      <c r="D1" s="33"/>
      <c r="E1" s="33"/>
      <c r="F1" s="33"/>
    </row>
    <row r="2" spans="1:11" x14ac:dyDescent="0.25">
      <c r="C2" s="1" t="s">
        <v>9</v>
      </c>
      <c r="D2" s="1" t="s">
        <v>8</v>
      </c>
      <c r="E2" s="1" t="s">
        <v>7</v>
      </c>
      <c r="F2" s="1" t="s">
        <v>10</v>
      </c>
      <c r="K2" t="s">
        <v>39</v>
      </c>
    </row>
    <row r="3" spans="1:11" x14ac:dyDescent="0.25">
      <c r="A3" s="34" t="s">
        <v>0</v>
      </c>
      <c r="B3" s="6">
        <v>1996</v>
      </c>
      <c r="C3" s="13">
        <v>0.16702040000000001</v>
      </c>
      <c r="D3" s="13">
        <v>0.1613569</v>
      </c>
      <c r="E3" s="13">
        <v>0.1621524</v>
      </c>
      <c r="F3" s="13">
        <v>0.4419363</v>
      </c>
      <c r="K3" t="s">
        <v>40</v>
      </c>
    </row>
    <row r="4" spans="1:11" x14ac:dyDescent="0.25">
      <c r="A4" s="34"/>
      <c r="B4" s="6">
        <v>1997</v>
      </c>
      <c r="C4" s="13">
        <v>0.17421400000000001</v>
      </c>
      <c r="D4" s="13">
        <v>0.18192530000000001</v>
      </c>
      <c r="E4" s="13">
        <v>0.18190980000000001</v>
      </c>
      <c r="F4" s="13">
        <v>0.61141509999999999</v>
      </c>
    </row>
    <row r="5" spans="1:11" x14ac:dyDescent="0.25">
      <c r="A5" s="34"/>
      <c r="B5" s="6">
        <v>1998</v>
      </c>
      <c r="C5" s="13">
        <v>0.25166119999999997</v>
      </c>
      <c r="D5" s="13">
        <v>0.2449527</v>
      </c>
      <c r="E5" s="13">
        <v>0.24475359999999999</v>
      </c>
      <c r="F5" s="13">
        <v>0.50482009999999999</v>
      </c>
    </row>
    <row r="6" spans="1:11" x14ac:dyDescent="0.25">
      <c r="A6" s="34"/>
      <c r="B6" s="6">
        <v>1999</v>
      </c>
      <c r="C6" s="13">
        <v>0.13912740000000001</v>
      </c>
      <c r="D6" s="13">
        <v>0.14453299999999999</v>
      </c>
      <c r="E6" s="13">
        <v>0.14398569999999999</v>
      </c>
      <c r="F6" s="13">
        <v>0.55603069999999999</v>
      </c>
    </row>
    <row r="7" spans="1:11" x14ac:dyDescent="0.25">
      <c r="A7" s="34" t="s">
        <v>1</v>
      </c>
      <c r="B7" s="6">
        <v>1995</v>
      </c>
      <c r="C7" s="13">
        <v>-0.30798819999999999</v>
      </c>
      <c r="D7" s="13">
        <v>-0.36056860000000002</v>
      </c>
      <c r="E7" s="13">
        <v>-0.32616849999999997</v>
      </c>
      <c r="F7" s="13">
        <v>-0.34402579999999999</v>
      </c>
    </row>
    <row r="8" spans="1:11" x14ac:dyDescent="0.25">
      <c r="A8" s="34"/>
      <c r="B8" s="6">
        <v>1996</v>
      </c>
      <c r="C8" s="13">
        <v>-0.40016020000000002</v>
      </c>
      <c r="D8" s="13">
        <v>-0.4559204</v>
      </c>
      <c r="E8" s="13">
        <v>-0.42032009999999997</v>
      </c>
      <c r="F8" s="13">
        <v>-0.1475592</v>
      </c>
    </row>
    <row r="9" spans="1:11" ht="14.45" customHeight="1" x14ac:dyDescent="0.25">
      <c r="A9" s="34"/>
      <c r="B9" s="6">
        <v>1997</v>
      </c>
      <c r="C9" s="13">
        <v>-0.44368740000000001</v>
      </c>
      <c r="D9" s="13">
        <v>-0.48858299999999999</v>
      </c>
      <c r="E9" s="13">
        <v>-0.46046160000000003</v>
      </c>
      <c r="F9" s="13">
        <v>-4.9752600000000001E-2</v>
      </c>
      <c r="I9" s="5"/>
    </row>
    <row r="10" spans="1:11" ht="15.75" thickBot="1" x14ac:dyDescent="0.3">
      <c r="A10" s="34"/>
      <c r="B10" s="6">
        <v>1998</v>
      </c>
      <c r="C10" s="13">
        <v>-0.44604899999999997</v>
      </c>
      <c r="D10" s="13">
        <v>-0.48465059999999999</v>
      </c>
      <c r="E10" s="13">
        <v>-0.45416879999999998</v>
      </c>
      <c r="F10" s="13">
        <v>-0.17192879999999999</v>
      </c>
      <c r="H10" s="5"/>
      <c r="I10" s="5"/>
    </row>
    <row r="11" spans="1:11" x14ac:dyDescent="0.25">
      <c r="A11" s="34"/>
      <c r="B11" s="6">
        <v>1999</v>
      </c>
      <c r="C11" s="13">
        <v>-0.60669169999999994</v>
      </c>
      <c r="D11" s="13">
        <v>-0.62392579999999997</v>
      </c>
      <c r="E11" s="13">
        <v>-0.59551739999999997</v>
      </c>
      <c r="F11" s="13">
        <v>-0.16350919999999999</v>
      </c>
      <c r="H11" s="35" t="s">
        <v>51</v>
      </c>
      <c r="I11" s="36"/>
    </row>
    <row r="12" spans="1:11" x14ac:dyDescent="0.25">
      <c r="A12" s="7"/>
      <c r="B12" s="8" t="s">
        <v>20</v>
      </c>
      <c r="C12" s="13" t="s">
        <v>23</v>
      </c>
      <c r="D12" s="13">
        <v>-1.1009389999999999</v>
      </c>
      <c r="E12" s="13">
        <v>-1.18886</v>
      </c>
      <c r="F12" s="13">
        <v>-1.176955</v>
      </c>
      <c r="H12" s="9" t="s">
        <v>20</v>
      </c>
      <c r="I12" s="11">
        <v>7.4448299999999995E-2</v>
      </c>
    </row>
    <row r="13" spans="1:11" x14ac:dyDescent="0.25">
      <c r="A13" s="7"/>
      <c r="B13" s="8" t="s">
        <v>21</v>
      </c>
      <c r="C13" s="13" t="s">
        <v>23</v>
      </c>
      <c r="D13" s="13">
        <v>-0.1724321</v>
      </c>
      <c r="E13" s="13">
        <v>-0.14336260000000001</v>
      </c>
      <c r="F13" s="13">
        <v>-0.144397</v>
      </c>
      <c r="H13" s="9" t="s">
        <v>21</v>
      </c>
      <c r="I13" s="11">
        <v>0.18632670000000001</v>
      </c>
    </row>
    <row r="14" spans="1:11" ht="15.75" thickBot="1" x14ac:dyDescent="0.3">
      <c r="A14" s="7"/>
      <c r="B14" s="8" t="s">
        <v>22</v>
      </c>
      <c r="C14" s="13" t="s">
        <v>23</v>
      </c>
      <c r="D14" s="13">
        <v>1.00245E-2</v>
      </c>
      <c r="E14" s="13">
        <v>7.5047000000000004E-3</v>
      </c>
      <c r="F14" s="13">
        <v>7.3176999999999999E-3</v>
      </c>
      <c r="H14" s="10" t="s">
        <v>22</v>
      </c>
      <c r="I14" s="12">
        <v>0.89579180000000003</v>
      </c>
    </row>
    <row r="15" spans="1:11" x14ac:dyDescent="0.25">
      <c r="A15" s="7"/>
      <c r="B15" s="8" t="s">
        <v>11</v>
      </c>
      <c r="C15" s="13">
        <v>0.62139949999999999</v>
      </c>
      <c r="D15" s="13">
        <v>0.70822269999999998</v>
      </c>
      <c r="E15" s="13">
        <v>0.4817805</v>
      </c>
      <c r="F15" s="13">
        <v>0.60056569999999998</v>
      </c>
      <c r="H15" s="8"/>
    </row>
    <row r="16" spans="1:11" x14ac:dyDescent="0.25">
      <c r="B16" t="s">
        <v>2</v>
      </c>
      <c r="C16" s="6" t="s">
        <v>5</v>
      </c>
      <c r="D16" s="6" t="s">
        <v>6</v>
      </c>
      <c r="E16" s="6" t="s">
        <v>6</v>
      </c>
      <c r="F16" s="6" t="s">
        <v>6</v>
      </c>
      <c r="H16" s="8"/>
    </row>
    <row r="17" spans="2:8" x14ac:dyDescent="0.25">
      <c r="B17" t="s">
        <v>3</v>
      </c>
      <c r="C17" s="6" t="s">
        <v>5</v>
      </c>
      <c r="D17" s="6" t="s">
        <v>5</v>
      </c>
      <c r="E17" s="6" t="s">
        <v>6</v>
      </c>
      <c r="F17" s="6" t="s">
        <v>5</v>
      </c>
      <c r="H17" s="8"/>
    </row>
    <row r="18" spans="2:8" x14ac:dyDescent="0.25">
      <c r="B18" t="s">
        <v>4</v>
      </c>
      <c r="C18" s="6" t="s">
        <v>5</v>
      </c>
      <c r="D18" s="6" t="s">
        <v>5</v>
      </c>
      <c r="E18" s="6" t="s">
        <v>5</v>
      </c>
      <c r="F18" s="6" t="s">
        <v>6</v>
      </c>
    </row>
    <row r="19" spans="2:8" x14ac:dyDescent="0.25">
      <c r="C19" s="27"/>
      <c r="D19" s="27"/>
      <c r="E19" s="27"/>
      <c r="F19" s="27"/>
    </row>
    <row r="20" spans="2:8" x14ac:dyDescent="0.25">
      <c r="B20" s="27" t="s">
        <v>3</v>
      </c>
      <c r="C20" s="1" t="s">
        <v>9</v>
      </c>
      <c r="D20" s="1" t="s">
        <v>8</v>
      </c>
      <c r="E20" s="1" t="s">
        <v>7</v>
      </c>
      <c r="F20" s="1" t="s">
        <v>10</v>
      </c>
    </row>
    <row r="21" spans="2:8" x14ac:dyDescent="0.25">
      <c r="B21" s="27">
        <v>31</v>
      </c>
      <c r="C21" s="15" t="s">
        <v>23</v>
      </c>
      <c r="D21" s="15" t="s">
        <v>23</v>
      </c>
      <c r="E21" s="2">
        <v>0</v>
      </c>
      <c r="F21" s="15" t="s">
        <v>23</v>
      </c>
    </row>
    <row r="22" spans="2:8" x14ac:dyDescent="0.25">
      <c r="B22" s="27">
        <v>32</v>
      </c>
      <c r="C22" s="15" t="s">
        <v>23</v>
      </c>
      <c r="D22" s="15" t="s">
        <v>23</v>
      </c>
      <c r="E22" s="2">
        <v>0.4495632</v>
      </c>
      <c r="F22" s="15" t="s">
        <v>23</v>
      </c>
    </row>
    <row r="23" spans="2:8" x14ac:dyDescent="0.25">
      <c r="B23" s="27">
        <v>33</v>
      </c>
      <c r="C23" s="15" t="s">
        <v>23</v>
      </c>
      <c r="D23" s="15" t="s">
        <v>23</v>
      </c>
      <c r="E23" s="2">
        <v>0.25678289999999998</v>
      </c>
      <c r="F23" s="15" t="s">
        <v>23</v>
      </c>
    </row>
    <row r="24" spans="2:8" x14ac:dyDescent="0.25">
      <c r="B24" s="27">
        <v>34</v>
      </c>
      <c r="C24" s="15" t="s">
        <v>23</v>
      </c>
      <c r="D24" s="15" t="s">
        <v>23</v>
      </c>
      <c r="E24" s="2">
        <v>0.1680043</v>
      </c>
      <c r="F24" s="15" t="s">
        <v>23</v>
      </c>
    </row>
    <row r="25" spans="2:8" x14ac:dyDescent="0.25">
      <c r="B25" s="27">
        <v>35</v>
      </c>
      <c r="C25" s="15" t="s">
        <v>23</v>
      </c>
      <c r="D25" s="15" t="s">
        <v>23</v>
      </c>
      <c r="E25" s="2">
        <v>0.119515</v>
      </c>
      <c r="F25" s="15" t="s">
        <v>23</v>
      </c>
    </row>
    <row r="26" spans="2:8" x14ac:dyDescent="0.25">
      <c r="B26" s="27">
        <v>36</v>
      </c>
      <c r="C26" s="15" t="s">
        <v>23</v>
      </c>
      <c r="D26" s="15" t="s">
        <v>23</v>
      </c>
      <c r="E26" s="2">
        <v>0.13177520000000001</v>
      </c>
      <c r="F26" s="15" t="s">
        <v>23</v>
      </c>
    </row>
    <row r="27" spans="2:8" x14ac:dyDescent="0.25">
      <c r="B27" s="27">
        <v>37</v>
      </c>
      <c r="C27" s="15" t="s">
        <v>23</v>
      </c>
      <c r="D27" s="15" t="s">
        <v>23</v>
      </c>
      <c r="E27" s="2">
        <v>0.47432439999999998</v>
      </c>
      <c r="F27" s="15" t="s">
        <v>23</v>
      </c>
    </row>
    <row r="28" spans="2:8" x14ac:dyDescent="0.25">
      <c r="B28" s="27">
        <v>38</v>
      </c>
      <c r="C28" s="15" t="s">
        <v>23</v>
      </c>
      <c r="D28" s="15" t="s">
        <v>23</v>
      </c>
      <c r="E28" s="2">
        <v>0.2979598</v>
      </c>
      <c r="F28" s="15" t="s">
        <v>23</v>
      </c>
    </row>
    <row r="29" spans="2:8" x14ac:dyDescent="0.25">
      <c r="B29" s="27">
        <v>39</v>
      </c>
      <c r="C29" s="15" t="s">
        <v>23</v>
      </c>
      <c r="D29" s="15" t="s">
        <v>23</v>
      </c>
      <c r="E29" s="2">
        <v>0.4918188</v>
      </c>
      <c r="F29" s="15" t="s">
        <v>23</v>
      </c>
    </row>
    <row r="30" spans="2:8" x14ac:dyDescent="0.25">
      <c r="B30" s="27" t="s">
        <v>49</v>
      </c>
      <c r="C30" s="15" t="s">
        <v>23</v>
      </c>
      <c r="D30" s="15" t="s">
        <v>23</v>
      </c>
      <c r="E30" s="31">
        <f>AVERAGE(E21:E29)</f>
        <v>0.2655270666666667</v>
      </c>
      <c r="F30" s="15" t="s">
        <v>23</v>
      </c>
    </row>
    <row r="31" spans="2:8" x14ac:dyDescent="0.25">
      <c r="C31" s="27"/>
      <c r="D31" s="27"/>
      <c r="E31" s="27"/>
      <c r="F31" s="27"/>
    </row>
    <row r="32" spans="2:8" x14ac:dyDescent="0.25">
      <c r="B32" t="s">
        <v>50</v>
      </c>
      <c r="C32" s="15" t="s">
        <v>23</v>
      </c>
      <c r="D32" s="15">
        <f>I12*D12+I13*D13+I14*D14</f>
        <v>-0.10511187622166998</v>
      </c>
      <c r="E32" s="15">
        <f>I12*E12+I13*E13+I14*E14</f>
        <v>-0.10849823737796001</v>
      </c>
      <c r="F32" s="15">
        <f>I12*F12+I13*F13+I14*F14</f>
        <v>-0.10797217977153999</v>
      </c>
    </row>
    <row r="33" spans="1:9" x14ac:dyDescent="0.25">
      <c r="C33" s="27"/>
      <c r="D33" s="27"/>
      <c r="E33" s="27"/>
      <c r="F33" s="27"/>
    </row>
    <row r="34" spans="1:9" s="6" customFormat="1" x14ac:dyDescent="0.25">
      <c r="A34" s="33" t="s">
        <v>12</v>
      </c>
      <c r="B34" s="33"/>
      <c r="C34" s="33"/>
      <c r="D34" s="33"/>
      <c r="E34" s="33"/>
      <c r="F34" s="33"/>
      <c r="G34" s="33"/>
      <c r="H34" s="33"/>
      <c r="I34" s="33"/>
    </row>
    <row r="35" spans="1:9" x14ac:dyDescent="0.25">
      <c r="A35" s="6"/>
      <c r="B35" s="33" t="s">
        <v>0</v>
      </c>
      <c r="C35" s="33"/>
      <c r="D35" s="33"/>
      <c r="E35" s="33"/>
      <c r="F35" s="33" t="s">
        <v>1</v>
      </c>
      <c r="G35" s="33"/>
      <c r="H35" s="33"/>
      <c r="I35" s="33"/>
    </row>
    <row r="36" spans="1:9" x14ac:dyDescent="0.25">
      <c r="B36" s="1" t="s">
        <v>9</v>
      </c>
      <c r="C36" s="1" t="s">
        <v>8</v>
      </c>
      <c r="D36" s="1" t="s">
        <v>7</v>
      </c>
      <c r="E36" s="1" t="s">
        <v>10</v>
      </c>
      <c r="F36" s="1" t="s">
        <v>9</v>
      </c>
      <c r="G36" s="1" t="s">
        <v>8</v>
      </c>
      <c r="H36" s="1" t="s">
        <v>7</v>
      </c>
      <c r="I36" s="1" t="s">
        <v>10</v>
      </c>
    </row>
    <row r="37" spans="1:9" x14ac:dyDescent="0.25">
      <c r="A37" s="6">
        <v>1994</v>
      </c>
      <c r="B37" s="32">
        <v>0</v>
      </c>
      <c r="C37" s="32">
        <v>0</v>
      </c>
      <c r="D37" s="25">
        <v>0</v>
      </c>
      <c r="E37" s="32">
        <v>0</v>
      </c>
      <c r="F37" s="32">
        <v>0</v>
      </c>
      <c r="G37" s="32">
        <v>0</v>
      </c>
      <c r="H37" s="25">
        <v>0</v>
      </c>
      <c r="I37" s="32">
        <v>0</v>
      </c>
    </row>
    <row r="38" spans="1:9" x14ac:dyDescent="0.25">
      <c r="A38" s="6">
        <v>1995</v>
      </c>
      <c r="B38" s="23">
        <f>C15</f>
        <v>0.62139949999999999</v>
      </c>
      <c r="C38" s="23">
        <f>D15+$D$32</f>
        <v>0.60311082377833003</v>
      </c>
      <c r="D38" s="22">
        <f>E15+$E$32+$E$30</f>
        <v>0.63880932928870671</v>
      </c>
      <c r="E38" s="23">
        <f>F15+$F$32</f>
        <v>0.49259352022845998</v>
      </c>
      <c r="F38" s="23">
        <f t="shared" ref="F38:F42" si="0">C7+C$15</f>
        <v>0.3134113</v>
      </c>
      <c r="G38" s="23">
        <f>D7+D$15+$D$32</f>
        <v>0.24254222377832999</v>
      </c>
      <c r="H38" s="22">
        <f>E7+E$15+$E$32+$E$30</f>
        <v>0.31264082928870673</v>
      </c>
      <c r="I38" s="23">
        <f>F7+F$15+$F$32</f>
        <v>0.14856772022845999</v>
      </c>
    </row>
    <row r="39" spans="1:9" x14ac:dyDescent="0.25">
      <c r="A39" s="6">
        <v>1996</v>
      </c>
      <c r="B39" s="23">
        <f t="shared" ref="B39:B42" si="1">C3+C$15</f>
        <v>0.78841990000000006</v>
      </c>
      <c r="C39" s="23">
        <f>D3+D$15+$D$32</f>
        <v>0.76446772377833005</v>
      </c>
      <c r="D39" s="22">
        <f>E3+E$15++$E$32+$E$30</f>
        <v>0.80096172928870668</v>
      </c>
      <c r="E39" s="23">
        <f>F3+F$15+$F$32</f>
        <v>0.9345298202284601</v>
      </c>
      <c r="F39" s="23">
        <f t="shared" si="0"/>
        <v>0.22123929999999997</v>
      </c>
      <c r="G39" s="23">
        <f>D8+D$15+$D$32</f>
        <v>0.14719042377833</v>
      </c>
      <c r="H39" s="22">
        <f>E8+E$15+$E$32+$E$30</f>
        <v>0.21848922928870673</v>
      </c>
      <c r="I39" s="23">
        <f>F8+F$15+$F$32</f>
        <v>0.34503432022845998</v>
      </c>
    </row>
    <row r="40" spans="1:9" x14ac:dyDescent="0.25">
      <c r="A40" s="6">
        <v>1997</v>
      </c>
      <c r="B40" s="23">
        <f t="shared" si="1"/>
        <v>0.79561349999999997</v>
      </c>
      <c r="C40" s="23">
        <f>D4+D$15+$D$32</f>
        <v>0.78503612377832999</v>
      </c>
      <c r="D40" s="22">
        <f>E4+E$15+$E$32+$E$30</f>
        <v>0.82071912928870672</v>
      </c>
      <c r="E40" s="23">
        <f>F4+F$15+$F$32</f>
        <v>1.10400862022846</v>
      </c>
      <c r="F40" s="23">
        <f t="shared" si="0"/>
        <v>0.17771209999999998</v>
      </c>
      <c r="G40" s="23">
        <f>D9+D$15+$D$32</f>
        <v>0.11452782377833001</v>
      </c>
      <c r="H40" s="22">
        <f>E9+E$15+$E$32+$E$30</f>
        <v>0.17834772928870668</v>
      </c>
      <c r="I40" s="23">
        <f>F9+F$15+$F$32</f>
        <v>0.44284092022845994</v>
      </c>
    </row>
    <row r="41" spans="1:9" x14ac:dyDescent="0.25">
      <c r="A41" s="6">
        <v>1998</v>
      </c>
      <c r="B41" s="23">
        <f t="shared" si="1"/>
        <v>0.87306069999999991</v>
      </c>
      <c r="C41" s="23">
        <f>D5+D$15+$D$32</f>
        <v>0.84806352377833005</v>
      </c>
      <c r="D41" s="22">
        <f>E5+E$15+$E$32+$E$30</f>
        <v>0.88356292928870661</v>
      </c>
      <c r="E41" s="23">
        <f>F5+F$15+$F$32</f>
        <v>0.99741362022846014</v>
      </c>
      <c r="F41" s="23">
        <f t="shared" si="0"/>
        <v>0.17535050000000002</v>
      </c>
      <c r="G41" s="23">
        <f>D10+D$15+$D$32</f>
        <v>0.11846022377833001</v>
      </c>
      <c r="H41" s="22">
        <f>E10+E$15+$E$32+$E$30</f>
        <v>0.18464052928870672</v>
      </c>
      <c r="I41" s="23">
        <f>F10+F$15+$F$32</f>
        <v>0.32066472022845999</v>
      </c>
    </row>
    <row r="42" spans="1:9" x14ac:dyDescent="0.25">
      <c r="A42" s="6">
        <v>1999</v>
      </c>
      <c r="B42" s="23">
        <f t="shared" si="1"/>
        <v>0.76052690000000001</v>
      </c>
      <c r="C42" s="23">
        <f>D6+D$15+$D$32</f>
        <v>0.74764382377833005</v>
      </c>
      <c r="D42" s="22">
        <f>E6+E$15+$E$32+$E$30</f>
        <v>0.78279502928870659</v>
      </c>
      <c r="E42" s="23">
        <f>F6+F$15+$F$32</f>
        <v>1.0486242202284599</v>
      </c>
      <c r="F42" s="23">
        <f t="shared" si="0"/>
        <v>1.4707800000000049E-2</v>
      </c>
      <c r="G42" s="23">
        <f>D11+D$15+$D$32</f>
        <v>-2.0814976221669973E-2</v>
      </c>
      <c r="H42" s="22">
        <f>E11+E$15+$E$32+$E$30</f>
        <v>4.3291929288706732E-2</v>
      </c>
      <c r="I42" s="23">
        <f>F11+F$15+$F$32</f>
        <v>0.32908432022845996</v>
      </c>
    </row>
  </sheetData>
  <mergeCells count="7">
    <mergeCell ref="A1:F1"/>
    <mergeCell ref="A3:A6"/>
    <mergeCell ref="A34:I34"/>
    <mergeCell ref="B35:E35"/>
    <mergeCell ref="F35:I35"/>
    <mergeCell ref="A7:A11"/>
    <mergeCell ref="H11:I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>
      <selection activeCell="J5" sqref="J5"/>
    </sheetView>
  </sheetViews>
  <sheetFormatPr defaultRowHeight="15" x14ac:dyDescent="0.25"/>
  <cols>
    <col min="1" max="1" width="12.7109375" customWidth="1"/>
    <col min="2" max="4" width="28.85546875" customWidth="1"/>
    <col min="5" max="5" width="18.7109375" bestFit="1" customWidth="1"/>
    <col min="6" max="6" width="18.28515625" customWidth="1"/>
    <col min="7" max="7" width="16.28515625" bestFit="1" customWidth="1"/>
    <col min="8" max="13" width="12.7109375" customWidth="1"/>
    <col min="14" max="14" width="10.28515625" customWidth="1"/>
    <col min="15" max="15" width="10.5703125" customWidth="1"/>
    <col min="16" max="16" width="11.85546875" customWidth="1"/>
    <col min="17" max="17" width="11.28515625" customWidth="1"/>
    <col min="18" max="18" width="3.140625" customWidth="1"/>
    <col min="21" max="21" width="11" customWidth="1"/>
    <col min="22" max="22" width="11.7109375" customWidth="1"/>
    <col min="23" max="23" width="11.140625" customWidth="1"/>
    <col min="24" max="24" width="13.140625" customWidth="1"/>
  </cols>
  <sheetData>
    <row r="1" spans="1:13" x14ac:dyDescent="0.25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33" t="s">
        <v>16</v>
      </c>
      <c r="B2" s="33"/>
      <c r="C2" s="33"/>
      <c r="D2" s="33"/>
      <c r="E2" s="33"/>
      <c r="F2" s="33"/>
      <c r="G2" s="33"/>
      <c r="I2" s="26"/>
      <c r="J2" s="26"/>
      <c r="K2" s="26"/>
    </row>
    <row r="3" spans="1:13" x14ac:dyDescent="0.25">
      <c r="A3" s="26" t="s">
        <v>17</v>
      </c>
      <c r="B3" s="26" t="s">
        <v>14</v>
      </c>
      <c r="C3" s="26" t="s">
        <v>14</v>
      </c>
      <c r="D3" s="26" t="s">
        <v>13</v>
      </c>
      <c r="E3" s="26" t="s">
        <v>42</v>
      </c>
      <c r="F3" s="26" t="s">
        <v>43</v>
      </c>
      <c r="G3" s="26" t="s">
        <v>44</v>
      </c>
      <c r="I3" s="26" t="s">
        <v>15</v>
      </c>
      <c r="J3" s="26" t="s">
        <v>45</v>
      </c>
      <c r="K3" s="26" t="s">
        <v>46</v>
      </c>
      <c r="L3" s="26" t="s">
        <v>47</v>
      </c>
      <c r="M3" s="26" t="s">
        <v>48</v>
      </c>
    </row>
    <row r="4" spans="1:13" x14ac:dyDescent="0.25">
      <c r="A4" s="26">
        <v>1994</v>
      </c>
      <c r="B4" s="28">
        <v>62400000</v>
      </c>
      <c r="C4" s="30">
        <f>E5+G5</f>
        <v>62421991</v>
      </c>
      <c r="D4" s="29"/>
      <c r="E4" s="26"/>
      <c r="F4" s="26"/>
      <c r="G4" s="3"/>
      <c r="H4" s="26">
        <v>1994</v>
      </c>
      <c r="I4" s="26"/>
      <c r="J4" s="26"/>
      <c r="K4" s="26"/>
    </row>
    <row r="5" spans="1:13" x14ac:dyDescent="0.25">
      <c r="A5" s="26">
        <v>1995</v>
      </c>
      <c r="B5" s="28">
        <v>117000000</v>
      </c>
      <c r="C5" s="30">
        <f>D5+F5</f>
        <v>116672306.90000001</v>
      </c>
      <c r="D5" s="30">
        <v>3039212.9</v>
      </c>
      <c r="E5" s="30">
        <v>540076</v>
      </c>
      <c r="F5" s="30">
        <v>113633094</v>
      </c>
      <c r="G5" s="30">
        <v>61881915</v>
      </c>
      <c r="H5" s="26">
        <v>1995</v>
      </c>
      <c r="I5" s="2">
        <f>(C5-C$4)/C$4</f>
        <v>0.86908980362385435</v>
      </c>
      <c r="J5" s="2">
        <f>(D5-E5)/C$4</f>
        <v>4.0036161294502763E-2</v>
      </c>
      <c r="K5" s="2">
        <f>(F5-G5)/C$4</f>
        <v>0.82905364232935153</v>
      </c>
      <c r="L5" s="4">
        <f>J5/I5</f>
        <v>4.6066771382616035E-2</v>
      </c>
      <c r="M5" s="4">
        <f>K5/I5</f>
        <v>0.95393322861738394</v>
      </c>
    </row>
    <row r="6" spans="1:13" x14ac:dyDescent="0.25">
      <c r="A6" s="26">
        <v>1996</v>
      </c>
      <c r="B6" s="28">
        <v>124000000</v>
      </c>
      <c r="C6" s="30">
        <f t="shared" ref="C6:C9" si="0">D6+F6</f>
        <v>123971872</v>
      </c>
      <c r="D6" s="30">
        <v>14171103</v>
      </c>
      <c r="E6" s="30">
        <v>476716</v>
      </c>
      <c r="F6" s="30">
        <v>109800769</v>
      </c>
      <c r="G6" s="30">
        <v>61945275</v>
      </c>
      <c r="H6" s="26">
        <v>1996</v>
      </c>
      <c r="I6" s="2">
        <f>(C6-C$4)/C$4</f>
        <v>0.98602880193295983</v>
      </c>
      <c r="J6" s="2">
        <f>(D6-E6)/C$4</f>
        <v>0.21938401484182074</v>
      </c>
      <c r="K6" s="2">
        <f>(F6-G6)/C$4</f>
        <v>0.76664478709113903</v>
      </c>
      <c r="L6" s="4">
        <f t="shared" ref="L6:L9" si="1">J6/I6</f>
        <v>0.22249250165081555</v>
      </c>
      <c r="M6" s="4">
        <f t="shared" ref="M6:M9" si="2">K6/I6</f>
        <v>0.77750749834918442</v>
      </c>
    </row>
    <row r="7" spans="1:13" x14ac:dyDescent="0.25">
      <c r="A7" s="26">
        <v>1997</v>
      </c>
      <c r="B7" s="28">
        <v>124000000</v>
      </c>
      <c r="C7" s="30">
        <f t="shared" si="0"/>
        <v>124437026</v>
      </c>
      <c r="D7" s="30">
        <v>16824466</v>
      </c>
      <c r="E7" s="30">
        <v>317160</v>
      </c>
      <c r="F7" s="30">
        <v>107612560</v>
      </c>
      <c r="G7" s="30">
        <v>62104831</v>
      </c>
      <c r="H7" s="26">
        <v>1997</v>
      </c>
      <c r="I7" s="2">
        <f>(C7-C$4)/C$4</f>
        <v>0.99348056680857877</v>
      </c>
      <c r="J7" s="2">
        <f>(D7-E7)/C$4</f>
        <v>0.26444696389129912</v>
      </c>
      <c r="K7" s="2">
        <f>(F7-G7)/C$4</f>
        <v>0.72903360291727959</v>
      </c>
      <c r="L7" s="4">
        <f t="shared" si="1"/>
        <v>0.2661823217547164</v>
      </c>
      <c r="M7" s="4">
        <f t="shared" si="2"/>
        <v>0.73381767824528354</v>
      </c>
    </row>
    <row r="8" spans="1:13" x14ac:dyDescent="0.25">
      <c r="A8" s="26">
        <v>1998</v>
      </c>
      <c r="B8" s="28">
        <v>127000000</v>
      </c>
      <c r="C8" s="30">
        <f t="shared" si="0"/>
        <v>127010836</v>
      </c>
      <c r="D8" s="30">
        <v>19440176</v>
      </c>
      <c r="E8" s="30">
        <v>570584</v>
      </c>
      <c r="F8" s="30">
        <v>107570660</v>
      </c>
      <c r="G8" s="30">
        <v>61851407</v>
      </c>
      <c r="H8" s="26">
        <v>1998</v>
      </c>
      <c r="I8" s="2">
        <f>(C8-C$4)/C$4</f>
        <v>1.0347129908112032</v>
      </c>
      <c r="J8" s="2">
        <f>(D8-E8)/C$4</f>
        <v>0.30229077441634311</v>
      </c>
      <c r="K8" s="2">
        <f>(F8-G8)/C$4</f>
        <v>0.73242221639485994</v>
      </c>
      <c r="L8" s="4">
        <f t="shared" si="1"/>
        <v>0.29214939514710314</v>
      </c>
      <c r="M8" s="4">
        <f t="shared" si="2"/>
        <v>0.70785060485289675</v>
      </c>
    </row>
    <row r="9" spans="1:13" x14ac:dyDescent="0.25">
      <c r="A9" s="26">
        <v>1999</v>
      </c>
      <c r="B9" s="28">
        <v>127000000</v>
      </c>
      <c r="C9" s="30">
        <f t="shared" si="0"/>
        <v>126596634</v>
      </c>
      <c r="D9" s="30">
        <v>17856081</v>
      </c>
      <c r="E9" s="30">
        <v>1376551</v>
      </c>
      <c r="F9" s="30">
        <v>108740553</v>
      </c>
      <c r="G9" s="30">
        <v>61045440</v>
      </c>
      <c r="H9" s="26">
        <v>1999</v>
      </c>
      <c r="I9" s="2">
        <f>(C9-C$4)/C$4</f>
        <v>1.0280774767341208</v>
      </c>
      <c r="J9" s="2">
        <f>(D9-E9)/C$4</f>
        <v>0.2640019925029306</v>
      </c>
      <c r="K9" s="2">
        <f>(F9-G9)/C$4</f>
        <v>0.76407548423119021</v>
      </c>
      <c r="L9" s="4">
        <f t="shared" si="1"/>
        <v>0.25679192325230393</v>
      </c>
      <c r="M9" s="4">
        <f t="shared" si="2"/>
        <v>0.74320807674769618</v>
      </c>
    </row>
  </sheetData>
  <mergeCells count="2">
    <mergeCell ref="A1:M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Regressions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esouser</dc:creator>
  <cp:lastModifiedBy>Fernando Leibovici</cp:lastModifiedBy>
  <dcterms:created xsi:type="dcterms:W3CDTF">2017-03-07T20:44:34Z</dcterms:created>
  <dcterms:modified xsi:type="dcterms:W3CDTF">2019-08-30T18:14:18Z</dcterms:modified>
</cp:coreProperties>
</file>