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Shared\Large devaluations\JIErevision\Resubmission\Replication Folder\Data\Mexico_EIA_19942003\"/>
    </mc:Choice>
  </mc:AlternateContent>
  <bookViews>
    <workbookView xWindow="0" yWindow="0" windowWidth="28800" windowHeight="12300" firstSheet="3" activeTab="3"/>
  </bookViews>
  <sheets>
    <sheet name="Share of M intermediates,T4App" sheetId="2" r:id="rId1"/>
    <sheet name="M intermediates to sales,T4App" sheetId="5" r:id="rId2"/>
    <sheet name="Figure9Appendix" sheetId="6" r:id="rId3"/>
    <sheet name="Figure10Appendix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3" i="8" l="1"/>
  <c r="AC73" i="8"/>
  <c r="AB73" i="8"/>
  <c r="AA73" i="8"/>
  <c r="AD72" i="8"/>
  <c r="AC72" i="8"/>
  <c r="AB72" i="8"/>
  <c r="AA72" i="8"/>
  <c r="AD71" i="8"/>
  <c r="AC71" i="8"/>
  <c r="AB71" i="8"/>
  <c r="AA71" i="8"/>
  <c r="AD70" i="8"/>
  <c r="AC70" i="8"/>
  <c r="AB70" i="8"/>
  <c r="AA70" i="8"/>
  <c r="AD69" i="8"/>
  <c r="AC69" i="8"/>
  <c r="AB69" i="8"/>
  <c r="AA69" i="8"/>
  <c r="U97" i="8"/>
  <c r="U96" i="8"/>
  <c r="U95" i="8"/>
  <c r="U94" i="8"/>
  <c r="U93" i="8"/>
  <c r="U89" i="8"/>
  <c r="U88" i="8"/>
  <c r="U87" i="8"/>
  <c r="U86" i="8"/>
  <c r="U85" i="8"/>
  <c r="U81" i="8"/>
  <c r="U80" i="8"/>
  <c r="U79" i="8"/>
  <c r="U78" i="8"/>
  <c r="U77" i="8"/>
  <c r="U73" i="8"/>
  <c r="U72" i="8"/>
  <c r="U71" i="8"/>
  <c r="U70" i="8"/>
  <c r="U69" i="8"/>
  <c r="S63" i="8"/>
  <c r="S62" i="8"/>
  <c r="U81" i="6"/>
  <c r="AD73" i="6"/>
  <c r="AD72" i="6"/>
  <c r="AD71" i="6"/>
  <c r="AD70" i="6"/>
  <c r="AD69" i="6"/>
  <c r="AC73" i="6"/>
  <c r="AC72" i="6"/>
  <c r="AC71" i="6"/>
  <c r="AC70" i="6"/>
  <c r="AC69" i="6"/>
  <c r="AB73" i="6"/>
  <c r="AB72" i="6"/>
  <c r="AB71" i="6"/>
  <c r="AB70" i="6"/>
  <c r="AB69" i="6"/>
  <c r="AA73" i="6"/>
  <c r="AA72" i="6"/>
  <c r="AA71" i="6"/>
  <c r="AA70" i="6"/>
  <c r="AA69" i="6"/>
  <c r="U97" i="6"/>
  <c r="U96" i="6"/>
  <c r="U95" i="6"/>
  <c r="U94" i="6"/>
  <c r="U93" i="6"/>
  <c r="U89" i="6"/>
  <c r="U88" i="6"/>
  <c r="U87" i="6"/>
  <c r="U86" i="6"/>
  <c r="U85" i="6"/>
  <c r="U80" i="6"/>
  <c r="U79" i="6"/>
  <c r="U78" i="6"/>
  <c r="U77" i="6"/>
  <c r="U70" i="6"/>
  <c r="U71" i="6"/>
  <c r="U72" i="6"/>
  <c r="U73" i="6"/>
  <c r="U69" i="6"/>
  <c r="S63" i="6"/>
  <c r="S62" i="6"/>
  <c r="T17" i="6" l="1"/>
  <c r="R97" i="8" l="1"/>
  <c r="R96" i="8"/>
  <c r="R95" i="8"/>
  <c r="R94" i="8"/>
  <c r="R93" i="8"/>
  <c r="T73" i="8"/>
  <c r="T81" i="8" s="1"/>
  <c r="T72" i="8"/>
  <c r="T71" i="8"/>
  <c r="T95" i="8" s="1"/>
  <c r="T70" i="8"/>
  <c r="T94" i="8" s="1"/>
  <c r="T69" i="8"/>
  <c r="T93" i="8" s="1"/>
  <c r="R41" i="8"/>
  <c r="R40" i="8"/>
  <c r="R39" i="8"/>
  <c r="R38" i="8"/>
  <c r="R37" i="8"/>
  <c r="T17" i="8"/>
  <c r="T16" i="8"/>
  <c r="T24" i="8" s="1"/>
  <c r="T15" i="8"/>
  <c r="T39" i="8" s="1"/>
  <c r="T14" i="8"/>
  <c r="T38" i="8" s="1"/>
  <c r="T13" i="8"/>
  <c r="T37" i="8" s="1"/>
  <c r="R97" i="6"/>
  <c r="R96" i="6"/>
  <c r="R95" i="6"/>
  <c r="R94" i="6"/>
  <c r="R93" i="6"/>
  <c r="T73" i="6"/>
  <c r="T72" i="6"/>
  <c r="T96" i="6" s="1"/>
  <c r="T71" i="6"/>
  <c r="T95" i="6" s="1"/>
  <c r="T70" i="6"/>
  <c r="T94" i="6" s="1"/>
  <c r="T69" i="6"/>
  <c r="T93" i="6" s="1"/>
  <c r="T13" i="6"/>
  <c r="R38" i="6"/>
  <c r="R39" i="6"/>
  <c r="R40" i="6"/>
  <c r="R41" i="6"/>
  <c r="R37" i="6"/>
  <c r="T37" i="6" s="1"/>
  <c r="T29" i="6"/>
  <c r="T21" i="6"/>
  <c r="T15" i="6"/>
  <c r="T31" i="6" s="1"/>
  <c r="T16" i="6"/>
  <c r="T24" i="6" s="1"/>
  <c r="T25" i="6"/>
  <c r="T14" i="6"/>
  <c r="T22" i="6" s="1"/>
  <c r="T96" i="8" l="1"/>
  <c r="T41" i="8"/>
  <c r="T25" i="8"/>
  <c r="T97" i="8"/>
  <c r="T30" i="8"/>
  <c r="T33" i="8"/>
  <c r="T85" i="8"/>
  <c r="T29" i="8"/>
  <c r="T32" i="8"/>
  <c r="T79" i="8"/>
  <c r="T89" i="8"/>
  <c r="T21" i="8"/>
  <c r="T23" i="8"/>
  <c r="T31" i="8"/>
  <c r="T40" i="8"/>
  <c r="T77" i="8"/>
  <c r="T80" i="8"/>
  <c r="T88" i="8"/>
  <c r="T22" i="8"/>
  <c r="T78" i="8"/>
  <c r="T86" i="8"/>
  <c r="T87" i="8"/>
  <c r="T97" i="6"/>
  <c r="T86" i="6"/>
  <c r="T87" i="6"/>
  <c r="T88" i="6"/>
  <c r="T89" i="6"/>
  <c r="T77" i="6"/>
  <c r="T78" i="6"/>
  <c r="T79" i="6"/>
  <c r="T80" i="6"/>
  <c r="T81" i="6"/>
  <c r="T85" i="6"/>
  <c r="T32" i="6"/>
  <c r="T33" i="6"/>
  <c r="T30" i="6"/>
  <c r="T41" i="6"/>
  <c r="T40" i="6"/>
  <c r="T39" i="6"/>
  <c r="T38" i="6"/>
  <c r="T23" i="6"/>
</calcChain>
</file>

<file path=xl/sharedStrings.xml><?xml version="1.0" encoding="utf-8"?>
<sst xmlns="http://schemas.openxmlformats.org/spreadsheetml/2006/main" count="398" uniqueCount="236">
  <si>
    <t>1a. Exporters vs. non-exporters</t>
  </si>
  <si>
    <t>.         sum intermediates_mshare if year==1994 &amp; exporter==1, detail</t>
  </si>
  <si>
    <t xml:space="preserve">                    intermediates_mshare</t>
  </si>
  <si>
    <t>-------------------------------------------------------------</t>
  </si>
  <si>
    <t xml:space="preserve">      Percentiles      Smallest</t>
  </si>
  <si>
    <t xml:space="preserve"> 1%            0              0</t>
  </si>
  <si>
    <t xml:space="preserve"> 5%            0              0</t>
  </si>
  <si>
    <t>10%            0              0       Obs               1,545</t>
  </si>
  <si>
    <t>25%            0              0       Sum of Wgt.       1,545</t>
  </si>
  <si>
    <t>50%     .1900637                      Mean           .3004015</t>
  </si>
  <si>
    <t xml:space="preserve">                        Largest       Std. Dev.      .3137065</t>
  </si>
  <si>
    <t>75%     .5399997              1</t>
  </si>
  <si>
    <t>90%     .8000234              1       Variance       .0984118</t>
  </si>
  <si>
    <t>95%     .9149784              1       Skewness       .7211434</t>
  </si>
  <si>
    <t>99%            1              1       Kurtosis       2.196694</t>
  </si>
  <si>
    <t>1b. Low vs. high export intensity</t>
  </si>
  <si>
    <t>.         sum intermediates_mshare if year==1994 &amp; exporter==0, detail</t>
  </si>
  <si>
    <t>10%            0              0       Obs               3,225</t>
  </si>
  <si>
    <t>25%            0              0       Sum of Wgt.       3,225</t>
  </si>
  <si>
    <t>50%            0                      Mean           .1415256</t>
  </si>
  <si>
    <t xml:space="preserve">                        Largest       Std. Dev.      .2463038</t>
  </si>
  <si>
    <t>75%     .1998722              1</t>
  </si>
  <si>
    <t>90%     .5398071              1       Variance       .0606655</t>
  </si>
  <si>
    <t>95%     .7500139              1       Skewness       1.865892</t>
  </si>
  <si>
    <t>99%     .9724509              1       Kurtosis        5.53428</t>
  </si>
  <si>
    <t>.         sum intermediates_mshare if year==1994 &amp; xy_cat==1, detail</t>
  </si>
  <si>
    <t>10%            0              0       Obs               1,340</t>
  </si>
  <si>
    <t>25%            0              0       Sum of Wgt.       1,340</t>
  </si>
  <si>
    <t>50%     .1900697                      Mean           .2931333</t>
  </si>
  <si>
    <t xml:space="preserve">                        Largest       Std. Dev.      .3057347</t>
  </si>
  <si>
    <t>75%     .5269691              1</t>
  </si>
  <si>
    <t>90%      .788095              1       Variance       .0934737</t>
  </si>
  <si>
    <t>95%     .9000058              1       Skewness       .7528718</t>
  </si>
  <si>
    <t>99%     .9995809              1       Kurtosis       2.292161</t>
  </si>
  <si>
    <t xml:space="preserve">.         sum intermediates_mshare if year==1994 &amp; xy_cat==2, detail      </t>
  </si>
  <si>
    <t>10%            0              0       Obs                 205</t>
  </si>
  <si>
    <t>25%            0              0       Sum of Wgt.         205</t>
  </si>
  <si>
    <t>50%     .1897225                      Mean           .3479111</t>
  </si>
  <si>
    <t xml:space="preserve">                        Largest       Std. Dev.      .3587354</t>
  </si>
  <si>
    <t>75%     .6799868              1</t>
  </si>
  <si>
    <t>90%     .9058818              1       Variance       .1286911</t>
  </si>
  <si>
    <t>95%     .9550006              1       Skewness       .4822532</t>
  </si>
  <si>
    <t>99%            1              1       Kurtosis       1.668702</t>
  </si>
  <si>
    <t>1. To what extent are exporters more likely to import intermediates? Summary statistics</t>
  </si>
  <si>
    <t xml:space="preserve">                                                Prob &gt; F          =     0.0000</t>
  </si>
  <si>
    <t>Linear regression                               Number of obs     =      6,886</t>
  </si>
  <si>
    <t>-------------------------------------------------------------------------------------------------------------------</t>
  </si>
  <si>
    <t xml:space="preserve">                                                  |               Robust</t>
  </si>
  <si>
    <t xml:space="preserve">                              dln_sales_x_rel1994 |      Coef.   Std. Err.      t    P&gt;|t|     [95% Conf. Interval]</t>
  </si>
  <si>
    <t>--------------------------------------------------+----------------------------------------------------------------</t>
  </si>
  <si>
    <t>intermediates_mshare_high#years_after_devaluation |</t>
  </si>
  <si>
    <t xml:space="preserve">                                                  |</t>
  </si>
  <si>
    <t xml:space="preserve">                                    industry2d_id |</t>
  </si>
  <si>
    <t>10%            0              0       Obs               1,547</t>
  </si>
  <si>
    <t>25%            0              0       Sum of Wgt.       1,547</t>
  </si>
  <si>
    <t>10%            0              0       Obs               1,342</t>
  </si>
  <si>
    <t>25%            0              0       Sum of Wgt.       1,342</t>
  </si>
  <si>
    <t xml:space="preserve">                                                Root MSE          =     1.3699</t>
  </si>
  <si>
    <t>.         sum importedintermediates_sales if year==1994 &amp; exporter==0, detail</t>
  </si>
  <si>
    <t xml:space="preserve">                 importedintermediates_sales</t>
  </si>
  <si>
    <t>10%            0              0       Obs               3,232</t>
  </si>
  <si>
    <t>25%            0              0       Sum of Wgt.       3,232</t>
  </si>
  <si>
    <t>50%            0                      Mean           .0690622</t>
  </si>
  <si>
    <t xml:space="preserve">                        Largest       Std. Dev.       .136357</t>
  </si>
  <si>
    <t>75%     .0800395       .8946666</t>
  </si>
  <si>
    <t>90%     .2524915       .9489833       Variance       .0185932</t>
  </si>
  <si>
    <t>95%     .3564436       .9729443       Skewness       3.184972</t>
  </si>
  <si>
    <t>99%      .600998       1.948859       Kurtosis       20.67906</t>
  </si>
  <si>
    <t>.         sum importedintermediates_sales if year==1994 &amp; exporter==1, detail</t>
  </si>
  <si>
    <t>50%     .0696096                      Mean           .1327906</t>
  </si>
  <si>
    <t xml:space="preserve">                        Largest       Std. Dev.      .1625548</t>
  </si>
  <si>
    <t>75%     .2183644       .7939913</t>
  </si>
  <si>
    <t>90%     .3712551       .8268527       Variance       .0264241</t>
  </si>
  <si>
    <t>95%     .4751107       .8300126       Skewness       1.452922</t>
  </si>
  <si>
    <t>99%     .6384628       .9378431       Kurtosis       4.806592</t>
  </si>
  <si>
    <t>.         sum importedintermediates_sales if year==1994 &amp; xy_cat==1, detail</t>
  </si>
  <si>
    <t>50%     .0676231                      Mean           .1255418</t>
  </si>
  <si>
    <t xml:space="preserve">                        Largest       Std. Dev.      .1519669</t>
  </si>
  <si>
    <t>75%      .201419       .6981047</t>
  </si>
  <si>
    <t>90%     .3344058        .725091       Variance       .0230939</t>
  </si>
  <si>
    <t>95%     .4412899       .7939913       Skewness       1.447636</t>
  </si>
  <si>
    <t>99%     .6160901       .8268527       Kurtosis        4.81611</t>
  </si>
  <si>
    <t xml:space="preserve">.         sum importedintermediates_sales if year==1994 &amp; xy_cat==2, detail               </t>
  </si>
  <si>
    <t>50%     .0817717                      Mean           .1802443</t>
  </si>
  <si>
    <t xml:space="preserve">                        Largest       Std. Dev.      .2140928</t>
  </si>
  <si>
    <t>75%     .3275292       .7306954</t>
  </si>
  <si>
    <t>90%     .5065717       .7446378       Variance       .0458357</t>
  </si>
  <si>
    <t>95%     .6017694       .8300126       Skewness       1.079483</t>
  </si>
  <si>
    <t>99%     .7446378       .9378431       Kurtosis       3.269543</t>
  </si>
  <si>
    <t xml:space="preserve">                                                Root MSE          =     1.3856</t>
  </si>
  <si>
    <t>----------------------------------------------------------------------------------------------------------------</t>
  </si>
  <si>
    <t xml:space="preserve">                                               |               Robust</t>
  </si>
  <si>
    <t xml:space="preserve">                           dln_sales_x_rel1994 |      Coef.   Std. Err.      t    P&gt;|t|     [95% Conf. Interval]</t>
  </si>
  <si>
    <t>-----------------------------------------------+----------------------------------------------------------------</t>
  </si>
  <si>
    <t>importedint_sales_high#years_after_devaluation |</t>
  </si>
  <si>
    <t xml:space="preserve">                                               |</t>
  </si>
  <si>
    <t xml:space="preserve">                                 industry2d_id |</t>
  </si>
  <si>
    <t xml:space="preserve">.                         reg dln_sales_x_rel1994 i.xy_cat#i.years_after_devaluation i.intermediates_mshare_high#i.years_after_devaluation </t>
  </si>
  <si>
    <t>&gt; if year&gt;1994, robust</t>
  </si>
  <si>
    <t>note: 1.intermediates_mshare_high#2.years_after_devaluation omitted because of collinearity</t>
  </si>
  <si>
    <t>note: 1.intermediates_mshare_high#3.years_after_devaluation omitted because of collinearity</t>
  </si>
  <si>
    <t>note: 1.intermediates_mshare_high#4.years_after_devaluation omitted because of collinearity</t>
  </si>
  <si>
    <t>note: 1.intermediates_mshare_high#5.years_after_devaluation omitted because of collinearity</t>
  </si>
  <si>
    <t>Linear regression                               Number of obs     =      6,934</t>
  </si>
  <si>
    <t xml:space="preserve">                                                F(14, 6919)       =      22.76</t>
  </si>
  <si>
    <t xml:space="preserve">                                                R-squared         =     0.0275</t>
  </si>
  <si>
    <t xml:space="preserve">                   xy_cat#years_after_devaluation |</t>
  </si>
  <si>
    <t xml:space="preserve">                                             1 2  |   .1910209   .0692539     2.76   0.006     .0552621    .3267797</t>
  </si>
  <si>
    <t xml:space="preserve">                                             1 3  |    .179602   .0719716     2.50   0.013     .0385155    .3206884</t>
  </si>
  <si>
    <t xml:space="preserve">                                             1 4  |    .312372   .0765556     4.08   0.000     .1622995    .4624444</t>
  </si>
  <si>
    <t xml:space="preserve">                                             1 5  |   .2705136   .0767558     3.52   0.000     .1200488    .4209785</t>
  </si>
  <si>
    <t xml:space="preserve">                                             2 1  |  -.3079579   .0551503    -5.58   0.000    -.4160695   -.1998464</t>
  </si>
  <si>
    <t xml:space="preserve">                                             2 2  |  -.3759193   .0826278    -4.55   0.000    -.5378951   -.2139436</t>
  </si>
  <si>
    <t xml:space="preserve">                                             2 3  |  -.4381591   .0911977    -4.80   0.000    -.6169346   -.2593836</t>
  </si>
  <si>
    <t xml:space="preserve">                                             2 4  |  -.3837424   .0914885    -4.19   0.000    -.5630879    -.204397</t>
  </si>
  <si>
    <t xml:space="preserve">                                             2 5  |  -.4715501   .0945655    -4.99   0.000    -.6569276   -.2861726</t>
  </si>
  <si>
    <t xml:space="preserve">                                             0 2  |  -.0450051   .0696424    -0.65   0.518    -.1815254    .0915153</t>
  </si>
  <si>
    <t xml:space="preserve">                                             0 3  |  -.0075063   .0757902    -0.10   0.921    -.1560783    .1410657</t>
  </si>
  <si>
    <t xml:space="preserve">                                             0 4  |  -.1223601   .0811428    -1.51   0.132    -.2814249    .0367048</t>
  </si>
  <si>
    <t xml:space="preserve">                                             0 5  |  -.2737547   .0843975    -3.24   0.001    -.4391997   -.1083097</t>
  </si>
  <si>
    <t xml:space="preserve">                                             1 1  |   .0033659   .0612712     0.05   0.956    -.1167446    .1234763</t>
  </si>
  <si>
    <t xml:space="preserve">                                             1 2  |          0  (omitted)</t>
  </si>
  <si>
    <t xml:space="preserve">                                             1 3  |          0  (omitted)</t>
  </si>
  <si>
    <t xml:space="preserve">                                             1 4  |          0  (omitted)</t>
  </si>
  <si>
    <t xml:space="preserve">                                             1 5  |          0  (omitted)</t>
  </si>
  <si>
    <t xml:space="preserve">                                            _cons |   .6196612   .0476552    13.00   0.000     .5262423      .71308</t>
  </si>
  <si>
    <t>Period</t>
  </si>
  <si>
    <t>Base: Low export intensity, high import intensity</t>
  </si>
  <si>
    <t>Value</t>
  </si>
  <si>
    <t>Coeffs</t>
  </si>
  <si>
    <t>High export intensity</t>
  </si>
  <si>
    <t>Low import intensity</t>
  </si>
  <si>
    <t>High export intensity, low import intensity</t>
  </si>
  <si>
    <t>.                         reg dln_sales_x_rel1994 i.xy_cat#i.years_after_devaluation i.industry2d_id inventories_sales inventoriesinputs_in</t>
  </si>
  <si>
    <t>&gt; termediates i.intermediates_mshare_high#i.years_after_devaluation if year&gt;1994, robust</t>
  </si>
  <si>
    <t xml:space="preserve">                                                F(24, 6861)       =      19.97</t>
  </si>
  <si>
    <t xml:space="preserve">                                                R-squared         =     0.0499</t>
  </si>
  <si>
    <t xml:space="preserve">                                             1 2  |   .1639978   .0699393     2.34   0.019     .0268951    .3011004</t>
  </si>
  <si>
    <t xml:space="preserve">                                             1 3  |   .1487327   .0729714     2.04   0.042     .0056862    .2917791</t>
  </si>
  <si>
    <t xml:space="preserve">                                             1 4  |   .2873318   .0770275     3.73   0.000      .136334    .4383296</t>
  </si>
  <si>
    <t xml:space="preserve">                                             1 5  |    .251567   .0774762     3.25   0.001     .0996896    .4034444</t>
  </si>
  <si>
    <t xml:space="preserve">                                             2 1  |  -.3196012   .0578896    -5.52   0.000    -.4330827   -.2061197</t>
  </si>
  <si>
    <t xml:space="preserve">                                             2 2  |  -.4061553   .0830145    -4.89   0.000    -.5688893   -.2434212</t>
  </si>
  <si>
    <t xml:space="preserve">                                             2 3  |  -.4834259    .092421    -5.23   0.000    -.6645997   -.3022522</t>
  </si>
  <si>
    <t xml:space="preserve">                                             2 4  |  -.4062206   .0911909    -4.45   0.000     -.584983   -.2274582</t>
  </si>
  <si>
    <t xml:space="preserve">                                             2 5  |   -.476597    .094333    -5.05   0.000     -.661519    -.291675</t>
  </si>
  <si>
    <t xml:space="preserve">                                              32  |    .446946   .0693899     6.44   0.000     .3109202    .5829717</t>
  </si>
  <si>
    <t xml:space="preserve">                                              33  |   .2450357   .1129689     2.17   0.030     .0235816    .4664898</t>
  </si>
  <si>
    <t xml:space="preserve">                                              34  |    .178259   .0946634     1.88   0.060    -.0073106    .3638287</t>
  </si>
  <si>
    <t xml:space="preserve">                                              35  |    .100986   .0582828     1.73   0.083    -.0132664    .2152384</t>
  </si>
  <si>
    <t xml:space="preserve">                                              36  |   .1174185   .0690903     1.70   0.089    -.0180198    .2528569</t>
  </si>
  <si>
    <t xml:space="preserve">                                              37  |   .4764557    .104926     4.54   0.000     .2707683    .6821431</t>
  </si>
  <si>
    <t xml:space="preserve">                                              38  |   .2784793   .0577272     4.82   0.000     .1653162    .3916425</t>
  </si>
  <si>
    <t xml:space="preserve">                                              39  |   .4707591    .147224     3.20   0.001     .1821544    .7593639</t>
  </si>
  <si>
    <t xml:space="preserve">                                inventories_sales |  -1.202718   .1758751    -6.84   0.000    -1.547488   -.8579486</t>
  </si>
  <si>
    <t xml:space="preserve">                  inventoriesinputs_intermediates |  -.1529231   .0484997    -3.15   0.002    -.2479975   -.0578488</t>
  </si>
  <si>
    <t xml:space="preserve">                                             0 2  |  -.0200324   .0702265    -0.29   0.775    -.1576981    .1176332</t>
  </si>
  <si>
    <t xml:space="preserve">                                             0 3  |   .0528338   .0773763     0.68   0.495    -.0988477    .2045154</t>
  </si>
  <si>
    <t xml:space="preserve">                                             0 4  |   -.102241   .0814752    -1.25   0.210    -.2619577    .0574758</t>
  </si>
  <si>
    <t xml:space="preserve">                                             0 5  |  -.2543479   .0845637    -3.01   0.003    -.4201189   -.0885769</t>
  </si>
  <si>
    <t xml:space="preserve">                                             1 1  |  -.0207353   .0627435    -0.33   0.741     -.143732    .1022614</t>
  </si>
  <si>
    <t xml:space="preserve">                                            _cons |   .5184161   .0627403     8.26   0.000     .3954256    .6414065</t>
  </si>
  <si>
    <t xml:space="preserve">.                         reg dln_sales_x_rel1994 i.xy_cat#i.years_after_devaluation i.importedint_sales_high#i.years_after_devaluation if </t>
  </si>
  <si>
    <t>&gt; year&gt;1994, robust</t>
  </si>
  <si>
    <t>note: 1.importedint_sales_high#2.years_after_devaluation omitted because of collinearity</t>
  </si>
  <si>
    <t>note: 1.importedint_sales_high#3.years_after_devaluation omitted because of collinearity</t>
  </si>
  <si>
    <t>note: 1.importedint_sales_high#4.years_after_devaluation omitted because of collinearity</t>
  </si>
  <si>
    <t>note: 1.importedint_sales_high#5.years_after_devaluation omitted because of collinearity</t>
  </si>
  <si>
    <t xml:space="preserve">                                                F(14, 6919)       =      22.90</t>
  </si>
  <si>
    <t xml:space="preserve">                                                R-squared         =     0.0283</t>
  </si>
  <si>
    <t xml:space="preserve">                                                Root MSE          =      1.385</t>
  </si>
  <si>
    <t xml:space="preserve">                xy_cat#years_after_devaluation |</t>
  </si>
  <si>
    <t xml:space="preserve">                                          1 2  |   .2745344    .069791     3.93   0.000     .1377226    .4113461</t>
  </si>
  <si>
    <t xml:space="preserve">                                          1 3  |   .2573958   .0739836     3.48   0.001     .1123652    .4024264</t>
  </si>
  <si>
    <t xml:space="preserve">                                          1 4  |   .3623737   .0775428     4.67   0.000      .210366    .5143814</t>
  </si>
  <si>
    <t xml:space="preserve">                                          1 5  |   .3030278   .0774159     3.91   0.000     .1512689    .4547867</t>
  </si>
  <si>
    <t xml:space="preserve">                                          2 1  |  -.3101864   .0552365    -5.62   0.000    -.4184669   -.2019059</t>
  </si>
  <si>
    <t xml:space="preserve">                                          2 2  |  -.2969116   .0812474    -3.65   0.000    -.4561814   -.1376417</t>
  </si>
  <si>
    <t xml:space="preserve">                                          2 3  |  -.3626046   .0894939    -4.05   0.000    -.5380402    -.187169</t>
  </si>
  <si>
    <t xml:space="preserve">                                          2 4  |  -.3396012   .0899495    -3.78   0.000    -.5159299   -.1632724</t>
  </si>
  <si>
    <t xml:space="preserve">                                          2 5  |  -.4505417   .0929492    -4.85   0.000    -.6327507   -.2683327</t>
  </si>
  <si>
    <t xml:space="preserve">                                          0 2  |  -.1378777   .0696186    -1.98   0.048    -.2743515   -.0014038</t>
  </si>
  <si>
    <t xml:space="preserve">                                          0 3  |  -.0906899   .0757807    -1.20   0.231    -.2392433    .0578635</t>
  </si>
  <si>
    <t xml:space="preserve">                                          0 4  |  -.1479188   .0813363    -1.82   0.069    -.3073629    .0115252</t>
  </si>
  <si>
    <t xml:space="preserve">                                          0 5  |  -.2606262   .0844243    -3.09   0.002    -.4261237   -.0951287</t>
  </si>
  <si>
    <t xml:space="preserve">                                          1 1  |   .0755674   .0612686     1.23   0.217    -.0445378    .1956726</t>
  </si>
  <si>
    <t xml:space="preserve">                                          1 2  |          0  (omitted)</t>
  </si>
  <si>
    <t xml:space="preserve">                                          1 3  |          0  (omitted)</t>
  </si>
  <si>
    <t xml:space="preserve">                                          1 4  |          0  (omitted)</t>
  </si>
  <si>
    <t xml:space="preserve">                                          1 5  |          0  (omitted)</t>
  </si>
  <si>
    <t xml:space="preserve">                                         _cons |   .5829943   .0475027    12.27   0.000     .4898745    .6761141</t>
  </si>
  <si>
    <t>&gt; termediates i.importedint_sales_high#i.years_after_devaluation if year&gt;1994, robust</t>
  </si>
  <si>
    <t xml:space="preserve">                                                F(24, 6861)       =      19.82</t>
  </si>
  <si>
    <t xml:space="preserve">                                                R-squared         =     0.0497</t>
  </si>
  <si>
    <t xml:space="preserve">                                                Root MSE          =       1.37</t>
  </si>
  <si>
    <t xml:space="preserve">                                          1 2  |   .2327587   .0706419     3.29   0.001     .0942786    .3712387</t>
  </si>
  <si>
    <t xml:space="preserve">                                          1 3  |   .2137587   .0754305     2.83   0.005     .0658917    .3616258</t>
  </si>
  <si>
    <t xml:space="preserve">                                          1 4  |   .3240597   .0782843     4.14   0.000     .1705981    .4775212</t>
  </si>
  <si>
    <t xml:space="preserve">                                          1 5  |    .272419   .0783218     3.48   0.001      .118884    .4259539</t>
  </si>
  <si>
    <t xml:space="preserve">                                          2 1  |  -.3235837   .0581079    -5.57   0.000    -.4374931   -.2096742</t>
  </si>
  <si>
    <t xml:space="preserve">                                          2 2  |  -.3434652   .0817041    -4.20   0.000    -.5036305   -.1832998</t>
  </si>
  <si>
    <t xml:space="preserve">                                          2 3  |  -.4211243   .0906349    -4.65   0.000    -.5987967   -.2434519</t>
  </si>
  <si>
    <t xml:space="preserve">                                          2 4  |  -.3771394   .0894792    -4.21   0.000    -.5525464   -.2017324</t>
  </si>
  <si>
    <t xml:space="preserve">                                          2 5  |  -.4689152   .0925195    -5.07   0.000     -.650282   -.2875483</t>
  </si>
  <si>
    <t xml:space="preserve">                                           32  |   .4325483   .0701113     6.17   0.000     .2951083    .5699882</t>
  </si>
  <si>
    <t xml:space="preserve">                                           33  |   .2325471   .1136217     2.05   0.041     .0098135    .4552808</t>
  </si>
  <si>
    <t xml:space="preserve">                                           34  |   .1643881   .0961624     1.71   0.087      -.02412    .3528962</t>
  </si>
  <si>
    <t xml:space="preserve">                                           35  |   .0793818   .0588455     1.35   0.177    -.0359737    .1947372</t>
  </si>
  <si>
    <t xml:space="preserve">                                           36  |    .111485   .0685813     1.63   0.104    -.0229557    .2459257</t>
  </si>
  <si>
    <t xml:space="preserve">                                           37  |   .4526472   .1041218     4.35   0.000     .2485363    .6567582</t>
  </si>
  <si>
    <t xml:space="preserve">                                           38  |   .2546698    .058253     4.37   0.000      .140476    .3688637</t>
  </si>
  <si>
    <t xml:space="preserve">                                           39  |   .4635985   .1470612     3.15   0.002      .175313     .751884</t>
  </si>
  <si>
    <t xml:space="preserve">                             inventories_sales |  -1.202112   .1759756    -6.83   0.000    -1.547079   -.8571451</t>
  </si>
  <si>
    <t xml:space="preserve">               inventoriesinputs_intermediates |  -.1497141   .0483904    -3.09   0.002    -.2445743    -.054854</t>
  </si>
  <si>
    <t xml:space="preserve">                                          0 2  |  -.0948766   .0703667    -1.35   0.178    -.2328171    .0430639</t>
  </si>
  <si>
    <t xml:space="preserve">                                          0 3  |  -.0173988   .0775431    -0.22   0.822    -.1694072    .1346096</t>
  </si>
  <si>
    <t xml:space="preserve">                                          0 4  |  -.1119366   .0818841    -1.37   0.172    -.2724549    .0485817</t>
  </si>
  <si>
    <t xml:space="preserve">                                          0 5  |  -.2290142   .0849404    -2.70   0.007    -.3955238   -.0625046</t>
  </si>
  <si>
    <t xml:space="preserve">                                          1 1  |   .0402451   .0629665     0.64   0.523    -.0831887    .1636789</t>
  </si>
  <si>
    <t xml:space="preserve">                                         _cons |   .5039362   .0626511     8.04   0.000     .3811206    .6267518</t>
  </si>
  <si>
    <t>Const</t>
  </si>
  <si>
    <t>LowX,HighM</t>
  </si>
  <si>
    <t>LowX,LowM</t>
  </si>
  <si>
    <t>HighX,LowM</t>
  </si>
  <si>
    <t>HighX,HighM</t>
  </si>
  <si>
    <t>dln exports on sumT(cat(X/Y)) sumT(cat(M/Y)) constant</t>
  </si>
  <si>
    <t>High export intensity, high import intensity</t>
  </si>
  <si>
    <t>Low export intensity, Low import intensity</t>
  </si>
  <si>
    <t>Inventories/Sales</t>
  </si>
  <si>
    <t>InventoriesInputs/Intermediates</t>
  </si>
  <si>
    <t>Adjusted</t>
  </si>
  <si>
    <t>Avg. FE</t>
  </si>
  <si>
    <t>Fixed effects</t>
  </si>
  <si>
    <t>Coeff</t>
  </si>
  <si>
    <t>Avg. controls</t>
  </si>
  <si>
    <t>Avg. value across all firms in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</si>
</sst>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3" xfId="0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0" fontId="0" fillId="0" borderId="5" xfId="0" applyBorder="1" applyAlignment="1">
      <alignment horizontal="left"/>
    </xf>
    <xf numFmtId="2" fontId="0" fillId="2" borderId="6" xfId="0" applyNumberFormat="1" applyFill="1" applyBorder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Figure9Appendix!$AA$67</c:f>
              <c:strCache>
                <c:ptCount val="1"/>
                <c:pt idx="0">
                  <c:v>LowX,LowM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Figure9Appendix!$AA$68:$AA$72</c:f>
              <c:numCache>
                <c:formatCode>General</c:formatCode>
                <c:ptCount val="5"/>
                <c:pt idx="0">
                  <c:v>0</c:v>
                </c:pt>
                <c:pt idx="1">
                  <c:v>0.63679564405494127</c:v>
                </c:pt>
                <c:pt idx="2">
                  <c:v>0.90274144405494117</c:v>
                </c:pt>
                <c:pt idx="3">
                  <c:v>0.96034254405494124</c:v>
                </c:pt>
                <c:pt idx="4">
                  <c:v>0.94386684405494126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4-41B2-A359-F3F161E70500}"/>
            </c:ext>
          </c:extLst>
        </c:ser>
        <c:ser>
          <c:idx val="1"/>
          <c:order val="1"/>
          <c:tx>
            <c:strRef>
              <c:f>Figure9Appendix!$AB$67</c:f>
              <c:strCache>
                <c:ptCount val="1"/>
                <c:pt idx="0">
                  <c:v>HighX,LowM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Figure9Appendix!$AB$68:$AB$72</c:f>
              <c:numCache>
                <c:formatCode>General</c:formatCode>
                <c:ptCount val="5"/>
                <c:pt idx="0">
                  <c:v>0</c:v>
                </c:pt>
                <c:pt idx="1">
                  <c:v>0.31719444405494124</c:v>
                </c:pt>
                <c:pt idx="2">
                  <c:v>0.49658614405494117</c:v>
                </c:pt>
                <c:pt idx="3">
                  <c:v>0.47691664405494116</c:v>
                </c:pt>
                <c:pt idx="4">
                  <c:v>0.53764624405494132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4-41B2-A359-F3F161E70500}"/>
            </c:ext>
          </c:extLst>
        </c:ser>
        <c:ser>
          <c:idx val="2"/>
          <c:order val="2"/>
          <c:tx>
            <c:strRef>
              <c:f>Figure9Appendix!$AC$67</c:f>
              <c:strCache>
                <c:ptCount val="1"/>
                <c:pt idx="0">
                  <c:v>LowX,HighM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Figure9Appendix!$AC$68:$AC$72</c:f>
              <c:numCache>
                <c:formatCode>General</c:formatCode>
                <c:ptCount val="5"/>
                <c:pt idx="0">
                  <c:v>0</c:v>
                </c:pt>
                <c:pt idx="1">
                  <c:v>0.63679564405494127</c:v>
                </c:pt>
                <c:pt idx="2">
                  <c:v>0.92277384405494123</c:v>
                </c:pt>
                <c:pt idx="3">
                  <c:v>0.90750874405494109</c:v>
                </c:pt>
                <c:pt idx="4">
                  <c:v>1.0461078440549412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4-41B2-A359-F3F161E70500}"/>
            </c:ext>
          </c:extLst>
        </c:ser>
        <c:ser>
          <c:idx val="3"/>
          <c:order val="3"/>
          <c:tx>
            <c:strRef>
              <c:f>Figure9Appendix!$AD$67</c:f>
              <c:strCache>
                <c:ptCount val="1"/>
                <c:pt idx="0">
                  <c:v>HighX,HighM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Figure9Appendix!$AD$68:$AD$72</c:f>
              <c:numCache>
                <c:formatCode>General</c:formatCode>
                <c:ptCount val="5"/>
                <c:pt idx="0">
                  <c:v>0</c:v>
                </c:pt>
                <c:pt idx="1">
                  <c:v>0.31719444405494129</c:v>
                </c:pt>
                <c:pt idx="2">
                  <c:v>0.51661854405494123</c:v>
                </c:pt>
                <c:pt idx="3">
                  <c:v>0.42408284405494107</c:v>
                </c:pt>
                <c:pt idx="4">
                  <c:v>0.63988724405494124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4-41B2-A359-F3F161E7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9199"/>
        <c:axId val="31368367"/>
      </c:lineChart>
      <c:catAx>
        <c:axId val="3136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8367"/>
        <c:crosses val="autoZero"/>
        <c:auto val="1"/>
        <c:lblAlgn val="ctr"/>
        <c:lblOffset val="100"/>
        <c:noMultiLvlLbl val="0"/>
      </c:catAx>
      <c:valAx>
        <c:axId val="313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Figure10Appendix!$AA$67</c:f>
              <c:strCache>
                <c:ptCount val="1"/>
                <c:pt idx="0">
                  <c:v>LowX,LowM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Figure10Appendix!$AA$68:$AA$72</c:f>
              <c:numCache>
                <c:formatCode>0.0000</c:formatCode>
                <c:ptCount val="5"/>
                <c:pt idx="0">
                  <c:v>0</c:v>
                </c:pt>
                <c:pt idx="1">
                  <c:v>0.67026434877170782</c:v>
                </c:pt>
                <c:pt idx="2">
                  <c:v>0.84695944877170781</c:v>
                </c:pt>
                <c:pt idx="3">
                  <c:v>0.90543724877170773</c:v>
                </c:pt>
                <c:pt idx="4">
                  <c:v>0.92120044877170781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0-4E94-984D-F2D945909926}"/>
            </c:ext>
          </c:extLst>
        </c:ser>
        <c:ser>
          <c:idx val="1"/>
          <c:order val="1"/>
          <c:tx>
            <c:strRef>
              <c:f>Figure10Appendix!$AB$67</c:f>
              <c:strCache>
                <c:ptCount val="1"/>
                <c:pt idx="0">
                  <c:v>HighX,LowM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Figure10Appendix!$AB$68:$AB$72</c:f>
              <c:numCache>
                <c:formatCode>0.0000</c:formatCode>
                <c:ptCount val="5"/>
                <c:pt idx="0">
                  <c:v>0</c:v>
                </c:pt>
                <c:pt idx="1">
                  <c:v>0.34668064877170779</c:v>
                </c:pt>
                <c:pt idx="2">
                  <c:v>0.50349424877170779</c:v>
                </c:pt>
                <c:pt idx="3">
                  <c:v>0.48431294877170766</c:v>
                </c:pt>
                <c:pt idx="4">
                  <c:v>0.54406104877170791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0-4E94-984D-F2D945909926}"/>
            </c:ext>
          </c:extLst>
        </c:ser>
        <c:ser>
          <c:idx val="2"/>
          <c:order val="2"/>
          <c:tx>
            <c:strRef>
              <c:f>Figure10Appendix!$AC$67</c:f>
              <c:strCache>
                <c:ptCount val="1"/>
                <c:pt idx="0">
                  <c:v>LowX,HighM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Figure10Appendix!$AC$68:$AC$72</c:f>
              <c:numCache>
                <c:formatCode>0.0000</c:formatCode>
                <c:ptCount val="5"/>
                <c:pt idx="0">
                  <c:v>0</c:v>
                </c:pt>
                <c:pt idx="1">
                  <c:v>0.67026434877170782</c:v>
                </c:pt>
                <c:pt idx="2">
                  <c:v>0.94183604877170768</c:v>
                </c:pt>
                <c:pt idx="3">
                  <c:v>0.92283604877170777</c:v>
                </c:pt>
                <c:pt idx="4">
                  <c:v>1.0331370487717078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0-4E94-984D-F2D945909926}"/>
            </c:ext>
          </c:extLst>
        </c:ser>
        <c:ser>
          <c:idx val="3"/>
          <c:order val="3"/>
          <c:tx>
            <c:strRef>
              <c:f>Figure10Appendix!$AD$67</c:f>
              <c:strCache>
                <c:ptCount val="1"/>
                <c:pt idx="0">
                  <c:v>HighX,HighM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Figure10Appendix!$AD$68:$AD$72</c:f>
              <c:numCache>
                <c:formatCode>0.0000</c:formatCode>
                <c:ptCount val="5"/>
                <c:pt idx="0">
                  <c:v>0</c:v>
                </c:pt>
                <c:pt idx="1">
                  <c:v>0.34668064877170784</c:v>
                </c:pt>
                <c:pt idx="2">
                  <c:v>0.59837084877170765</c:v>
                </c:pt>
                <c:pt idx="3">
                  <c:v>0.50171174877170777</c:v>
                </c:pt>
                <c:pt idx="4">
                  <c:v>0.65599764877170774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0-4E94-984D-F2D94590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5791"/>
        <c:axId val="27352031"/>
      </c:lineChart>
      <c:catAx>
        <c:axId val="2734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031"/>
        <c:crosses val="autoZero"/>
        <c:auto val="1"/>
        <c:lblAlgn val="ctr"/>
        <c:lblOffset val="100"/>
        <c:noMultiLvlLbl val="0"/>
      </c:catAx>
      <c:valAx>
        <c:axId val="273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593911</xdr:colOff>
      <xdr:row>76</xdr:row>
      <xdr:rowOff>186016</xdr:rowOff>
    </xdr:from>
    <xdr:to>
      <xdr:col>33</xdr:col>
      <xdr:colOff>156883</xdr:colOff>
      <xdr:row>98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268941</xdr:colOff>
      <xdr:row>75</xdr:row>
      <xdr:rowOff>29135</xdr:rowOff>
    </xdr:from>
    <xdr:to>
      <xdr:col>30</xdr:col>
      <xdr:colOff>593911</xdr:colOff>
      <xdr:row>96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40" zoomScaleNormal="40" workbookViewId="0">
      <selection activeCell="A42" sqref="A42"/>
    </sheetView>
  </sheetViews>
  <sheetFormatPr defaultColWidth="9.1796875" defaultRowHeight="14.5" x14ac:dyDescent="0.35"/>
  <cols>
    <col min="1" max="16384" width="9.1796875" style="1"/>
  </cols>
  <sheetData>
    <row r="1" spans="1:13" s="2" customFormat="1" ht="15" x14ac:dyDescent="0.4">
      <c r="A1" s="2" t="s">
        <v>43</v>
      </c>
    </row>
    <row r="3" spans="1:13" ht="15" x14ac:dyDescent="0.4">
      <c r="B3" s="2" t="s">
        <v>0</v>
      </c>
      <c r="C3" s="2"/>
      <c r="D3" s="2"/>
      <c r="E3" s="2"/>
      <c r="F3" s="2"/>
    </row>
    <row r="5" spans="1:13" x14ac:dyDescent="0.35">
      <c r="B5" s="1" t="s">
        <v>16</v>
      </c>
      <c r="M5" s="1" t="s">
        <v>1</v>
      </c>
    </row>
    <row r="7" spans="1:13" x14ac:dyDescent="0.35">
      <c r="B7" s="1" t="s">
        <v>2</v>
      </c>
      <c r="M7" s="1" t="s">
        <v>2</v>
      </c>
    </row>
    <row r="8" spans="1:13" x14ac:dyDescent="0.35">
      <c r="B8" s="1" t="s">
        <v>3</v>
      </c>
      <c r="M8" s="1" t="s">
        <v>3</v>
      </c>
    </row>
    <row r="9" spans="1:13" x14ac:dyDescent="0.35">
      <c r="B9" s="1" t="s">
        <v>4</v>
      </c>
      <c r="M9" s="1" t="s">
        <v>4</v>
      </c>
    </row>
    <row r="10" spans="1:13" x14ac:dyDescent="0.35">
      <c r="B10" s="1" t="s">
        <v>5</v>
      </c>
      <c r="M10" s="1" t="s">
        <v>5</v>
      </c>
    </row>
    <row r="11" spans="1:13" x14ac:dyDescent="0.35">
      <c r="B11" s="1" t="s">
        <v>6</v>
      </c>
      <c r="M11" s="1" t="s">
        <v>6</v>
      </c>
    </row>
    <row r="12" spans="1:13" x14ac:dyDescent="0.35">
      <c r="B12" s="1" t="s">
        <v>17</v>
      </c>
      <c r="M12" s="1" t="s">
        <v>7</v>
      </c>
    </row>
    <row r="13" spans="1:13" x14ac:dyDescent="0.35">
      <c r="B13" s="1" t="s">
        <v>18</v>
      </c>
      <c r="M13" s="1" t="s">
        <v>8</v>
      </c>
    </row>
    <row r="15" spans="1:13" x14ac:dyDescent="0.35">
      <c r="B15" s="1" t="s">
        <v>19</v>
      </c>
      <c r="M15" s="1" t="s">
        <v>9</v>
      </c>
    </row>
    <row r="16" spans="1:13" x14ac:dyDescent="0.35">
      <c r="B16" s="1" t="s">
        <v>20</v>
      </c>
      <c r="M16" s="1" t="s">
        <v>10</v>
      </c>
    </row>
    <row r="17" spans="2:13" x14ac:dyDescent="0.35">
      <c r="B17" s="1" t="s">
        <v>21</v>
      </c>
      <c r="M17" s="1" t="s">
        <v>11</v>
      </c>
    </row>
    <row r="18" spans="2:13" x14ac:dyDescent="0.35">
      <c r="B18" s="1" t="s">
        <v>22</v>
      </c>
      <c r="M18" s="1" t="s">
        <v>12</v>
      </c>
    </row>
    <row r="19" spans="2:13" x14ac:dyDescent="0.35">
      <c r="B19" s="1" t="s">
        <v>23</v>
      </c>
      <c r="M19" s="1" t="s">
        <v>13</v>
      </c>
    </row>
    <row r="20" spans="2:13" x14ac:dyDescent="0.35">
      <c r="B20" s="1" t="s">
        <v>24</v>
      </c>
      <c r="M20" s="1" t="s">
        <v>14</v>
      </c>
    </row>
    <row r="23" spans="2:13" ht="15" x14ac:dyDescent="0.4">
      <c r="B23" s="2" t="s">
        <v>15</v>
      </c>
      <c r="C23" s="2"/>
      <c r="D23" s="2"/>
      <c r="E23" s="2"/>
      <c r="F23" s="2"/>
    </row>
    <row r="25" spans="2:13" x14ac:dyDescent="0.35">
      <c r="B25" s="1" t="s">
        <v>25</v>
      </c>
      <c r="M25" s="1" t="s">
        <v>34</v>
      </c>
    </row>
    <row r="27" spans="2:13" x14ac:dyDescent="0.35">
      <c r="B27" s="1" t="s">
        <v>2</v>
      </c>
      <c r="M27" s="1" t="s">
        <v>2</v>
      </c>
    </row>
    <row r="28" spans="2:13" x14ac:dyDescent="0.35">
      <c r="B28" s="1" t="s">
        <v>3</v>
      </c>
      <c r="M28" s="1" t="s">
        <v>3</v>
      </c>
    </row>
    <row r="29" spans="2:13" x14ac:dyDescent="0.35">
      <c r="B29" s="1" t="s">
        <v>4</v>
      </c>
      <c r="M29" s="1" t="s">
        <v>4</v>
      </c>
    </row>
    <row r="30" spans="2:13" x14ac:dyDescent="0.35">
      <c r="B30" s="1" t="s">
        <v>5</v>
      </c>
      <c r="M30" s="1" t="s">
        <v>5</v>
      </c>
    </row>
    <row r="31" spans="2:13" x14ac:dyDescent="0.35">
      <c r="B31" s="1" t="s">
        <v>6</v>
      </c>
      <c r="M31" s="1" t="s">
        <v>6</v>
      </c>
    </row>
    <row r="32" spans="2:13" x14ac:dyDescent="0.35">
      <c r="B32" s="1" t="s">
        <v>26</v>
      </c>
      <c r="M32" s="1" t="s">
        <v>35</v>
      </c>
    </row>
    <row r="33" spans="2:13" x14ac:dyDescent="0.35">
      <c r="B33" s="1" t="s">
        <v>27</v>
      </c>
      <c r="M33" s="1" t="s">
        <v>36</v>
      </c>
    </row>
    <row r="35" spans="2:13" x14ac:dyDescent="0.35">
      <c r="B35" s="1" t="s">
        <v>28</v>
      </c>
      <c r="M35" s="1" t="s">
        <v>37</v>
      </c>
    </row>
    <row r="36" spans="2:13" x14ac:dyDescent="0.35">
      <c r="B36" s="1" t="s">
        <v>29</v>
      </c>
      <c r="M36" s="1" t="s">
        <v>38</v>
      </c>
    </row>
    <row r="37" spans="2:13" x14ac:dyDescent="0.35">
      <c r="B37" s="1" t="s">
        <v>30</v>
      </c>
      <c r="M37" s="1" t="s">
        <v>39</v>
      </c>
    </row>
    <row r="38" spans="2:13" x14ac:dyDescent="0.35">
      <c r="B38" s="1" t="s">
        <v>31</v>
      </c>
      <c r="M38" s="1" t="s">
        <v>40</v>
      </c>
    </row>
    <row r="39" spans="2:13" x14ac:dyDescent="0.35">
      <c r="B39" s="1" t="s">
        <v>32</v>
      </c>
      <c r="M39" s="1" t="s">
        <v>41</v>
      </c>
    </row>
    <row r="40" spans="2:13" x14ac:dyDescent="0.35">
      <c r="B40" s="1" t="s">
        <v>33</v>
      </c>
      <c r="M40" s="1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55" zoomScaleNormal="55" workbookViewId="0">
      <selection activeCell="C5" sqref="C5"/>
    </sheetView>
  </sheetViews>
  <sheetFormatPr defaultColWidth="9.1796875" defaultRowHeight="14.5" x14ac:dyDescent="0.35"/>
  <cols>
    <col min="1" max="16384" width="9.1796875" style="1"/>
  </cols>
  <sheetData>
    <row r="1" spans="1:13" s="2" customFormat="1" ht="15" x14ac:dyDescent="0.4">
      <c r="A1" s="2" t="s">
        <v>43</v>
      </c>
    </row>
    <row r="3" spans="1:13" ht="15" x14ac:dyDescent="0.4">
      <c r="B3" s="2" t="s">
        <v>0</v>
      </c>
      <c r="C3" s="2"/>
      <c r="D3" s="2"/>
      <c r="E3" s="2"/>
      <c r="F3" s="2"/>
    </row>
    <row r="5" spans="1:13" x14ac:dyDescent="0.35">
      <c r="B5" s="1" t="s">
        <v>58</v>
      </c>
      <c r="M5" s="1" t="s">
        <v>68</v>
      </c>
    </row>
    <row r="7" spans="1:13" x14ac:dyDescent="0.35">
      <c r="B7" s="1" t="s">
        <v>59</v>
      </c>
      <c r="M7" s="1" t="s">
        <v>59</v>
      </c>
    </row>
    <row r="8" spans="1:13" x14ac:dyDescent="0.35">
      <c r="B8" s="1" t="s">
        <v>3</v>
      </c>
      <c r="M8" s="1" t="s">
        <v>3</v>
      </c>
    </row>
    <row r="9" spans="1:13" x14ac:dyDescent="0.35">
      <c r="B9" s="1" t="s">
        <v>4</v>
      </c>
      <c r="M9" s="1" t="s">
        <v>4</v>
      </c>
    </row>
    <row r="10" spans="1:13" x14ac:dyDescent="0.35">
      <c r="B10" s="1" t="s">
        <v>5</v>
      </c>
      <c r="M10" s="1" t="s">
        <v>5</v>
      </c>
    </row>
    <row r="11" spans="1:13" x14ac:dyDescent="0.35">
      <c r="B11" s="1" t="s">
        <v>6</v>
      </c>
      <c r="M11" s="1" t="s">
        <v>6</v>
      </c>
    </row>
    <row r="12" spans="1:13" x14ac:dyDescent="0.35">
      <c r="B12" s="1" t="s">
        <v>60</v>
      </c>
      <c r="M12" s="1" t="s">
        <v>53</v>
      </c>
    </row>
    <row r="13" spans="1:13" x14ac:dyDescent="0.35">
      <c r="B13" s="1" t="s">
        <v>61</v>
      </c>
      <c r="M13" s="1" t="s">
        <v>54</v>
      </c>
    </row>
    <row r="15" spans="1:13" x14ac:dyDescent="0.35">
      <c r="B15" s="1" t="s">
        <v>62</v>
      </c>
      <c r="M15" s="1" t="s">
        <v>69</v>
      </c>
    </row>
    <row r="16" spans="1:13" x14ac:dyDescent="0.35">
      <c r="B16" s="1" t="s">
        <v>63</v>
      </c>
      <c r="M16" s="1" t="s">
        <v>70</v>
      </c>
    </row>
    <row r="17" spans="2:13" x14ac:dyDescent="0.35">
      <c r="B17" s="1" t="s">
        <v>64</v>
      </c>
      <c r="M17" s="1" t="s">
        <v>71</v>
      </c>
    </row>
    <row r="18" spans="2:13" x14ac:dyDescent="0.35">
      <c r="B18" s="1" t="s">
        <v>65</v>
      </c>
      <c r="M18" s="1" t="s">
        <v>72</v>
      </c>
    </row>
    <row r="19" spans="2:13" x14ac:dyDescent="0.35">
      <c r="B19" s="1" t="s">
        <v>66</v>
      </c>
      <c r="M19" s="1" t="s">
        <v>73</v>
      </c>
    </row>
    <row r="20" spans="2:13" x14ac:dyDescent="0.35">
      <c r="B20" s="1" t="s">
        <v>67</v>
      </c>
      <c r="M20" s="1" t="s">
        <v>74</v>
      </c>
    </row>
    <row r="23" spans="2:13" ht="15" x14ac:dyDescent="0.4">
      <c r="B23" s="2" t="s">
        <v>15</v>
      </c>
      <c r="C23" s="2"/>
      <c r="D23" s="2"/>
      <c r="E23" s="2"/>
      <c r="F23" s="2"/>
    </row>
    <row r="25" spans="2:13" x14ac:dyDescent="0.35">
      <c r="B25" s="1" t="s">
        <v>75</v>
      </c>
      <c r="M25" s="1" t="s">
        <v>82</v>
      </c>
    </row>
    <row r="27" spans="2:13" x14ac:dyDescent="0.35">
      <c r="B27" s="1" t="s">
        <v>59</v>
      </c>
      <c r="M27" s="1" t="s">
        <v>59</v>
      </c>
    </row>
    <row r="28" spans="2:13" x14ac:dyDescent="0.35">
      <c r="B28" s="1" t="s">
        <v>3</v>
      </c>
      <c r="M28" s="1" t="s">
        <v>3</v>
      </c>
    </row>
    <row r="29" spans="2:13" x14ac:dyDescent="0.35">
      <c r="B29" s="1" t="s">
        <v>4</v>
      </c>
      <c r="M29" s="1" t="s">
        <v>4</v>
      </c>
    </row>
    <row r="30" spans="2:13" x14ac:dyDescent="0.35">
      <c r="B30" s="1" t="s">
        <v>5</v>
      </c>
      <c r="M30" s="1" t="s">
        <v>5</v>
      </c>
    </row>
    <row r="31" spans="2:13" x14ac:dyDescent="0.35">
      <c r="B31" s="1" t="s">
        <v>6</v>
      </c>
      <c r="M31" s="1" t="s">
        <v>6</v>
      </c>
    </row>
    <row r="32" spans="2:13" x14ac:dyDescent="0.35">
      <c r="B32" s="1" t="s">
        <v>55</v>
      </c>
      <c r="M32" s="1" t="s">
        <v>35</v>
      </c>
    </row>
    <row r="33" spans="2:13" x14ac:dyDescent="0.35">
      <c r="B33" s="1" t="s">
        <v>56</v>
      </c>
      <c r="M33" s="1" t="s">
        <v>36</v>
      </c>
    </row>
    <row r="35" spans="2:13" x14ac:dyDescent="0.35">
      <c r="B35" s="1" t="s">
        <v>76</v>
      </c>
      <c r="M35" s="1" t="s">
        <v>83</v>
      </c>
    </row>
    <row r="36" spans="2:13" x14ac:dyDescent="0.35">
      <c r="B36" s="1" t="s">
        <v>77</v>
      </c>
      <c r="M36" s="1" t="s">
        <v>84</v>
      </c>
    </row>
    <row r="37" spans="2:13" x14ac:dyDescent="0.35">
      <c r="B37" s="1" t="s">
        <v>78</v>
      </c>
      <c r="M37" s="1" t="s">
        <v>85</v>
      </c>
    </row>
    <row r="38" spans="2:13" x14ac:dyDescent="0.35">
      <c r="B38" s="1" t="s">
        <v>79</v>
      </c>
      <c r="M38" s="1" t="s">
        <v>86</v>
      </c>
    </row>
    <row r="39" spans="2:13" x14ac:dyDescent="0.35">
      <c r="B39" s="1" t="s">
        <v>80</v>
      </c>
      <c r="M39" s="1" t="s">
        <v>87</v>
      </c>
    </row>
    <row r="40" spans="2:13" x14ac:dyDescent="0.35">
      <c r="B40" s="1" t="s">
        <v>81</v>
      </c>
      <c r="M40" s="1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40" zoomScaleNormal="40" workbookViewId="0">
      <selection activeCell="A44" sqref="A44"/>
    </sheetView>
  </sheetViews>
  <sheetFormatPr defaultColWidth="9.1796875" defaultRowHeight="14.5" x14ac:dyDescent="0.35"/>
  <cols>
    <col min="1" max="17" width="9.1796875" style="1"/>
    <col min="18" max="18" width="31.26953125" style="1" customWidth="1"/>
    <col min="19" max="20" width="9.1796875" style="1"/>
    <col min="21" max="21" width="13.54296875" style="1" customWidth="1"/>
    <col min="22" max="16384" width="9.1796875" style="1"/>
  </cols>
  <sheetData>
    <row r="1" spans="1:20" x14ac:dyDescent="0.35">
      <c r="A1" s="1" t="s">
        <v>97</v>
      </c>
    </row>
    <row r="2" spans="1:20" x14ac:dyDescent="0.35">
      <c r="A2" s="1" t="s">
        <v>98</v>
      </c>
    </row>
    <row r="3" spans="1:20" x14ac:dyDescent="0.35">
      <c r="A3" s="1" t="s">
        <v>99</v>
      </c>
    </row>
    <row r="4" spans="1:20" x14ac:dyDescent="0.35">
      <c r="A4" s="1" t="s">
        <v>100</v>
      </c>
    </row>
    <row r="5" spans="1:20" x14ac:dyDescent="0.35">
      <c r="A5" s="1" t="s">
        <v>101</v>
      </c>
    </row>
    <row r="6" spans="1:20" x14ac:dyDescent="0.35">
      <c r="A6" s="1" t="s">
        <v>102</v>
      </c>
    </row>
    <row r="8" spans="1:20" x14ac:dyDescent="0.35">
      <c r="A8" s="1" t="s">
        <v>103</v>
      </c>
      <c r="R8" s="1" t="s">
        <v>225</v>
      </c>
    </row>
    <row r="9" spans="1:20" x14ac:dyDescent="0.35">
      <c r="A9" s="1" t="s">
        <v>104</v>
      </c>
    </row>
    <row r="10" spans="1:20" x14ac:dyDescent="0.35">
      <c r="A10" s="1" t="s">
        <v>44</v>
      </c>
    </row>
    <row r="11" spans="1:20" x14ac:dyDescent="0.35">
      <c r="A11" s="1" t="s">
        <v>105</v>
      </c>
      <c r="R11" s="1" t="s">
        <v>127</v>
      </c>
    </row>
    <row r="12" spans="1:20" x14ac:dyDescent="0.35">
      <c r="A12" s="1" t="s">
        <v>89</v>
      </c>
      <c r="R12" s="1" t="s">
        <v>129</v>
      </c>
      <c r="S12" s="1" t="s">
        <v>126</v>
      </c>
      <c r="T12" s="1" t="s">
        <v>128</v>
      </c>
    </row>
    <row r="13" spans="1:20" x14ac:dyDescent="0.35">
      <c r="Q13" s="1">
        <v>0.61966120000000002</v>
      </c>
      <c r="R13" s="1">
        <v>3.3658999999999998E-3</v>
      </c>
      <c r="S13" s="1">
        <v>1</v>
      </c>
      <c r="T13" s="1">
        <f>Q13+R13</f>
        <v>0.62302710000000006</v>
      </c>
    </row>
    <row r="14" spans="1:20" x14ac:dyDescent="0.35">
      <c r="A14" s="1" t="s">
        <v>46</v>
      </c>
      <c r="R14" s="1">
        <v>0.19102089999999999</v>
      </c>
      <c r="S14" s="1">
        <v>2</v>
      </c>
      <c r="T14" s="1">
        <f>Q$13+R14</f>
        <v>0.81068209999999996</v>
      </c>
    </row>
    <row r="15" spans="1:20" x14ac:dyDescent="0.35">
      <c r="A15" s="1" t="s">
        <v>47</v>
      </c>
      <c r="R15" s="1">
        <v>0.17960200000000001</v>
      </c>
      <c r="S15" s="1">
        <v>3</v>
      </c>
      <c r="T15" s="1">
        <f>Q$13+R15</f>
        <v>0.79926320000000006</v>
      </c>
    </row>
    <row r="16" spans="1:20" x14ac:dyDescent="0.35">
      <c r="A16" s="1" t="s">
        <v>48</v>
      </c>
      <c r="R16" s="1">
        <v>0.31237199999999998</v>
      </c>
      <c r="S16" s="1">
        <v>4</v>
      </c>
      <c r="T16" s="1">
        <f>Q$13+R16</f>
        <v>0.93203320000000001</v>
      </c>
    </row>
    <row r="17" spans="1:20" x14ac:dyDescent="0.35">
      <c r="A17" s="1" t="s">
        <v>49</v>
      </c>
      <c r="R17" s="1">
        <v>0.27051360000000002</v>
      </c>
      <c r="S17" s="1">
        <v>5</v>
      </c>
      <c r="T17" s="1">
        <f>Q$13+R17</f>
        <v>0.89017480000000004</v>
      </c>
    </row>
    <row r="18" spans="1:20" x14ac:dyDescent="0.35">
      <c r="A18" s="1" t="s">
        <v>106</v>
      </c>
    </row>
    <row r="19" spans="1:20" x14ac:dyDescent="0.35">
      <c r="A19" s="1" t="s">
        <v>107</v>
      </c>
      <c r="R19" s="1" t="s">
        <v>226</v>
      </c>
    </row>
    <row r="20" spans="1:20" x14ac:dyDescent="0.35">
      <c r="A20" s="1" t="s">
        <v>108</v>
      </c>
      <c r="R20" s="1" t="s">
        <v>129</v>
      </c>
      <c r="S20" s="1" t="s">
        <v>126</v>
      </c>
      <c r="T20" s="1" t="s">
        <v>128</v>
      </c>
    </row>
    <row r="21" spans="1:20" x14ac:dyDescent="0.35">
      <c r="A21" s="1" t="s">
        <v>109</v>
      </c>
      <c r="R21" s="1">
        <v>-0.30795790000000001</v>
      </c>
      <c r="S21" s="1">
        <v>1</v>
      </c>
      <c r="T21" s="1">
        <f>T13+R21</f>
        <v>0.31506920000000005</v>
      </c>
    </row>
    <row r="22" spans="1:20" x14ac:dyDescent="0.35">
      <c r="A22" s="1" t="s">
        <v>110</v>
      </c>
      <c r="R22" s="1">
        <v>-0.37591930000000001</v>
      </c>
      <c r="S22" s="1">
        <v>2</v>
      </c>
      <c r="T22" s="1">
        <f t="shared" ref="T22:T25" si="0">T14+R22</f>
        <v>0.43476279999999995</v>
      </c>
    </row>
    <row r="23" spans="1:20" x14ac:dyDescent="0.35">
      <c r="A23" s="1" t="s">
        <v>111</v>
      </c>
      <c r="R23" s="1">
        <v>-0.43815910000000002</v>
      </c>
      <c r="S23" s="1">
        <v>3</v>
      </c>
      <c r="T23" s="1">
        <f t="shared" si="0"/>
        <v>0.36110410000000004</v>
      </c>
    </row>
    <row r="24" spans="1:20" x14ac:dyDescent="0.35">
      <c r="A24" s="1" t="s">
        <v>112</v>
      </c>
      <c r="R24" s="1">
        <v>-0.38374239999999998</v>
      </c>
      <c r="S24" s="1">
        <v>4</v>
      </c>
      <c r="T24" s="1">
        <f t="shared" si="0"/>
        <v>0.54829079999999997</v>
      </c>
    </row>
    <row r="25" spans="1:20" x14ac:dyDescent="0.35">
      <c r="A25" s="1" t="s">
        <v>113</v>
      </c>
      <c r="R25" s="1">
        <v>-0.47155010000000003</v>
      </c>
      <c r="S25" s="1">
        <v>5</v>
      </c>
      <c r="T25" s="1">
        <f t="shared" si="0"/>
        <v>0.41862470000000002</v>
      </c>
    </row>
    <row r="26" spans="1:20" x14ac:dyDescent="0.35">
      <c r="A26" s="1" t="s">
        <v>114</v>
      </c>
    </row>
    <row r="27" spans="1:20" x14ac:dyDescent="0.35">
      <c r="A27" s="1" t="s">
        <v>115</v>
      </c>
      <c r="R27" s="1" t="s">
        <v>227</v>
      </c>
    </row>
    <row r="28" spans="1:20" x14ac:dyDescent="0.35">
      <c r="A28" s="1" t="s">
        <v>51</v>
      </c>
      <c r="R28" s="1" t="s">
        <v>129</v>
      </c>
      <c r="S28" s="1" t="s">
        <v>126</v>
      </c>
      <c r="T28" s="1" t="s">
        <v>128</v>
      </c>
    </row>
    <row r="29" spans="1:20" x14ac:dyDescent="0.35">
      <c r="A29" s="1" t="s">
        <v>50</v>
      </c>
      <c r="R29" s="1">
        <v>0</v>
      </c>
      <c r="S29" s="1">
        <v>1</v>
      </c>
      <c r="T29" s="1">
        <f>T13+R29</f>
        <v>0.62302710000000006</v>
      </c>
    </row>
    <row r="30" spans="1:20" x14ac:dyDescent="0.35">
      <c r="A30" s="1" t="s">
        <v>116</v>
      </c>
      <c r="R30" s="1">
        <v>-4.5005099999999999E-2</v>
      </c>
      <c r="S30" s="1">
        <v>2</v>
      </c>
      <c r="T30" s="1">
        <f t="shared" ref="T30:T33" si="1">T14+R30</f>
        <v>0.76567699999999994</v>
      </c>
    </row>
    <row r="31" spans="1:20" x14ac:dyDescent="0.35">
      <c r="A31" s="1" t="s">
        <v>117</v>
      </c>
      <c r="R31" s="1">
        <v>-7.5062999999999996E-3</v>
      </c>
      <c r="S31" s="1">
        <v>3</v>
      </c>
      <c r="T31" s="1">
        <f t="shared" si="1"/>
        <v>0.7917569000000001</v>
      </c>
    </row>
    <row r="32" spans="1:20" x14ac:dyDescent="0.35">
      <c r="A32" s="1" t="s">
        <v>118</v>
      </c>
      <c r="R32" s="1">
        <v>-0.1223601</v>
      </c>
      <c r="S32" s="1">
        <v>4</v>
      </c>
      <c r="T32" s="1">
        <f t="shared" si="1"/>
        <v>0.80967310000000003</v>
      </c>
    </row>
    <row r="33" spans="1:20" x14ac:dyDescent="0.35">
      <c r="A33" s="1" t="s">
        <v>119</v>
      </c>
      <c r="R33" s="1">
        <v>-0.27375470000000002</v>
      </c>
      <c r="S33" s="1">
        <v>5</v>
      </c>
      <c r="T33" s="1">
        <f t="shared" si="1"/>
        <v>0.61642010000000003</v>
      </c>
    </row>
    <row r="34" spans="1:20" x14ac:dyDescent="0.35">
      <c r="A34" s="1" t="s">
        <v>120</v>
      </c>
    </row>
    <row r="35" spans="1:20" x14ac:dyDescent="0.35">
      <c r="A35" s="1" t="s">
        <v>121</v>
      </c>
      <c r="R35" s="1" t="s">
        <v>132</v>
      </c>
    </row>
    <row r="36" spans="1:20" x14ac:dyDescent="0.35">
      <c r="A36" s="1" t="s">
        <v>122</v>
      </c>
      <c r="R36" s="1" t="s">
        <v>129</v>
      </c>
      <c r="S36" s="1" t="s">
        <v>126</v>
      </c>
      <c r="T36" s="1" t="s">
        <v>128</v>
      </c>
    </row>
    <row r="37" spans="1:20" x14ac:dyDescent="0.35">
      <c r="A37" s="1" t="s">
        <v>123</v>
      </c>
      <c r="R37" s="1">
        <f>R21+R29</f>
        <v>-0.30795790000000001</v>
      </c>
      <c r="S37" s="1">
        <v>1</v>
      </c>
      <c r="T37" s="1">
        <f>T13+R37</f>
        <v>0.31506920000000005</v>
      </c>
    </row>
    <row r="38" spans="1:20" x14ac:dyDescent="0.35">
      <c r="A38" s="1" t="s">
        <v>124</v>
      </c>
      <c r="R38" s="1">
        <f t="shared" ref="R38:R41" si="2">R22+R30</f>
        <v>-0.42092440000000003</v>
      </c>
      <c r="S38" s="1">
        <v>2</v>
      </c>
      <c r="T38" s="1">
        <f t="shared" ref="T38:T41" si="3">T14+R38</f>
        <v>0.38975769999999993</v>
      </c>
    </row>
    <row r="39" spans="1:20" x14ac:dyDescent="0.35">
      <c r="A39" s="1" t="s">
        <v>51</v>
      </c>
      <c r="R39" s="1">
        <f t="shared" si="2"/>
        <v>-0.44566540000000004</v>
      </c>
      <c r="S39" s="1">
        <v>3</v>
      </c>
      <c r="T39" s="1">
        <f t="shared" si="3"/>
        <v>0.35359780000000002</v>
      </c>
    </row>
    <row r="40" spans="1:20" x14ac:dyDescent="0.35">
      <c r="A40" s="1" t="s">
        <v>125</v>
      </c>
      <c r="R40" s="1">
        <f t="shared" si="2"/>
        <v>-0.50610250000000001</v>
      </c>
      <c r="S40" s="1">
        <v>4</v>
      </c>
      <c r="T40" s="1">
        <f t="shared" si="3"/>
        <v>0.4259307</v>
      </c>
    </row>
    <row r="41" spans="1:20" x14ac:dyDescent="0.35">
      <c r="A41" s="1" t="s">
        <v>46</v>
      </c>
      <c r="R41" s="1">
        <f t="shared" si="2"/>
        <v>-0.74530479999999999</v>
      </c>
      <c r="S41" s="1">
        <v>5</v>
      </c>
      <c r="T41" s="1">
        <f t="shared" si="3"/>
        <v>0.14487000000000005</v>
      </c>
    </row>
    <row r="44" spans="1:20" x14ac:dyDescent="0.35">
      <c r="A44" s="1" t="s">
        <v>133</v>
      </c>
    </row>
    <row r="45" spans="1:20" x14ac:dyDescent="0.35">
      <c r="A45" s="1" t="s">
        <v>134</v>
      </c>
    </row>
    <row r="46" spans="1:20" x14ac:dyDescent="0.35">
      <c r="A46" s="1" t="s">
        <v>99</v>
      </c>
    </row>
    <row r="47" spans="1:20" x14ac:dyDescent="0.35">
      <c r="A47" s="1" t="s">
        <v>100</v>
      </c>
    </row>
    <row r="48" spans="1:20" x14ac:dyDescent="0.35">
      <c r="A48" s="1" t="s">
        <v>101</v>
      </c>
    </row>
    <row r="49" spans="1:22" x14ac:dyDescent="0.35">
      <c r="A49" s="1" t="s">
        <v>102</v>
      </c>
    </row>
    <row r="51" spans="1:22" x14ac:dyDescent="0.35">
      <c r="A51" s="1" t="s">
        <v>45</v>
      </c>
    </row>
    <row r="52" spans="1:22" x14ac:dyDescent="0.35">
      <c r="A52" s="1" t="s">
        <v>135</v>
      </c>
    </row>
    <row r="53" spans="1:22" x14ac:dyDescent="0.35">
      <c r="A53" s="1" t="s">
        <v>44</v>
      </c>
      <c r="U53" s="1" t="s">
        <v>232</v>
      </c>
    </row>
    <row r="54" spans="1:22" x14ac:dyDescent="0.35">
      <c r="A54" s="1" t="s">
        <v>136</v>
      </c>
      <c r="U54" s="1">
        <v>31</v>
      </c>
      <c r="V54" s="1">
        <v>0</v>
      </c>
    </row>
    <row r="55" spans="1:22" x14ac:dyDescent="0.35">
      <c r="A55" s="1" t="s">
        <v>57</v>
      </c>
      <c r="U55" s="1">
        <v>32</v>
      </c>
      <c r="V55" s="1">
        <v>0.44694600000000001</v>
      </c>
    </row>
    <row r="56" spans="1:22" x14ac:dyDescent="0.35">
      <c r="U56" s="1">
        <v>33</v>
      </c>
      <c r="V56" s="1">
        <v>0.2450357</v>
      </c>
    </row>
    <row r="57" spans="1:22" x14ac:dyDescent="0.35">
      <c r="A57" s="1" t="s">
        <v>46</v>
      </c>
      <c r="U57" s="1">
        <v>34</v>
      </c>
      <c r="V57" s="1">
        <v>0.178259</v>
      </c>
    </row>
    <row r="58" spans="1:22" ht="15" thickBot="1" x14ac:dyDescent="0.4">
      <c r="A58" s="1" t="s">
        <v>47</v>
      </c>
      <c r="U58" s="1">
        <v>35</v>
      </c>
      <c r="V58" s="1">
        <v>0.10098600000000001</v>
      </c>
    </row>
    <row r="59" spans="1:22" x14ac:dyDescent="0.35">
      <c r="A59" s="1" t="s">
        <v>48</v>
      </c>
      <c r="R59" s="9" t="s">
        <v>235</v>
      </c>
      <c r="S59" s="10"/>
      <c r="T59" s="1" t="s">
        <v>233</v>
      </c>
      <c r="U59" s="1">
        <v>36</v>
      </c>
      <c r="V59" s="1">
        <v>0.1174185</v>
      </c>
    </row>
    <row r="60" spans="1:22" x14ac:dyDescent="0.35">
      <c r="A60" s="1" t="s">
        <v>49</v>
      </c>
      <c r="R60" s="3" t="s">
        <v>228</v>
      </c>
      <c r="S60" s="4">
        <v>7.4448299999999995E-2</v>
      </c>
      <c r="T60" s="1">
        <v>-1.202718</v>
      </c>
      <c r="U60" s="1">
        <v>37</v>
      </c>
      <c r="V60" s="1">
        <v>0.47645569999999998</v>
      </c>
    </row>
    <row r="61" spans="1:22" ht="15" thickBot="1" x14ac:dyDescent="0.4">
      <c r="A61" s="1" t="s">
        <v>106</v>
      </c>
      <c r="R61" s="5" t="s">
        <v>229</v>
      </c>
      <c r="S61" s="6">
        <v>0.18632670000000001</v>
      </c>
      <c r="T61" s="1">
        <v>-0.15292310000000001</v>
      </c>
      <c r="U61" s="1">
        <v>38</v>
      </c>
      <c r="V61" s="1">
        <v>0.27847929999999999</v>
      </c>
    </row>
    <row r="62" spans="1:22" x14ac:dyDescent="0.35">
      <c r="A62" s="1" t="s">
        <v>137</v>
      </c>
      <c r="R62" s="1" t="s">
        <v>231</v>
      </c>
      <c r="S62" s="1">
        <f>AVERAGE(V54:V62)</f>
        <v>0.25714881111111115</v>
      </c>
      <c r="U62" s="1">
        <v>39</v>
      </c>
      <c r="V62" s="1">
        <v>0.47075909999999999</v>
      </c>
    </row>
    <row r="63" spans="1:22" x14ac:dyDescent="0.35">
      <c r="A63" s="1" t="s">
        <v>138</v>
      </c>
      <c r="R63" s="1" t="s">
        <v>234</v>
      </c>
      <c r="S63" s="1">
        <f>S60*T60+S61*T61</f>
        <v>-0.11803396705616999</v>
      </c>
    </row>
    <row r="64" spans="1:22" x14ac:dyDescent="0.35">
      <c r="A64" s="1" t="s">
        <v>139</v>
      </c>
    </row>
    <row r="65" spans="1:30" x14ac:dyDescent="0.35">
      <c r="A65" s="1" t="s">
        <v>140</v>
      </c>
    </row>
    <row r="66" spans="1:30" x14ac:dyDescent="0.35">
      <c r="A66" s="1" t="s">
        <v>141</v>
      </c>
    </row>
    <row r="67" spans="1:30" x14ac:dyDescent="0.35">
      <c r="A67" s="1" t="s">
        <v>142</v>
      </c>
      <c r="R67" s="1" t="s">
        <v>127</v>
      </c>
      <c r="Z67" s="1" t="s">
        <v>126</v>
      </c>
      <c r="AA67" s="1" t="s">
        <v>222</v>
      </c>
      <c r="AB67" s="1" t="s">
        <v>223</v>
      </c>
      <c r="AC67" s="1" t="s">
        <v>221</v>
      </c>
      <c r="AD67" s="1" t="s">
        <v>224</v>
      </c>
    </row>
    <row r="68" spans="1:30" x14ac:dyDescent="0.35">
      <c r="A68" s="1" t="s">
        <v>143</v>
      </c>
      <c r="R68" s="1" t="s">
        <v>129</v>
      </c>
      <c r="S68" s="1" t="s">
        <v>126</v>
      </c>
      <c r="T68" s="1" t="s">
        <v>128</v>
      </c>
      <c r="U68" s="1" t="s">
        <v>230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</row>
    <row r="69" spans="1:30" x14ac:dyDescent="0.35">
      <c r="A69" s="1" t="s">
        <v>144</v>
      </c>
      <c r="Q69" s="1">
        <v>0.51841610000000005</v>
      </c>
      <c r="R69" s="1">
        <v>-2.0735300000000002E-2</v>
      </c>
      <c r="S69" s="1">
        <v>1</v>
      </c>
      <c r="T69" s="1">
        <f>Q69+R69</f>
        <v>0.49768080000000003</v>
      </c>
      <c r="U69" s="1">
        <f>T69+$S$62+$S$63</f>
        <v>0.63679564405494127</v>
      </c>
      <c r="Z69" s="1">
        <v>1</v>
      </c>
      <c r="AA69" s="1">
        <f>U85</f>
        <v>0.63679564405494127</v>
      </c>
      <c r="AB69" s="1">
        <f>U93</f>
        <v>0.31719444405494124</v>
      </c>
      <c r="AC69" s="1">
        <f>U69</f>
        <v>0.63679564405494127</v>
      </c>
      <c r="AD69" s="1">
        <f>U69+R77</f>
        <v>0.31719444405494129</v>
      </c>
    </row>
    <row r="70" spans="1:30" x14ac:dyDescent="0.35">
      <c r="A70" s="1" t="s">
        <v>145</v>
      </c>
      <c r="R70" s="1">
        <v>0.1639978</v>
      </c>
      <c r="S70" s="1">
        <v>2</v>
      </c>
      <c r="T70" s="1">
        <f>Q$13+R70</f>
        <v>0.78365899999999999</v>
      </c>
      <c r="U70" s="1">
        <f t="shared" ref="U70:U73" si="4">T70+$S$62+$S$63</f>
        <v>0.92277384405494123</v>
      </c>
      <c r="Z70" s="1">
        <v>2</v>
      </c>
      <c r="AA70" s="1">
        <f>U86</f>
        <v>0.90274144405494117</v>
      </c>
      <c r="AB70" s="1">
        <f>U94</f>
        <v>0.49658614405494117</v>
      </c>
      <c r="AC70" s="1">
        <f>U70</f>
        <v>0.92277384405494123</v>
      </c>
      <c r="AD70" s="1">
        <f>U70+R78</f>
        <v>0.51661854405494123</v>
      </c>
    </row>
    <row r="71" spans="1:30" x14ac:dyDescent="0.35">
      <c r="A71" s="1" t="s">
        <v>51</v>
      </c>
      <c r="R71" s="1">
        <v>0.1487327</v>
      </c>
      <c r="S71" s="1">
        <v>3</v>
      </c>
      <c r="T71" s="1">
        <f>Q$13+R71</f>
        <v>0.76839389999999996</v>
      </c>
      <c r="U71" s="1">
        <f t="shared" si="4"/>
        <v>0.90750874405494109</v>
      </c>
      <c r="Z71" s="1">
        <v>3</v>
      </c>
      <c r="AA71" s="1">
        <f>U87</f>
        <v>0.96034254405494124</v>
      </c>
      <c r="AB71" s="1">
        <f>U95</f>
        <v>0.47691664405494116</v>
      </c>
      <c r="AC71" s="1">
        <f>U71</f>
        <v>0.90750874405494109</v>
      </c>
      <c r="AD71" s="1">
        <f>U71+R79</f>
        <v>0.42408284405494107</v>
      </c>
    </row>
    <row r="72" spans="1:30" x14ac:dyDescent="0.35">
      <c r="A72" s="1" t="s">
        <v>52</v>
      </c>
      <c r="R72" s="1">
        <v>0.28733180000000003</v>
      </c>
      <c r="S72" s="1">
        <v>4</v>
      </c>
      <c r="T72" s="1">
        <f>Q$13+R72</f>
        <v>0.90699300000000005</v>
      </c>
      <c r="U72" s="1">
        <f t="shared" si="4"/>
        <v>1.0461078440549412</v>
      </c>
      <c r="Z72" s="1">
        <v>4</v>
      </c>
      <c r="AA72" s="1">
        <f>U88</f>
        <v>0.94386684405494126</v>
      </c>
      <c r="AB72" s="1">
        <f>U96</f>
        <v>0.53764624405494132</v>
      </c>
      <c r="AC72" s="1">
        <f>U72</f>
        <v>1.0461078440549412</v>
      </c>
      <c r="AD72" s="1">
        <f>U72+R80</f>
        <v>0.63988724405494124</v>
      </c>
    </row>
    <row r="73" spans="1:30" x14ac:dyDescent="0.35">
      <c r="A73" s="1" t="s">
        <v>146</v>
      </c>
      <c r="R73" s="1">
        <v>0.25156699999999999</v>
      </c>
      <c r="S73" s="1">
        <v>5</v>
      </c>
      <c r="T73" s="1">
        <f>Q$13+R73</f>
        <v>0.87122820000000001</v>
      </c>
      <c r="U73" s="1">
        <f t="shared" si="4"/>
        <v>1.010343044054941</v>
      </c>
      <c r="Z73" s="1">
        <v>5</v>
      </c>
      <c r="AA73" s="1">
        <f>U89</f>
        <v>0.75599514405494117</v>
      </c>
      <c r="AB73" s="1">
        <f>U97</f>
        <v>0.27939814405494118</v>
      </c>
      <c r="AC73" s="1">
        <f>U73</f>
        <v>1.010343044054941</v>
      </c>
      <c r="AD73" s="1">
        <f>U73+R81</f>
        <v>0.53374604405494108</v>
      </c>
    </row>
    <row r="74" spans="1:30" x14ac:dyDescent="0.35">
      <c r="A74" s="1" t="s">
        <v>147</v>
      </c>
    </row>
    <row r="75" spans="1:30" x14ac:dyDescent="0.35">
      <c r="A75" s="1" t="s">
        <v>148</v>
      </c>
      <c r="R75" s="1" t="s">
        <v>130</v>
      </c>
    </row>
    <row r="76" spans="1:30" x14ac:dyDescent="0.35">
      <c r="A76" s="1" t="s">
        <v>149</v>
      </c>
      <c r="R76" s="1" t="s">
        <v>129</v>
      </c>
      <c r="S76" s="1" t="s">
        <v>126</v>
      </c>
      <c r="T76" s="1" t="s">
        <v>128</v>
      </c>
      <c r="U76" s="1" t="s">
        <v>230</v>
      </c>
    </row>
    <row r="77" spans="1:30" x14ac:dyDescent="0.35">
      <c r="A77" s="1" t="s">
        <v>150</v>
      </c>
      <c r="R77" s="1">
        <v>-0.31960119999999997</v>
      </c>
      <c r="S77" s="1">
        <v>1</v>
      </c>
      <c r="T77" s="1">
        <f>T69+R77</f>
        <v>0.17807960000000006</v>
      </c>
      <c r="U77" s="1">
        <f>T77+$S$62+$S$63</f>
        <v>0.31719444405494124</v>
      </c>
    </row>
    <row r="78" spans="1:30" x14ac:dyDescent="0.35">
      <c r="A78" s="1" t="s">
        <v>151</v>
      </c>
      <c r="R78" s="1">
        <v>-0.4061553</v>
      </c>
      <c r="S78" s="1">
        <v>2</v>
      </c>
      <c r="T78" s="1">
        <f t="shared" ref="T78:T81" si="5">T70+R78</f>
        <v>0.3775037</v>
      </c>
      <c r="U78" s="1">
        <f t="shared" ref="U78:U80" si="6">T78+$S$62+$S$63</f>
        <v>0.51661854405494123</v>
      </c>
    </row>
    <row r="79" spans="1:30" x14ac:dyDescent="0.35">
      <c r="A79" s="1" t="s">
        <v>152</v>
      </c>
      <c r="R79" s="1">
        <v>-0.48342590000000002</v>
      </c>
      <c r="S79" s="1">
        <v>3</v>
      </c>
      <c r="T79" s="1">
        <f t="shared" si="5"/>
        <v>0.28496799999999994</v>
      </c>
      <c r="U79" s="1">
        <f t="shared" si="6"/>
        <v>0.42408284405494112</v>
      </c>
    </row>
    <row r="80" spans="1:30" x14ac:dyDescent="0.35">
      <c r="A80" s="1" t="s">
        <v>153</v>
      </c>
      <c r="R80" s="1">
        <v>-0.40622059999999999</v>
      </c>
      <c r="S80" s="1">
        <v>4</v>
      </c>
      <c r="T80" s="1">
        <f t="shared" si="5"/>
        <v>0.50077240000000001</v>
      </c>
      <c r="U80" s="1">
        <f t="shared" si="6"/>
        <v>0.63988724405494113</v>
      </c>
    </row>
    <row r="81" spans="1:21" x14ac:dyDescent="0.35">
      <c r="A81" s="1" t="s">
        <v>51</v>
      </c>
      <c r="R81" s="1">
        <v>-0.47659699999999999</v>
      </c>
      <c r="S81" s="1">
        <v>5</v>
      </c>
      <c r="T81" s="1">
        <f t="shared" si="5"/>
        <v>0.39463120000000002</v>
      </c>
      <c r="U81" s="1">
        <f>T81+$S$62+$S$63</f>
        <v>0.53374604405494119</v>
      </c>
    </row>
    <row r="82" spans="1:21" x14ac:dyDescent="0.35">
      <c r="A82" s="1" t="s">
        <v>154</v>
      </c>
    </row>
    <row r="83" spans="1:21" x14ac:dyDescent="0.35">
      <c r="A83" s="1" t="s">
        <v>155</v>
      </c>
      <c r="R83" s="1" t="s">
        <v>131</v>
      </c>
    </row>
    <row r="84" spans="1:21" x14ac:dyDescent="0.35">
      <c r="A84" s="1" t="s">
        <v>51</v>
      </c>
      <c r="R84" s="1" t="s">
        <v>129</v>
      </c>
      <c r="S84" s="1" t="s">
        <v>126</v>
      </c>
      <c r="T84" s="1" t="s">
        <v>128</v>
      </c>
      <c r="U84" s="1" t="s">
        <v>230</v>
      </c>
    </row>
    <row r="85" spans="1:21" x14ac:dyDescent="0.35">
      <c r="A85" s="1" t="s">
        <v>50</v>
      </c>
      <c r="R85" s="1">
        <v>0</v>
      </c>
      <c r="S85" s="1">
        <v>1</v>
      </c>
      <c r="T85" s="1">
        <f>T69+R85</f>
        <v>0.49768080000000003</v>
      </c>
      <c r="U85" s="1">
        <f>T85+$S$62+$S$63</f>
        <v>0.63679564405494127</v>
      </c>
    </row>
    <row r="86" spans="1:21" x14ac:dyDescent="0.35">
      <c r="A86" s="1" t="s">
        <v>156</v>
      </c>
      <c r="R86" s="1">
        <v>-2.0032399999999999E-2</v>
      </c>
      <c r="S86" s="1">
        <v>2</v>
      </c>
      <c r="T86" s="1">
        <f>T70+R86</f>
        <v>0.76362660000000004</v>
      </c>
      <c r="U86" s="1">
        <f t="shared" ref="U86:U89" si="7">T86+$S$62+$S$63</f>
        <v>0.90274144405494117</v>
      </c>
    </row>
    <row r="87" spans="1:21" x14ac:dyDescent="0.35">
      <c r="A87" s="1" t="s">
        <v>157</v>
      </c>
      <c r="R87" s="1">
        <v>5.28338E-2</v>
      </c>
      <c r="S87" s="1">
        <v>3</v>
      </c>
      <c r="T87" s="1">
        <f>T71+R87</f>
        <v>0.8212277</v>
      </c>
      <c r="U87" s="1">
        <f t="shared" si="7"/>
        <v>0.96034254405494124</v>
      </c>
    </row>
    <row r="88" spans="1:21" x14ac:dyDescent="0.35">
      <c r="A88" s="1" t="s">
        <v>158</v>
      </c>
      <c r="R88" s="1">
        <v>-0.102241</v>
      </c>
      <c r="S88" s="1">
        <v>4</v>
      </c>
      <c r="T88" s="1">
        <f>T72+R88</f>
        <v>0.80475200000000002</v>
      </c>
      <c r="U88" s="1">
        <f t="shared" si="7"/>
        <v>0.94386684405494126</v>
      </c>
    </row>
    <row r="89" spans="1:21" x14ac:dyDescent="0.35">
      <c r="A89" s="1" t="s">
        <v>159</v>
      </c>
      <c r="R89" s="1">
        <v>-0.25434790000000002</v>
      </c>
      <c r="S89" s="1">
        <v>5</v>
      </c>
      <c r="T89" s="1">
        <f>T73+R89</f>
        <v>0.61688030000000005</v>
      </c>
      <c r="U89" s="1">
        <f t="shared" si="7"/>
        <v>0.75599514405494117</v>
      </c>
    </row>
    <row r="90" spans="1:21" x14ac:dyDescent="0.35">
      <c r="A90" s="1" t="s">
        <v>160</v>
      </c>
    </row>
    <row r="91" spans="1:21" x14ac:dyDescent="0.35">
      <c r="A91" s="1" t="s">
        <v>121</v>
      </c>
      <c r="R91" s="1" t="s">
        <v>132</v>
      </c>
    </row>
    <row r="92" spans="1:21" x14ac:dyDescent="0.35">
      <c r="A92" s="1" t="s">
        <v>122</v>
      </c>
      <c r="R92" s="1" t="s">
        <v>129</v>
      </c>
      <c r="S92" s="1" t="s">
        <v>126</v>
      </c>
      <c r="T92" s="1" t="s">
        <v>128</v>
      </c>
      <c r="U92" s="1" t="s">
        <v>230</v>
      </c>
    </row>
    <row r="93" spans="1:21" x14ac:dyDescent="0.35">
      <c r="A93" s="1" t="s">
        <v>123</v>
      </c>
      <c r="R93" s="1">
        <f>R77+R85</f>
        <v>-0.31960119999999997</v>
      </c>
      <c r="S93" s="1">
        <v>1</v>
      </c>
      <c r="T93" s="1">
        <f>T69+R93</f>
        <v>0.17807960000000006</v>
      </c>
      <c r="U93" s="1">
        <f>T93+$S$62+$S$63</f>
        <v>0.31719444405494124</v>
      </c>
    </row>
    <row r="94" spans="1:21" x14ac:dyDescent="0.35">
      <c r="A94" s="1" t="s">
        <v>124</v>
      </c>
      <c r="R94" s="1">
        <f>R78+R86</f>
        <v>-0.4261877</v>
      </c>
      <c r="S94" s="1">
        <v>2</v>
      </c>
      <c r="T94" s="1">
        <f t="shared" ref="T94:T97" si="8">T70+R94</f>
        <v>0.35747129999999999</v>
      </c>
      <c r="U94" s="1">
        <f t="shared" ref="U94:U97" si="9">T94+$S$62+$S$63</f>
        <v>0.49658614405494117</v>
      </c>
    </row>
    <row r="95" spans="1:21" x14ac:dyDescent="0.35">
      <c r="A95" s="1" t="s">
        <v>51</v>
      </c>
      <c r="R95" s="1">
        <f>R79+R87</f>
        <v>-0.43059210000000003</v>
      </c>
      <c r="S95" s="1">
        <v>3</v>
      </c>
      <c r="T95" s="1">
        <f t="shared" si="8"/>
        <v>0.33780179999999993</v>
      </c>
      <c r="U95" s="1">
        <f t="shared" si="9"/>
        <v>0.47691664405494116</v>
      </c>
    </row>
    <row r="96" spans="1:21" x14ac:dyDescent="0.35">
      <c r="A96" s="1" t="s">
        <v>161</v>
      </c>
      <c r="R96" s="1">
        <f>R80+R88</f>
        <v>-0.50846159999999996</v>
      </c>
      <c r="S96" s="1">
        <v>4</v>
      </c>
      <c r="T96" s="1">
        <f t="shared" si="8"/>
        <v>0.39853140000000009</v>
      </c>
      <c r="U96" s="1">
        <f t="shared" si="9"/>
        <v>0.53764624405494132</v>
      </c>
    </row>
    <row r="97" spans="1:21" x14ac:dyDescent="0.35">
      <c r="A97" s="1" t="s">
        <v>46</v>
      </c>
      <c r="R97" s="1">
        <f>R81+R89</f>
        <v>-0.73094490000000001</v>
      </c>
      <c r="S97" s="1">
        <v>5</v>
      </c>
      <c r="T97" s="1">
        <f t="shared" si="8"/>
        <v>0.1402833</v>
      </c>
      <c r="U97" s="1">
        <f t="shared" si="9"/>
        <v>0.27939814405494118</v>
      </c>
    </row>
  </sheetData>
  <mergeCells count="1">
    <mergeCell ref="R59:S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topLeftCell="A40" zoomScale="85" zoomScaleNormal="85" workbookViewId="0">
      <selection activeCell="A44" sqref="A44"/>
    </sheetView>
  </sheetViews>
  <sheetFormatPr defaultColWidth="9.1796875" defaultRowHeight="14.5" x14ac:dyDescent="0.35"/>
  <cols>
    <col min="1" max="20" width="9.1796875" style="1"/>
    <col min="21" max="21" width="13.54296875" style="1" customWidth="1"/>
    <col min="22" max="24" width="9.1796875" style="1"/>
    <col min="25" max="25" width="18" style="1" customWidth="1"/>
    <col min="26" max="26" width="9.1796875" style="1"/>
    <col min="27" max="27" width="13.81640625" style="1" customWidth="1"/>
    <col min="28" max="28" width="13.26953125" style="1" customWidth="1"/>
    <col min="29" max="29" width="14.81640625" style="1" customWidth="1"/>
    <col min="30" max="30" width="16" style="1" customWidth="1"/>
    <col min="31" max="16384" width="9.1796875" style="1"/>
  </cols>
  <sheetData>
    <row r="1" spans="1:20" x14ac:dyDescent="0.35">
      <c r="A1" s="1" t="s">
        <v>162</v>
      </c>
    </row>
    <row r="2" spans="1:20" x14ac:dyDescent="0.35">
      <c r="A2" s="1" t="s">
        <v>163</v>
      </c>
    </row>
    <row r="3" spans="1:20" x14ac:dyDescent="0.35">
      <c r="A3" s="1" t="s">
        <v>164</v>
      </c>
    </row>
    <row r="4" spans="1:20" x14ac:dyDescent="0.35">
      <c r="A4" s="1" t="s">
        <v>165</v>
      </c>
    </row>
    <row r="5" spans="1:20" x14ac:dyDescent="0.35">
      <c r="A5" s="1" t="s">
        <v>166</v>
      </c>
    </row>
    <row r="6" spans="1:20" x14ac:dyDescent="0.35">
      <c r="A6" s="1" t="s">
        <v>167</v>
      </c>
    </row>
    <row r="8" spans="1:20" x14ac:dyDescent="0.35">
      <c r="A8" s="1" t="s">
        <v>103</v>
      </c>
    </row>
    <row r="9" spans="1:20" x14ac:dyDescent="0.35">
      <c r="A9" s="1" t="s">
        <v>168</v>
      </c>
    </row>
    <row r="10" spans="1:20" x14ac:dyDescent="0.35">
      <c r="A10" s="1" t="s">
        <v>44</v>
      </c>
    </row>
    <row r="11" spans="1:20" x14ac:dyDescent="0.35">
      <c r="A11" s="1" t="s">
        <v>169</v>
      </c>
      <c r="R11" s="1" t="s">
        <v>127</v>
      </c>
    </row>
    <row r="12" spans="1:20" x14ac:dyDescent="0.35">
      <c r="A12" s="1" t="s">
        <v>170</v>
      </c>
      <c r="R12" s="1" t="s">
        <v>129</v>
      </c>
      <c r="S12" s="1" t="s">
        <v>126</v>
      </c>
      <c r="T12" s="1" t="s">
        <v>128</v>
      </c>
    </row>
    <row r="13" spans="1:20" x14ac:dyDescent="0.35">
      <c r="Q13" s="1">
        <v>0.58299429999999997</v>
      </c>
      <c r="R13" s="1">
        <v>7.5567400000000007E-2</v>
      </c>
      <c r="S13" s="1">
        <v>1</v>
      </c>
      <c r="T13" s="1">
        <f>Q13+R13</f>
        <v>0.65856169999999992</v>
      </c>
    </row>
    <row r="14" spans="1:20" x14ac:dyDescent="0.35">
      <c r="A14" s="1" t="s">
        <v>90</v>
      </c>
      <c r="R14" s="1">
        <v>0.27453440000000001</v>
      </c>
      <c r="S14" s="1">
        <v>2</v>
      </c>
      <c r="T14" s="1">
        <f>Q$13+R14</f>
        <v>0.85752870000000003</v>
      </c>
    </row>
    <row r="15" spans="1:20" x14ac:dyDescent="0.35">
      <c r="A15" s="1" t="s">
        <v>91</v>
      </c>
      <c r="R15" s="1">
        <v>0.25739580000000001</v>
      </c>
      <c r="S15" s="1">
        <v>3</v>
      </c>
      <c r="T15" s="1">
        <f>Q$13+R15</f>
        <v>0.84039010000000003</v>
      </c>
    </row>
    <row r="16" spans="1:20" x14ac:dyDescent="0.35">
      <c r="A16" s="1" t="s">
        <v>92</v>
      </c>
      <c r="R16" s="1">
        <v>0.36237370000000002</v>
      </c>
      <c r="S16" s="1">
        <v>4</v>
      </c>
      <c r="T16" s="1">
        <f>Q$13+R16</f>
        <v>0.94536799999999999</v>
      </c>
    </row>
    <row r="17" spans="1:20" x14ac:dyDescent="0.35">
      <c r="A17" s="1" t="s">
        <v>93</v>
      </c>
      <c r="R17" s="1">
        <v>0.30302780000000001</v>
      </c>
      <c r="S17" s="1">
        <v>5</v>
      </c>
      <c r="T17" s="1">
        <f>Q$13+R17</f>
        <v>0.88602209999999992</v>
      </c>
    </row>
    <row r="18" spans="1:20" x14ac:dyDescent="0.35">
      <c r="A18" s="1" t="s">
        <v>171</v>
      </c>
    </row>
    <row r="19" spans="1:20" x14ac:dyDescent="0.35">
      <c r="A19" s="1" t="s">
        <v>172</v>
      </c>
      <c r="R19" s="1" t="s">
        <v>130</v>
      </c>
    </row>
    <row r="20" spans="1:20" x14ac:dyDescent="0.35">
      <c r="A20" s="1" t="s">
        <v>173</v>
      </c>
      <c r="R20" s="1" t="s">
        <v>129</v>
      </c>
      <c r="S20" s="1" t="s">
        <v>126</v>
      </c>
      <c r="T20" s="1" t="s">
        <v>128</v>
      </c>
    </row>
    <row r="21" spans="1:20" x14ac:dyDescent="0.35">
      <c r="A21" s="1" t="s">
        <v>174</v>
      </c>
      <c r="R21" s="1">
        <v>-0.31018639999999997</v>
      </c>
      <c r="S21" s="1">
        <v>1</v>
      </c>
      <c r="T21" s="1">
        <f>T13+R21</f>
        <v>0.34837529999999994</v>
      </c>
    </row>
    <row r="22" spans="1:20" x14ac:dyDescent="0.35">
      <c r="A22" s="1" t="s">
        <v>175</v>
      </c>
      <c r="R22" s="1">
        <v>-0.2969116</v>
      </c>
      <c r="S22" s="1">
        <v>2</v>
      </c>
      <c r="T22" s="1">
        <f t="shared" ref="T22:T25" si="0">T14+R22</f>
        <v>0.56061709999999998</v>
      </c>
    </row>
    <row r="23" spans="1:20" x14ac:dyDescent="0.35">
      <c r="A23" s="1" t="s">
        <v>176</v>
      </c>
      <c r="R23" s="1">
        <v>-0.3626046</v>
      </c>
      <c r="S23" s="1">
        <v>3</v>
      </c>
      <c r="T23" s="1">
        <f t="shared" si="0"/>
        <v>0.47778550000000003</v>
      </c>
    </row>
    <row r="24" spans="1:20" x14ac:dyDescent="0.35">
      <c r="A24" s="1" t="s">
        <v>177</v>
      </c>
      <c r="R24" s="1">
        <v>-0.33960119999999999</v>
      </c>
      <c r="S24" s="1">
        <v>4</v>
      </c>
      <c r="T24" s="1">
        <f t="shared" si="0"/>
        <v>0.60576680000000005</v>
      </c>
    </row>
    <row r="25" spans="1:20" x14ac:dyDescent="0.35">
      <c r="A25" s="1" t="s">
        <v>178</v>
      </c>
      <c r="R25" s="1">
        <v>-0.45054169999999999</v>
      </c>
      <c r="S25" s="1">
        <v>5</v>
      </c>
      <c r="T25" s="1">
        <f t="shared" si="0"/>
        <v>0.43548039999999993</v>
      </c>
    </row>
    <row r="26" spans="1:20" x14ac:dyDescent="0.35">
      <c r="A26" s="1" t="s">
        <v>179</v>
      </c>
    </row>
    <row r="27" spans="1:20" x14ac:dyDescent="0.35">
      <c r="A27" s="1" t="s">
        <v>180</v>
      </c>
      <c r="R27" s="1" t="s">
        <v>131</v>
      </c>
    </row>
    <row r="28" spans="1:20" x14ac:dyDescent="0.35">
      <c r="A28" s="1" t="s">
        <v>95</v>
      </c>
      <c r="R28" s="1" t="s">
        <v>129</v>
      </c>
      <c r="S28" s="1" t="s">
        <v>126</v>
      </c>
      <c r="T28" s="1" t="s">
        <v>128</v>
      </c>
    </row>
    <row r="29" spans="1:20" x14ac:dyDescent="0.35">
      <c r="A29" s="1" t="s">
        <v>94</v>
      </c>
      <c r="R29" s="1">
        <v>0</v>
      </c>
      <c r="S29" s="1">
        <v>1</v>
      </c>
      <c r="T29" s="1">
        <f>T13+R29</f>
        <v>0.65856169999999992</v>
      </c>
    </row>
    <row r="30" spans="1:20" x14ac:dyDescent="0.35">
      <c r="A30" s="1" t="s">
        <v>181</v>
      </c>
      <c r="R30" s="1">
        <v>-0.13787769999999999</v>
      </c>
      <c r="S30" s="1">
        <v>2</v>
      </c>
      <c r="T30" s="1">
        <f t="shared" ref="T30:T33" si="1">T14+R30</f>
        <v>0.71965100000000004</v>
      </c>
    </row>
    <row r="31" spans="1:20" x14ac:dyDescent="0.35">
      <c r="A31" s="1" t="s">
        <v>182</v>
      </c>
      <c r="R31" s="1">
        <v>-9.0689900000000004E-2</v>
      </c>
      <c r="S31" s="1">
        <v>3</v>
      </c>
      <c r="T31" s="1">
        <f t="shared" si="1"/>
        <v>0.74970020000000004</v>
      </c>
    </row>
    <row r="32" spans="1:20" x14ac:dyDescent="0.35">
      <c r="A32" s="1" t="s">
        <v>183</v>
      </c>
      <c r="R32" s="1">
        <v>-0.14791879999999999</v>
      </c>
      <c r="S32" s="1">
        <v>4</v>
      </c>
      <c r="T32" s="1">
        <f t="shared" si="1"/>
        <v>0.79744919999999997</v>
      </c>
    </row>
    <row r="33" spans="1:20" x14ac:dyDescent="0.35">
      <c r="A33" s="1" t="s">
        <v>184</v>
      </c>
      <c r="R33" s="1">
        <v>-0.26062619999999997</v>
      </c>
      <c r="S33" s="1">
        <v>5</v>
      </c>
      <c r="T33" s="1">
        <f t="shared" si="1"/>
        <v>0.6253959</v>
      </c>
    </row>
    <row r="34" spans="1:20" x14ac:dyDescent="0.35">
      <c r="A34" s="1" t="s">
        <v>185</v>
      </c>
    </row>
    <row r="35" spans="1:20" x14ac:dyDescent="0.35">
      <c r="A35" s="1" t="s">
        <v>186</v>
      </c>
      <c r="R35" s="1" t="s">
        <v>132</v>
      </c>
    </row>
    <row r="36" spans="1:20" x14ac:dyDescent="0.35">
      <c r="A36" s="1" t="s">
        <v>187</v>
      </c>
      <c r="R36" s="1" t="s">
        <v>129</v>
      </c>
      <c r="S36" s="1" t="s">
        <v>126</v>
      </c>
      <c r="T36" s="1" t="s">
        <v>128</v>
      </c>
    </row>
    <row r="37" spans="1:20" x14ac:dyDescent="0.35">
      <c r="A37" s="1" t="s">
        <v>188</v>
      </c>
      <c r="R37" s="1">
        <f>R21+R29</f>
        <v>-0.31018639999999997</v>
      </c>
      <c r="S37" s="1">
        <v>1</v>
      </c>
      <c r="T37" s="1">
        <f>T13+R37</f>
        <v>0.34837529999999994</v>
      </c>
    </row>
    <row r="38" spans="1:20" x14ac:dyDescent="0.35">
      <c r="A38" s="1" t="s">
        <v>189</v>
      </c>
      <c r="R38" s="1">
        <f t="shared" ref="R38:R41" si="2">R22+R30</f>
        <v>-0.43478929999999999</v>
      </c>
      <c r="S38" s="1">
        <v>2</v>
      </c>
      <c r="T38" s="1">
        <f t="shared" ref="T38:T41" si="3">T14+R38</f>
        <v>0.42273940000000004</v>
      </c>
    </row>
    <row r="39" spans="1:20" x14ac:dyDescent="0.35">
      <c r="A39" s="1" t="s">
        <v>95</v>
      </c>
      <c r="R39" s="1">
        <f t="shared" si="2"/>
        <v>-0.45329449999999999</v>
      </c>
      <c r="S39" s="1">
        <v>3</v>
      </c>
      <c r="T39" s="1">
        <f t="shared" si="3"/>
        <v>0.38709560000000004</v>
      </c>
    </row>
    <row r="40" spans="1:20" x14ac:dyDescent="0.35">
      <c r="A40" s="1" t="s">
        <v>190</v>
      </c>
      <c r="R40" s="1">
        <f t="shared" si="2"/>
        <v>-0.48751999999999995</v>
      </c>
      <c r="S40" s="1">
        <v>4</v>
      </c>
      <c r="T40" s="1">
        <f t="shared" si="3"/>
        <v>0.45784800000000003</v>
      </c>
    </row>
    <row r="41" spans="1:20" x14ac:dyDescent="0.35">
      <c r="A41" s="1" t="s">
        <v>90</v>
      </c>
      <c r="R41" s="1">
        <f t="shared" si="2"/>
        <v>-0.71116789999999996</v>
      </c>
      <c r="S41" s="1">
        <v>5</v>
      </c>
      <c r="T41" s="1">
        <f t="shared" si="3"/>
        <v>0.17485419999999996</v>
      </c>
    </row>
    <row r="44" spans="1:20" x14ac:dyDescent="0.35">
      <c r="A44" s="1" t="s">
        <v>133</v>
      </c>
    </row>
    <row r="45" spans="1:20" x14ac:dyDescent="0.35">
      <c r="A45" s="1" t="s">
        <v>191</v>
      </c>
    </row>
    <row r="46" spans="1:20" x14ac:dyDescent="0.35">
      <c r="A46" s="1" t="s">
        <v>164</v>
      </c>
    </row>
    <row r="47" spans="1:20" x14ac:dyDescent="0.35">
      <c r="A47" s="1" t="s">
        <v>165</v>
      </c>
    </row>
    <row r="48" spans="1:20" x14ac:dyDescent="0.35">
      <c r="A48" s="1" t="s">
        <v>166</v>
      </c>
    </row>
    <row r="49" spans="1:22" x14ac:dyDescent="0.35">
      <c r="A49" s="1" t="s">
        <v>167</v>
      </c>
    </row>
    <row r="51" spans="1:22" x14ac:dyDescent="0.35">
      <c r="A51" s="1" t="s">
        <v>45</v>
      </c>
    </row>
    <row r="52" spans="1:22" x14ac:dyDescent="0.35">
      <c r="A52" s="1" t="s">
        <v>192</v>
      </c>
    </row>
    <row r="53" spans="1:22" x14ac:dyDescent="0.35">
      <c r="A53" s="1" t="s">
        <v>44</v>
      </c>
      <c r="U53" s="1" t="s">
        <v>232</v>
      </c>
    </row>
    <row r="54" spans="1:22" x14ac:dyDescent="0.35">
      <c r="A54" s="1" t="s">
        <v>193</v>
      </c>
      <c r="U54" s="1">
        <v>31</v>
      </c>
      <c r="V54" s="1">
        <v>0</v>
      </c>
    </row>
    <row r="55" spans="1:22" x14ac:dyDescent="0.35">
      <c r="A55" s="1" t="s">
        <v>194</v>
      </c>
      <c r="U55" s="1">
        <v>32</v>
      </c>
      <c r="V55" s="1">
        <v>0.4325483</v>
      </c>
    </row>
    <row r="56" spans="1:22" x14ac:dyDescent="0.35">
      <c r="U56" s="1">
        <v>33</v>
      </c>
      <c r="V56" s="1">
        <v>0.23254710000000001</v>
      </c>
    </row>
    <row r="57" spans="1:22" x14ac:dyDescent="0.35">
      <c r="A57" s="1" t="s">
        <v>90</v>
      </c>
      <c r="U57" s="1">
        <v>34</v>
      </c>
      <c r="V57" s="1">
        <v>0.16438810000000001</v>
      </c>
    </row>
    <row r="58" spans="1:22" ht="15" thickBot="1" x14ac:dyDescent="0.4">
      <c r="A58" s="1" t="s">
        <v>91</v>
      </c>
      <c r="U58" s="1">
        <v>35</v>
      </c>
      <c r="V58" s="1">
        <v>7.9381800000000002E-2</v>
      </c>
    </row>
    <row r="59" spans="1:22" x14ac:dyDescent="0.35">
      <c r="A59" s="1" t="s">
        <v>92</v>
      </c>
      <c r="R59" s="9" t="s">
        <v>235</v>
      </c>
      <c r="S59" s="10"/>
      <c r="T59" s="1" t="s">
        <v>233</v>
      </c>
      <c r="U59" s="1">
        <v>36</v>
      </c>
      <c r="V59" s="1">
        <v>0.111485</v>
      </c>
    </row>
    <row r="60" spans="1:22" x14ac:dyDescent="0.35">
      <c r="A60" s="1" t="s">
        <v>93</v>
      </c>
      <c r="R60" s="3" t="s">
        <v>228</v>
      </c>
      <c r="S60" s="4">
        <v>7.4448299999999995E-2</v>
      </c>
      <c r="T60" s="1">
        <v>-1.2021120000000001</v>
      </c>
      <c r="U60" s="1">
        <v>37</v>
      </c>
      <c r="V60" s="1">
        <v>0.45264720000000003</v>
      </c>
    </row>
    <row r="61" spans="1:22" ht="15" thickBot="1" x14ac:dyDescent="0.4">
      <c r="A61" s="1" t="s">
        <v>171</v>
      </c>
      <c r="R61" s="5" t="s">
        <v>229</v>
      </c>
      <c r="S61" s="6">
        <v>0.18632670000000001</v>
      </c>
      <c r="T61" s="1">
        <v>-0.14971409999999999</v>
      </c>
      <c r="U61" s="1">
        <v>38</v>
      </c>
      <c r="V61" s="1">
        <v>0.2546698</v>
      </c>
    </row>
    <row r="62" spans="1:22" x14ac:dyDescent="0.35">
      <c r="A62" s="1" t="s">
        <v>195</v>
      </c>
      <c r="R62" s="1" t="s">
        <v>231</v>
      </c>
      <c r="S62" s="1">
        <f>AVERAGE(V54:V62)</f>
        <v>0.24347397777777779</v>
      </c>
      <c r="U62" s="1">
        <v>39</v>
      </c>
      <c r="V62" s="1">
        <v>0.46359850000000002</v>
      </c>
    </row>
    <row r="63" spans="1:22" x14ac:dyDescent="0.35">
      <c r="A63" s="1" t="s">
        <v>196</v>
      </c>
      <c r="R63" s="1" t="s">
        <v>234</v>
      </c>
      <c r="S63" s="1">
        <f>S60*T60+S61*T61</f>
        <v>-0.11739092900607</v>
      </c>
    </row>
    <row r="64" spans="1:22" x14ac:dyDescent="0.35">
      <c r="A64" s="1" t="s">
        <v>197</v>
      </c>
    </row>
    <row r="65" spans="1:30" x14ac:dyDescent="0.35">
      <c r="A65" s="1" t="s">
        <v>198</v>
      </c>
    </row>
    <row r="66" spans="1:30" x14ac:dyDescent="0.35">
      <c r="A66" s="1" t="s">
        <v>199</v>
      </c>
    </row>
    <row r="67" spans="1:30" x14ac:dyDescent="0.35">
      <c r="A67" s="1" t="s">
        <v>200</v>
      </c>
      <c r="R67" s="1" t="s">
        <v>127</v>
      </c>
      <c r="Z67" s="1" t="s">
        <v>126</v>
      </c>
      <c r="AA67" s="1" t="s">
        <v>222</v>
      </c>
      <c r="AB67" s="1" t="s">
        <v>223</v>
      </c>
      <c r="AC67" s="1" t="s">
        <v>221</v>
      </c>
      <c r="AD67" s="1" t="s">
        <v>224</v>
      </c>
    </row>
    <row r="68" spans="1:30" x14ac:dyDescent="0.35">
      <c r="A68" s="1" t="s">
        <v>201</v>
      </c>
      <c r="Q68" s="1" t="s">
        <v>220</v>
      </c>
      <c r="R68" s="1" t="s">
        <v>129</v>
      </c>
      <c r="S68" s="1" t="s">
        <v>126</v>
      </c>
      <c r="T68" s="1" t="s">
        <v>128</v>
      </c>
      <c r="U68" s="1" t="s">
        <v>230</v>
      </c>
      <c r="Z68" s="1">
        <v>0</v>
      </c>
      <c r="AA68" s="8">
        <v>0</v>
      </c>
      <c r="AB68" s="8">
        <v>0</v>
      </c>
      <c r="AC68" s="8">
        <v>0</v>
      </c>
      <c r="AD68" s="8">
        <v>0</v>
      </c>
    </row>
    <row r="69" spans="1:30" x14ac:dyDescent="0.35">
      <c r="A69" s="1" t="s">
        <v>202</v>
      </c>
      <c r="Q69" s="1">
        <v>0.50393619999999995</v>
      </c>
      <c r="R69" s="1">
        <v>4.0245099999999999E-2</v>
      </c>
      <c r="S69" s="1">
        <v>1</v>
      </c>
      <c r="T69" s="1">
        <f>Q69+R69</f>
        <v>0.54418129999999998</v>
      </c>
      <c r="U69" s="1">
        <f>T69+$S$62+$S$63</f>
        <v>0.67026434877170782</v>
      </c>
      <c r="Z69" s="1">
        <v>1</v>
      </c>
      <c r="AA69" s="8">
        <f>U85</f>
        <v>0.67026434877170782</v>
      </c>
      <c r="AB69" s="8">
        <f>U93</f>
        <v>0.34668064877170779</v>
      </c>
      <c r="AC69" s="8">
        <f>U69</f>
        <v>0.67026434877170782</v>
      </c>
      <c r="AD69" s="8">
        <f>U69+R77</f>
        <v>0.34668064877170784</v>
      </c>
    </row>
    <row r="70" spans="1:30" x14ac:dyDescent="0.35">
      <c r="A70" s="1" t="s">
        <v>203</v>
      </c>
      <c r="R70" s="1">
        <v>0.23275870000000001</v>
      </c>
      <c r="S70" s="1">
        <v>2</v>
      </c>
      <c r="T70" s="1">
        <f>Q$13+R70</f>
        <v>0.81575299999999995</v>
      </c>
      <c r="U70" s="1">
        <f t="shared" ref="U70:U73" si="4">T70+$S$62+$S$63</f>
        <v>0.94183604877170768</v>
      </c>
      <c r="Z70" s="1">
        <v>2</v>
      </c>
      <c r="AA70" s="8">
        <f>U86</f>
        <v>0.84695944877170781</v>
      </c>
      <c r="AB70" s="8">
        <f>U94</f>
        <v>0.50349424877170779</v>
      </c>
      <c r="AC70" s="8">
        <f>U70</f>
        <v>0.94183604877170768</v>
      </c>
      <c r="AD70" s="8">
        <f>U70+R78</f>
        <v>0.59837084877170765</v>
      </c>
    </row>
    <row r="71" spans="1:30" x14ac:dyDescent="0.35">
      <c r="A71" s="1" t="s">
        <v>95</v>
      </c>
      <c r="R71" s="1">
        <v>0.2137587</v>
      </c>
      <c r="S71" s="1">
        <v>3</v>
      </c>
      <c r="T71" s="1">
        <f>Q$13+R71</f>
        <v>0.79675299999999993</v>
      </c>
      <c r="U71" s="1">
        <f t="shared" si="4"/>
        <v>0.92283604877170777</v>
      </c>
      <c r="Z71" s="1">
        <v>3</v>
      </c>
      <c r="AA71" s="8">
        <f>U87</f>
        <v>0.90543724877170773</v>
      </c>
      <c r="AB71" s="8">
        <f>U95</f>
        <v>0.48431294877170766</v>
      </c>
      <c r="AC71" s="8">
        <f>U71</f>
        <v>0.92283604877170777</v>
      </c>
      <c r="AD71" s="8">
        <f>U71+R79</f>
        <v>0.50171174877170777</v>
      </c>
    </row>
    <row r="72" spans="1:30" x14ac:dyDescent="0.35">
      <c r="A72" s="1" t="s">
        <v>96</v>
      </c>
      <c r="R72" s="1">
        <v>0.32405970000000001</v>
      </c>
      <c r="S72" s="1">
        <v>4</v>
      </c>
      <c r="T72" s="1">
        <f>Q$13+R72</f>
        <v>0.90705400000000003</v>
      </c>
      <c r="U72" s="1">
        <f t="shared" si="4"/>
        <v>1.0331370487717078</v>
      </c>
      <c r="Z72" s="1">
        <v>4</v>
      </c>
      <c r="AA72" s="8">
        <f>U88</f>
        <v>0.92120044877170781</v>
      </c>
      <c r="AB72" s="8">
        <f>U96</f>
        <v>0.54406104877170791</v>
      </c>
      <c r="AC72" s="8">
        <f>U72</f>
        <v>1.0331370487717078</v>
      </c>
      <c r="AD72" s="8">
        <f>U72+R80</f>
        <v>0.65599764877170774</v>
      </c>
    </row>
    <row r="73" spans="1:30" x14ac:dyDescent="0.35">
      <c r="A73" s="1" t="s">
        <v>204</v>
      </c>
      <c r="R73" s="1">
        <v>0.27241900000000002</v>
      </c>
      <c r="S73" s="1">
        <v>5</v>
      </c>
      <c r="T73" s="1">
        <f>Q$13+R73</f>
        <v>0.85541329999999993</v>
      </c>
      <c r="U73" s="1">
        <f t="shared" si="4"/>
        <v>0.98149634877170766</v>
      </c>
      <c r="Z73" s="1">
        <v>5</v>
      </c>
      <c r="AA73" s="7">
        <f>U89</f>
        <v>0.75248214877170783</v>
      </c>
      <c r="AB73" s="7">
        <f>U97</f>
        <v>0.28356694877170768</v>
      </c>
      <c r="AC73" s="7">
        <f>U73</f>
        <v>0.98149634877170766</v>
      </c>
      <c r="AD73" s="7">
        <f>U73+R81</f>
        <v>0.51258114877170768</v>
      </c>
    </row>
    <row r="74" spans="1:30" x14ac:dyDescent="0.35">
      <c r="A74" s="1" t="s">
        <v>205</v>
      </c>
    </row>
    <row r="75" spans="1:30" x14ac:dyDescent="0.35">
      <c r="A75" s="1" t="s">
        <v>206</v>
      </c>
      <c r="R75" s="1" t="s">
        <v>130</v>
      </c>
    </row>
    <row r="76" spans="1:30" x14ac:dyDescent="0.35">
      <c r="A76" s="1" t="s">
        <v>207</v>
      </c>
      <c r="R76" s="1" t="s">
        <v>129</v>
      </c>
      <c r="S76" s="1" t="s">
        <v>126</v>
      </c>
      <c r="T76" s="1" t="s">
        <v>128</v>
      </c>
      <c r="U76" s="1" t="s">
        <v>230</v>
      </c>
    </row>
    <row r="77" spans="1:30" x14ac:dyDescent="0.35">
      <c r="A77" s="1" t="s">
        <v>208</v>
      </c>
      <c r="R77" s="1">
        <v>-0.32358369999999997</v>
      </c>
      <c r="S77" s="1">
        <v>1</v>
      </c>
      <c r="T77" s="1">
        <f>T69+R77</f>
        <v>0.2205976</v>
      </c>
      <c r="U77" s="1">
        <f>T77+$S$62+$S$63</f>
        <v>0.34668064877170779</v>
      </c>
    </row>
    <row r="78" spans="1:30" x14ac:dyDescent="0.35">
      <c r="A78" s="1" t="s">
        <v>209</v>
      </c>
      <c r="R78" s="1">
        <v>-0.34346520000000003</v>
      </c>
      <c r="S78" s="1">
        <v>2</v>
      </c>
      <c r="T78" s="1">
        <f t="shared" ref="T78:T81" si="5">T70+R78</f>
        <v>0.47228779999999992</v>
      </c>
      <c r="U78" s="1">
        <f t="shared" ref="U78:U80" si="6">T78+$S$62+$S$63</f>
        <v>0.59837084877170776</v>
      </c>
    </row>
    <row r="79" spans="1:30" x14ac:dyDescent="0.35">
      <c r="A79" s="1" t="s">
        <v>210</v>
      </c>
      <c r="R79" s="1">
        <v>-0.42112430000000001</v>
      </c>
      <c r="S79" s="1">
        <v>3</v>
      </c>
      <c r="T79" s="1">
        <f t="shared" si="5"/>
        <v>0.37562869999999993</v>
      </c>
      <c r="U79" s="1">
        <f t="shared" si="6"/>
        <v>0.50171174877170777</v>
      </c>
    </row>
    <row r="80" spans="1:30" x14ac:dyDescent="0.35">
      <c r="A80" s="1" t="s">
        <v>211</v>
      </c>
      <c r="R80" s="1">
        <v>-0.37713940000000001</v>
      </c>
      <c r="S80" s="1">
        <v>4</v>
      </c>
      <c r="T80" s="1">
        <f t="shared" si="5"/>
        <v>0.52991460000000001</v>
      </c>
      <c r="U80" s="1">
        <f t="shared" si="6"/>
        <v>0.65599764877170785</v>
      </c>
    </row>
    <row r="81" spans="1:21" x14ac:dyDescent="0.35">
      <c r="A81" s="1" t="s">
        <v>95</v>
      </c>
      <c r="R81" s="1">
        <v>-0.46891519999999998</v>
      </c>
      <c r="S81" s="1">
        <v>5</v>
      </c>
      <c r="T81" s="1">
        <f t="shared" si="5"/>
        <v>0.38649809999999996</v>
      </c>
      <c r="U81" s="1">
        <f>T81+$S$62+$S$63</f>
        <v>0.5125811487717078</v>
      </c>
    </row>
    <row r="82" spans="1:21" x14ac:dyDescent="0.35">
      <c r="A82" s="1" t="s">
        <v>212</v>
      </c>
    </row>
    <row r="83" spans="1:21" x14ac:dyDescent="0.35">
      <c r="A83" s="1" t="s">
        <v>213</v>
      </c>
      <c r="R83" s="1" t="s">
        <v>131</v>
      </c>
    </row>
    <row r="84" spans="1:21" x14ac:dyDescent="0.35">
      <c r="A84" s="1" t="s">
        <v>95</v>
      </c>
      <c r="R84" s="1" t="s">
        <v>129</v>
      </c>
      <c r="S84" s="1" t="s">
        <v>126</v>
      </c>
      <c r="T84" s="1" t="s">
        <v>128</v>
      </c>
      <c r="U84" s="1" t="s">
        <v>230</v>
      </c>
    </row>
    <row r="85" spans="1:21" x14ac:dyDescent="0.35">
      <c r="A85" s="1" t="s">
        <v>94</v>
      </c>
      <c r="R85" s="1">
        <v>0</v>
      </c>
      <c r="S85" s="1">
        <v>1</v>
      </c>
      <c r="T85" s="1">
        <f>T69+R85</f>
        <v>0.54418129999999998</v>
      </c>
      <c r="U85" s="1">
        <f>T85+$S$62+$S$63</f>
        <v>0.67026434877170782</v>
      </c>
    </row>
    <row r="86" spans="1:21" x14ac:dyDescent="0.35">
      <c r="A86" s="1" t="s">
        <v>214</v>
      </c>
      <c r="R86" s="1">
        <v>-9.4876600000000005E-2</v>
      </c>
      <c r="S86" s="1">
        <v>2</v>
      </c>
      <c r="T86" s="1">
        <f>T70+R86</f>
        <v>0.72087639999999997</v>
      </c>
      <c r="U86" s="1">
        <f t="shared" ref="U86:U89" si="7">T86+$S$62+$S$63</f>
        <v>0.84695944877170781</v>
      </c>
    </row>
    <row r="87" spans="1:21" x14ac:dyDescent="0.35">
      <c r="A87" s="1" t="s">
        <v>215</v>
      </c>
      <c r="R87" s="1">
        <v>-1.7398799999999999E-2</v>
      </c>
      <c r="S87" s="1">
        <v>3</v>
      </c>
      <c r="T87" s="1">
        <f>T71+R87</f>
        <v>0.77935419999999989</v>
      </c>
      <c r="U87" s="1">
        <f t="shared" si="7"/>
        <v>0.90543724877170773</v>
      </c>
    </row>
    <row r="88" spans="1:21" x14ac:dyDescent="0.35">
      <c r="A88" s="1" t="s">
        <v>216</v>
      </c>
      <c r="R88" s="1">
        <v>-0.1119366</v>
      </c>
      <c r="S88" s="1">
        <v>4</v>
      </c>
      <c r="T88" s="1">
        <f>T72+R88</f>
        <v>0.79511740000000009</v>
      </c>
      <c r="U88" s="1">
        <f t="shared" si="7"/>
        <v>0.92120044877170781</v>
      </c>
    </row>
    <row r="89" spans="1:21" x14ac:dyDescent="0.35">
      <c r="A89" s="1" t="s">
        <v>217</v>
      </c>
      <c r="R89" s="1">
        <v>-0.2290142</v>
      </c>
      <c r="S89" s="1">
        <v>5</v>
      </c>
      <c r="T89" s="1">
        <f>T73+R89</f>
        <v>0.62639909999999999</v>
      </c>
      <c r="U89" s="1">
        <f t="shared" si="7"/>
        <v>0.75248214877170783</v>
      </c>
    </row>
    <row r="90" spans="1:21" x14ac:dyDescent="0.35">
      <c r="A90" s="1" t="s">
        <v>218</v>
      </c>
    </row>
    <row r="91" spans="1:21" x14ac:dyDescent="0.35">
      <c r="A91" s="1" t="s">
        <v>186</v>
      </c>
      <c r="R91" s="1" t="s">
        <v>132</v>
      </c>
    </row>
    <row r="92" spans="1:21" x14ac:dyDescent="0.35">
      <c r="A92" s="1" t="s">
        <v>187</v>
      </c>
      <c r="R92" s="1" t="s">
        <v>129</v>
      </c>
      <c r="S92" s="1" t="s">
        <v>126</v>
      </c>
      <c r="T92" s="1" t="s">
        <v>128</v>
      </c>
      <c r="U92" s="1" t="s">
        <v>230</v>
      </c>
    </row>
    <row r="93" spans="1:21" x14ac:dyDescent="0.35">
      <c r="A93" s="1" t="s">
        <v>188</v>
      </c>
      <c r="R93" s="1">
        <f>R77+R85</f>
        <v>-0.32358369999999997</v>
      </c>
      <c r="S93" s="1">
        <v>1</v>
      </c>
      <c r="T93" s="1">
        <f>T69+R93</f>
        <v>0.2205976</v>
      </c>
      <c r="U93" s="1">
        <f>T93+$S$62+$S$63</f>
        <v>0.34668064877170779</v>
      </c>
    </row>
    <row r="94" spans="1:21" x14ac:dyDescent="0.35">
      <c r="A94" s="1" t="s">
        <v>189</v>
      </c>
      <c r="R94" s="1">
        <f>R78+R86</f>
        <v>-0.4383418</v>
      </c>
      <c r="S94" s="1">
        <v>2</v>
      </c>
      <c r="T94" s="1">
        <f t="shared" ref="T94:T97" si="8">T70+R94</f>
        <v>0.37741119999999995</v>
      </c>
      <c r="U94" s="1">
        <f t="shared" ref="U94:U97" si="9">T94+$S$62+$S$63</f>
        <v>0.50349424877170779</v>
      </c>
    </row>
    <row r="95" spans="1:21" x14ac:dyDescent="0.35">
      <c r="A95" s="1" t="s">
        <v>95</v>
      </c>
      <c r="R95" s="1">
        <f>R79+R87</f>
        <v>-0.4385231</v>
      </c>
      <c r="S95" s="1">
        <v>3</v>
      </c>
      <c r="T95" s="1">
        <f t="shared" si="8"/>
        <v>0.35822989999999993</v>
      </c>
      <c r="U95" s="1">
        <f t="shared" si="9"/>
        <v>0.48431294877170766</v>
      </c>
    </row>
    <row r="96" spans="1:21" x14ac:dyDescent="0.35">
      <c r="A96" s="1" t="s">
        <v>219</v>
      </c>
      <c r="R96" s="1">
        <f>R80+R88</f>
        <v>-0.48907600000000001</v>
      </c>
      <c r="S96" s="1">
        <v>4</v>
      </c>
      <c r="T96" s="1">
        <f t="shared" si="8"/>
        <v>0.41797800000000002</v>
      </c>
      <c r="U96" s="1">
        <f t="shared" si="9"/>
        <v>0.54406104877170791</v>
      </c>
    </row>
    <row r="97" spans="1:21" x14ac:dyDescent="0.35">
      <c r="A97" s="1" t="s">
        <v>90</v>
      </c>
      <c r="R97" s="1">
        <f>R81+R89</f>
        <v>-0.69792940000000003</v>
      </c>
      <c r="S97" s="1">
        <v>5</v>
      </c>
      <c r="T97" s="1">
        <f t="shared" si="8"/>
        <v>0.1574838999999999</v>
      </c>
      <c r="U97" s="1">
        <f t="shared" si="9"/>
        <v>0.28356694877170768</v>
      </c>
    </row>
  </sheetData>
  <mergeCells count="1">
    <mergeCell ref="R59:S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Share of M intermediates,T4App</vt:lpstr>
      <vt:lpstr>M intermediates to sales,T4App</vt:lpstr>
      <vt:lpstr>Figure9Appendix</vt:lpstr>
      <vt:lpstr>Figure10Appendix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Leibovici</dc:creator>
  <cp:lastModifiedBy>Fernando</cp:lastModifiedBy>
  <dcterms:created xsi:type="dcterms:W3CDTF">2019-03-04T19:00:01Z</dcterms:created>
  <dcterms:modified xsi:type="dcterms:W3CDTF">2019-08-27T03:33:08Z</dcterms:modified>
</cp:coreProperties>
</file>