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Dropbox\PhD Dissertation\"/>
    </mc:Choice>
  </mc:AlternateContent>
  <xr:revisionPtr revIDLastSave="0" documentId="13_ncr:1_{ED54EB85-3C13-4C8F-AC69-7DD5995D209F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IRFs_together" sheetId="3" r:id="rId1"/>
    <sheet name="Sheet1" sheetId="1" r:id="rId2"/>
    <sheet name="toy_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8" i="3" l="1"/>
  <c r="E58" i="3"/>
  <c r="F58" i="3"/>
  <c r="G58" i="3"/>
  <c r="H58" i="3"/>
  <c r="I58" i="3"/>
  <c r="J58" i="3"/>
  <c r="K58" i="3"/>
  <c r="L58" i="3"/>
  <c r="M58" i="3"/>
  <c r="N58" i="3"/>
  <c r="C58" i="3"/>
  <c r="D54" i="3"/>
  <c r="E54" i="3"/>
  <c r="F54" i="3"/>
  <c r="G54" i="3"/>
  <c r="H54" i="3"/>
  <c r="I54" i="3"/>
  <c r="J54" i="3"/>
  <c r="K54" i="3"/>
  <c r="L54" i="3"/>
  <c r="M54" i="3"/>
  <c r="N54" i="3"/>
  <c r="C54" i="3"/>
  <c r="C50" i="3"/>
  <c r="D50" i="3"/>
  <c r="E50" i="3"/>
  <c r="F50" i="3"/>
  <c r="G50" i="3"/>
  <c r="H50" i="3"/>
  <c r="I50" i="3"/>
  <c r="J50" i="3"/>
  <c r="K50" i="3"/>
  <c r="L50" i="3"/>
  <c r="M50" i="3"/>
  <c r="N50" i="3"/>
  <c r="D27" i="3"/>
  <c r="E27" i="3"/>
  <c r="F27" i="3"/>
  <c r="G27" i="3"/>
  <c r="H27" i="3"/>
  <c r="I27" i="3"/>
  <c r="J27" i="3"/>
  <c r="K27" i="3"/>
  <c r="L27" i="3"/>
  <c r="M27" i="3"/>
  <c r="N27" i="3"/>
  <c r="C27" i="3"/>
  <c r="D23" i="3"/>
  <c r="E23" i="3"/>
  <c r="F23" i="3"/>
  <c r="G23" i="3"/>
  <c r="H23" i="3"/>
  <c r="I23" i="3"/>
  <c r="J23" i="3"/>
  <c r="K23" i="3"/>
  <c r="L23" i="3"/>
  <c r="M23" i="3"/>
  <c r="N23" i="3"/>
  <c r="C23" i="3"/>
  <c r="C19" i="3"/>
  <c r="D19" i="3"/>
  <c r="E19" i="3"/>
  <c r="F19" i="3"/>
  <c r="G19" i="3"/>
  <c r="H19" i="3"/>
  <c r="I19" i="3"/>
  <c r="J19" i="3"/>
  <c r="K19" i="3"/>
  <c r="L19" i="3"/>
  <c r="M19" i="3"/>
  <c r="N19" i="3"/>
  <c r="D59" i="3"/>
  <c r="E59" i="3"/>
  <c r="F59" i="3"/>
  <c r="G59" i="3"/>
  <c r="H59" i="3"/>
  <c r="I59" i="3"/>
  <c r="J59" i="3"/>
  <c r="K59" i="3"/>
  <c r="L59" i="3"/>
  <c r="M59" i="3"/>
  <c r="N59" i="3"/>
  <c r="C59" i="3"/>
  <c r="D55" i="3"/>
  <c r="E55" i="3"/>
  <c r="F55" i="3"/>
  <c r="G55" i="3"/>
  <c r="H55" i="3"/>
  <c r="I55" i="3"/>
  <c r="J55" i="3"/>
  <c r="K55" i="3"/>
  <c r="L55" i="3"/>
  <c r="M55" i="3"/>
  <c r="N55" i="3"/>
  <c r="C55" i="3"/>
  <c r="C51" i="3"/>
  <c r="D51" i="3"/>
  <c r="E51" i="3"/>
  <c r="F51" i="3"/>
  <c r="G51" i="3"/>
  <c r="H51" i="3"/>
  <c r="I51" i="3"/>
  <c r="J51" i="3"/>
  <c r="K51" i="3"/>
  <c r="L51" i="3"/>
  <c r="M51" i="3"/>
  <c r="N51" i="3"/>
  <c r="D28" i="3"/>
  <c r="E28" i="3"/>
  <c r="F28" i="3"/>
  <c r="G28" i="3"/>
  <c r="H28" i="3"/>
  <c r="I28" i="3"/>
  <c r="J28" i="3"/>
  <c r="K28" i="3"/>
  <c r="L28" i="3"/>
  <c r="M28" i="3"/>
  <c r="N28" i="3"/>
  <c r="C28" i="3"/>
  <c r="D24" i="3"/>
  <c r="E24" i="3"/>
  <c r="F24" i="3"/>
  <c r="G24" i="3"/>
  <c r="H24" i="3"/>
  <c r="I24" i="3"/>
  <c r="J24" i="3"/>
  <c r="K24" i="3"/>
  <c r="L24" i="3"/>
  <c r="M24" i="3"/>
  <c r="N24" i="3"/>
  <c r="C24" i="3"/>
  <c r="C20" i="3"/>
  <c r="D20" i="3"/>
  <c r="E20" i="3"/>
  <c r="F20" i="3"/>
  <c r="G20" i="3"/>
  <c r="H20" i="3"/>
  <c r="I20" i="3"/>
  <c r="J20" i="3"/>
  <c r="K20" i="3"/>
  <c r="L20" i="3"/>
  <c r="M20" i="3"/>
  <c r="N20" i="3"/>
  <c r="D60" i="3"/>
  <c r="E60" i="3"/>
  <c r="F60" i="3"/>
  <c r="G60" i="3"/>
  <c r="H60" i="3"/>
  <c r="I60" i="3"/>
  <c r="J60" i="3"/>
  <c r="K60" i="3"/>
  <c r="L60" i="3"/>
  <c r="M60" i="3"/>
  <c r="N60" i="3"/>
  <c r="C60" i="3"/>
  <c r="D56" i="3"/>
  <c r="E56" i="3"/>
  <c r="F56" i="3"/>
  <c r="G56" i="3"/>
  <c r="H56" i="3"/>
  <c r="I56" i="3"/>
  <c r="J56" i="3"/>
  <c r="K56" i="3"/>
  <c r="L56" i="3"/>
  <c r="M56" i="3"/>
  <c r="N56" i="3"/>
  <c r="C56" i="3"/>
  <c r="C52" i="3"/>
  <c r="D52" i="3"/>
  <c r="E52" i="3"/>
  <c r="F52" i="3"/>
  <c r="G52" i="3"/>
  <c r="H52" i="3"/>
  <c r="I52" i="3"/>
  <c r="J52" i="3"/>
  <c r="K52" i="3"/>
  <c r="L52" i="3"/>
  <c r="M52" i="3"/>
  <c r="N52" i="3"/>
  <c r="D29" i="3"/>
  <c r="E29" i="3"/>
  <c r="F29" i="3"/>
  <c r="G29" i="3"/>
  <c r="H29" i="3"/>
  <c r="I29" i="3"/>
  <c r="J29" i="3"/>
  <c r="K29" i="3"/>
  <c r="L29" i="3"/>
  <c r="M29" i="3"/>
  <c r="N29" i="3"/>
  <c r="C29" i="3"/>
  <c r="D25" i="3"/>
  <c r="E25" i="3"/>
  <c r="F25" i="3"/>
  <c r="G25" i="3"/>
  <c r="H25" i="3"/>
  <c r="I25" i="3"/>
  <c r="J25" i="3"/>
  <c r="K25" i="3"/>
  <c r="L25" i="3"/>
  <c r="M25" i="3"/>
  <c r="N25" i="3"/>
  <c r="C25" i="3"/>
  <c r="C21" i="3"/>
  <c r="D21" i="3"/>
  <c r="E21" i="3"/>
  <c r="F21" i="3"/>
  <c r="G21" i="3"/>
  <c r="H21" i="3"/>
  <c r="I21" i="3"/>
  <c r="J21" i="3"/>
  <c r="K21" i="3"/>
  <c r="L21" i="3"/>
  <c r="M21" i="3"/>
  <c r="N21" i="3"/>
  <c r="D22" i="1" l="1"/>
  <c r="E22" i="1"/>
  <c r="F22" i="1"/>
  <c r="G22" i="1"/>
  <c r="H22" i="1"/>
  <c r="I22" i="1"/>
  <c r="J22" i="1"/>
  <c r="K22" i="1"/>
  <c r="L22" i="1"/>
  <c r="M22" i="1"/>
  <c r="N22" i="1"/>
  <c r="D23" i="1"/>
  <c r="E23" i="1"/>
  <c r="F23" i="1"/>
  <c r="G23" i="1"/>
  <c r="H23" i="1"/>
  <c r="I23" i="1"/>
  <c r="J23" i="1"/>
  <c r="K23" i="1"/>
  <c r="L23" i="1"/>
  <c r="M23" i="1"/>
  <c r="N23" i="1"/>
  <c r="D24" i="1"/>
  <c r="E24" i="1"/>
  <c r="F24" i="1"/>
  <c r="G24" i="1"/>
  <c r="H24" i="1"/>
  <c r="I24" i="1"/>
  <c r="J24" i="1"/>
  <c r="K24" i="1"/>
  <c r="L24" i="1"/>
  <c r="M24" i="1"/>
  <c r="N24" i="1"/>
  <c r="D26" i="1"/>
  <c r="E26" i="1"/>
  <c r="F26" i="1"/>
  <c r="G26" i="1"/>
  <c r="H26" i="1"/>
  <c r="I26" i="1"/>
  <c r="J26" i="1"/>
  <c r="K26" i="1"/>
  <c r="L26" i="1"/>
  <c r="M26" i="1"/>
  <c r="N26" i="1"/>
  <c r="D27" i="1"/>
  <c r="E27" i="1"/>
  <c r="F27" i="1"/>
  <c r="G27" i="1"/>
  <c r="H27" i="1"/>
  <c r="I27" i="1"/>
  <c r="J27" i="1"/>
  <c r="K27" i="1"/>
  <c r="L27" i="1"/>
  <c r="M27" i="1"/>
  <c r="N27" i="1"/>
  <c r="D28" i="1"/>
  <c r="E28" i="1"/>
  <c r="F28" i="1"/>
  <c r="G28" i="1"/>
  <c r="H28" i="1"/>
  <c r="I28" i="1"/>
  <c r="J28" i="1"/>
  <c r="K28" i="1"/>
  <c r="L28" i="1"/>
  <c r="M28" i="1"/>
  <c r="N28" i="1"/>
  <c r="C26" i="1"/>
  <c r="C22" i="1"/>
  <c r="C27" i="1"/>
  <c r="C23" i="1"/>
  <c r="C28" i="1"/>
  <c r="C24" i="1"/>
  <c r="D18" i="1"/>
  <c r="E18" i="1"/>
  <c r="F18" i="1"/>
  <c r="G18" i="1"/>
  <c r="H18" i="1"/>
  <c r="I18" i="1"/>
  <c r="J18" i="1"/>
  <c r="K18" i="1"/>
  <c r="L18" i="1"/>
  <c r="M18" i="1"/>
  <c r="N18" i="1"/>
  <c r="C18" i="1"/>
  <c r="D19" i="1"/>
  <c r="E19" i="1"/>
  <c r="F19" i="1"/>
  <c r="G19" i="1"/>
  <c r="H19" i="1"/>
  <c r="I19" i="1"/>
  <c r="J19" i="1"/>
  <c r="K19" i="1"/>
  <c r="L19" i="1"/>
  <c r="M19" i="1"/>
  <c r="N19" i="1"/>
  <c r="C19" i="1"/>
  <c r="D20" i="1"/>
  <c r="E20" i="1"/>
  <c r="F20" i="1"/>
  <c r="G20" i="1"/>
  <c r="H20" i="1"/>
  <c r="I20" i="1"/>
  <c r="J20" i="1"/>
  <c r="K20" i="1"/>
  <c r="L20" i="1"/>
  <c r="M20" i="1"/>
  <c r="N20" i="1"/>
  <c r="C20" i="1"/>
</calcChain>
</file>

<file path=xl/sharedStrings.xml><?xml version="1.0" encoding="utf-8"?>
<sst xmlns="http://schemas.openxmlformats.org/spreadsheetml/2006/main" count="80" uniqueCount="10">
  <si>
    <t>y</t>
  </si>
  <si>
    <t>rt</t>
  </si>
  <si>
    <t>dt</t>
  </si>
  <si>
    <t>st</t>
  </si>
  <si>
    <t>pii</t>
  </si>
  <si>
    <t>R</t>
  </si>
  <si>
    <t>demand</t>
  </si>
  <si>
    <t>mp</t>
  </si>
  <si>
    <t>Quarterly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</si>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</sst>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IRFs_together!$B$19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IRFs_together!$C$19:$N$19</c:f>
              <c:numCache>
                <c:formatCode>General</c:formatCode>
                <c:ptCount val="12"/>
                <c:pt idx="0">
                  <c:v>-0.125</c:v>
                </c:pt>
                <c:pt idx="1">
                  <c:v>-7.4460762733838934E-2</c:v>
                </c:pt>
                <c:pt idx="2">
                  <c:v>-4.4355241495240373E-2</c:v>
                </c:pt>
                <c:pt idx="3">
                  <c:v>-2.6421800903833732E-2</c:v>
                </c:pt>
                <c:pt idx="4">
                  <c:v>-1.5739099584808718E-2</c:v>
                </c:pt>
                <c:pt idx="5">
                  <c:v>-9.3755628786296626E-3</c:v>
                </c:pt>
                <c:pt idx="6">
                  <c:v>-5.5848925040146279E-3</c:v>
                </c:pt>
                <c:pt idx="7">
                  <c:v>-3.3268428450834234E-3</c:v>
                </c:pt>
                <c:pt idx="8">
                  <c:v>-1.9817540459242081E-3</c:v>
                </c:pt>
                <c:pt idx="9">
                  <c:v>-1.180503342483099E-3</c:v>
                </c:pt>
                <c:pt idx="10">
                  <c:v>-7.0320943432910295E-4</c:v>
                </c:pt>
                <c:pt idx="11">
                  <c:v>-4.1889208673421072E-4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0-4FA2-AFD3-34DE8F184862}"/>
            </c:ext>
          </c:extLst>
        </c:ser>
        <c:ser>
          <c:idx val="1"/>
          <c:order val="1"/>
          <c:tx>
            <c:strRef>
              <c:f>IRFs_together!$B$20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IRFs_together!$C$20:$N$20</c:f>
              <c:numCache>
                <c:formatCode>General</c:formatCode>
                <c:ptCount val="12"/>
                <c:pt idx="0">
                  <c:v>1.5</c:v>
                </c:pt>
                <c:pt idx="1">
                  <c:v>-0.26238760037772035</c:v>
                </c:pt>
                <c:pt idx="2">
                  <c:v>-0.1563006468482146</c:v>
                </c:pt>
                <c:pt idx="3">
                  <c:v>-9.3106123040883573E-2</c:v>
                </c:pt>
                <c:pt idx="4">
                  <c:v>-5.5462023494518585E-2</c:v>
                </c:pt>
                <c:pt idx="5">
                  <c:v>-3.3037956577311581E-2</c:v>
                </c:pt>
                <c:pt idx="6">
                  <c:v>-1.9680251567312505E-2</c:v>
                </c:pt>
                <c:pt idx="7">
                  <c:v>-1.1723252339967353E-2</c:v>
                </c:pt>
                <c:pt idx="8">
                  <c:v>-6.9833784876418255E-3</c:v>
                </c:pt>
                <c:pt idx="9">
                  <c:v>-4.1599015091911334E-3</c:v>
                </c:pt>
                <c:pt idx="10">
                  <c:v>-2.4779955141761489E-3</c:v>
                </c:pt>
                <c:pt idx="11">
                  <c:v>-1.4761074882927027E-3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0-4FA2-AFD3-34DE8F184862}"/>
            </c:ext>
          </c:extLst>
        </c:ser>
        <c:ser>
          <c:idx val="2"/>
          <c:order val="2"/>
          <c:tx>
            <c:strRef>
              <c:f>IRFs_together!$B$21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IRFs_together!$C$21:$N$21</c:f>
              <c:numCache>
                <c:formatCode>General</c:formatCode>
                <c:ptCount val="12"/>
                <c:pt idx="0">
                  <c:v>-0.02</c:v>
                </c:pt>
                <c:pt idx="1">
                  <c:v>-1.1913722037414238E-2</c:v>
                </c:pt>
                <c:pt idx="2">
                  <c:v>-7.0968386392384758E-3</c:v>
                </c:pt>
                <c:pt idx="3">
                  <c:v>-4.2274881446133948E-3</c:v>
                </c:pt>
                <c:pt idx="4">
                  <c:v>-2.518255933569395E-3</c:v>
                </c:pt>
                <c:pt idx="5">
                  <c:v>-1.5000900605807415E-3</c:v>
                </c:pt>
                <c:pt idx="6">
                  <c:v>-8.9358280064233853E-4</c:v>
                </c:pt>
                <c:pt idx="7">
                  <c:v>-5.3229485521334697E-4</c:v>
                </c:pt>
                <c:pt idx="8">
                  <c:v>-3.1708064734787346E-4</c:v>
                </c:pt>
                <c:pt idx="9">
                  <c:v>-1.888805347972961E-4</c:v>
                </c:pt>
                <c:pt idx="10">
                  <c:v>-1.1251350949265637E-4</c:v>
                </c:pt>
                <c:pt idx="11">
                  <c:v>-6.7022733877473897E-5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0-4FA2-AFD3-34DE8F184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800751"/>
        <c:axId val="850386799"/>
      </c:lineChart>
      <c:catAx>
        <c:axId val="75680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86799"/>
        <c:crosses val="autoZero"/>
        <c:auto val="1"/>
        <c:lblAlgn val="ctr"/>
        <c:lblOffset val="100"/>
        <c:noMultiLvlLbl val="0"/>
      </c:catAx>
      <c:valAx>
        <c:axId val="8503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800751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to 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mixed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IRFs_together!$C$19:$N$19</c:f>
              <c:numCache>
                <c:formatCode>General</c:formatCode>
                <c:ptCount val="12"/>
                <c:pt idx="0">
                  <c:v>-0.125</c:v>
                </c:pt>
                <c:pt idx="1">
                  <c:v>-7.4460762733838934E-2</c:v>
                </c:pt>
                <c:pt idx="2">
                  <c:v>-4.4355241495240373E-2</c:v>
                </c:pt>
                <c:pt idx="3">
                  <c:v>-2.6421800903833732E-2</c:v>
                </c:pt>
                <c:pt idx="4">
                  <c:v>-1.5739099584808718E-2</c:v>
                </c:pt>
                <c:pt idx="5">
                  <c:v>-9.3755628786296626E-3</c:v>
                </c:pt>
                <c:pt idx="6">
                  <c:v>-5.5848925040146279E-3</c:v>
                </c:pt>
                <c:pt idx="7">
                  <c:v>-3.3268428450834234E-3</c:v>
                </c:pt>
                <c:pt idx="8">
                  <c:v>-1.9817540459242081E-3</c:v>
                </c:pt>
                <c:pt idx="9">
                  <c:v>-1.180503342483099E-3</c:v>
                </c:pt>
                <c:pt idx="10">
                  <c:v>-7.0320943432910295E-4</c:v>
                </c:pt>
                <c:pt idx="11">
                  <c:v>-4.1889208673421072E-4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B-4E61-A8A1-1D3B029A1B06}"/>
            </c:ext>
          </c:extLst>
        </c:ser>
        <c:ser>
          <c:idx val="1"/>
          <c:order val="1"/>
          <c:tx>
            <c:v>quarterly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IRFs_together!$C$50:$N$50</c:f>
              <c:numCache>
                <c:formatCode>General</c:formatCode>
                <c:ptCount val="12"/>
                <c:pt idx="0">
                  <c:v>-7.4999999999999997E-2</c:v>
                </c:pt>
                <c:pt idx="1">
                  <c:v>-1.9632746334489724E-2</c:v>
                </c:pt>
                <c:pt idx="2">
                  <c:v>-5.1392630484588921E-3</c:v>
                </c:pt>
                <c:pt idx="3">
                  <c:v>-1.3453046370214576E-3</c:v>
                </c:pt>
                <c:pt idx="4">
                  <c:v>-3.5216032908339906E-4</c:v>
                </c:pt>
                <c:pt idx="5">
                  <c:v>-9.2184992132863641E-5</c:v>
                </c:pt>
                <c:pt idx="6">
                  <c:v>-2.4131260885219189E-5</c:v>
                </c:pt>
                <c:pt idx="7">
                  <c:v>-6.3168389825453287E-6</c:v>
                </c:pt>
                <c:pt idx="8">
                  <c:v>-1.6535586317350337E-6</c:v>
                </c:pt>
                <c:pt idx="9">
                  <c:v>-4.3285196221413013E-7</c:v>
                </c:pt>
                <c:pt idx="10">
                  <c:v>-1.1330763699381496E-7</c:v>
                </c:pt>
                <c:pt idx="11">
                  <c:v>-2.9660534598133411E-8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B-4E61-A8A1-1D3B029A1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451520"/>
        <c:axId val="2046599120"/>
      </c:lineChart>
      <c:catAx>
        <c:axId val="20514515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6599120"/>
        <c:crosses val="autoZero"/>
        <c:auto val="1"/>
        <c:lblAlgn val="ctr"/>
        <c:lblOffset val="100"/>
        <c:noMultiLvlLbl val="0"/>
      </c:catAx>
      <c:valAx>
        <c:axId val="20465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4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 to 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mixed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IRFs_together!$C$23:$N$23</c:f>
              <c:numCache>
                <c:formatCode>General</c:formatCode>
                <c:ptCount val="12"/>
                <c:pt idx="0">
                  <c:v>-3.6899751082255109E-3</c:v>
                </c:pt>
                <c:pt idx="1">
                  <c:v>-2.1980668882188117E-3</c:v>
                </c:pt>
                <c:pt idx="2">
                  <c:v>-1.3093578962941493E-3</c:v>
                </c:pt>
                <c:pt idx="3">
                  <c:v>-7.7996630119709265E-4</c:v>
                </c:pt>
                <c:pt idx="4">
                  <c:v>-4.6461508555061361E-4</c:v>
                </c:pt>
                <c:pt idx="5">
                  <c:v>-2.767647491819716E-4</c:v>
                </c:pt>
                <c:pt idx="6">
                  <c:v>-1.6486491457543383E-4</c:v>
                </c:pt>
                <c:pt idx="7">
                  <c:v>-9.820773829868757E-5</c:v>
                </c:pt>
                <c:pt idx="8">
                  <c:v>-5.8500984800684196E-5</c:v>
                </c:pt>
                <c:pt idx="9">
                  <c:v>-3.4848223591517245E-5</c:v>
                </c:pt>
                <c:pt idx="10">
                  <c:v>-2.0758602468349884E-5</c:v>
                </c:pt>
                <c:pt idx="11">
                  <c:v>-1.2365610984655047E-5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3-4163-9F42-E00BC3B9629F}"/>
            </c:ext>
          </c:extLst>
        </c:ser>
        <c:ser>
          <c:idx val="1"/>
          <c:order val="1"/>
          <c:tx>
            <c:v>quarterly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IRFs_together!$C$54:$N$54</c:f>
              <c:numCache>
                <c:formatCode>General</c:formatCode>
                <c:ptCount val="12"/>
                <c:pt idx="0">
                  <c:v>-1.2260728811199922E-3</c:v>
                </c:pt>
                <c:pt idx="1">
                  <c:v>-3.2094903816834246E-4</c:v>
                </c:pt>
                <c:pt idx="2">
                  <c:v>-8.4014814035433339E-5</c:v>
                </c:pt>
                <c:pt idx="3">
                  <c:v>-2.19925537639598E-5</c:v>
                </c:pt>
                <c:pt idx="4">
                  <c:v>-5.7569897239392971E-6</c:v>
                </c:pt>
                <c:pt idx="5">
                  <c:v>-1.5070069186715178E-6</c:v>
                </c:pt>
                <c:pt idx="6">
                  <c:v>-3.9448912744798412E-7</c:v>
                </c:pt>
                <c:pt idx="7">
                  <c:v>-1.0326539961200552E-7</c:v>
                </c:pt>
                <c:pt idx="8">
                  <c:v>-2.7031778609496185E-8</c:v>
                </c:pt>
                <c:pt idx="9">
                  <c:v>-7.0761073654709421E-9</c:v>
                </c:pt>
                <c:pt idx="10">
                  <c:v>-1.8523122792254024E-9</c:v>
                </c:pt>
                <c:pt idx="11">
                  <c:v>-4.8487969480390037E-10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3-4163-9F42-E00BC3B96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451520"/>
        <c:axId val="2046599120"/>
      </c:lineChart>
      <c:catAx>
        <c:axId val="20514515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6599120"/>
        <c:crosses val="autoZero"/>
        <c:auto val="1"/>
        <c:lblAlgn val="ctr"/>
        <c:lblOffset val="100"/>
        <c:noMultiLvlLbl val="0"/>
      </c:catAx>
      <c:valAx>
        <c:axId val="20465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4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</a:t>
            </a:r>
            <a:r>
              <a:rPr lang="en-US" baseline="0"/>
              <a:t> rate</a:t>
            </a:r>
            <a:r>
              <a:rPr lang="en-US"/>
              <a:t> to 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mixed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IRFs_together!$C$27:$N$27</c:f>
              <c:numCache>
                <c:formatCode>General</c:formatCode>
                <c:ptCount val="12"/>
                <c:pt idx="0">
                  <c:v>4.8341170377942423E-2</c:v>
                </c:pt>
                <c:pt idx="1">
                  <c:v>2.8796163342304427E-2</c:v>
                </c:pt>
                <c:pt idx="2">
                  <c:v>1.7153474290209553E-2</c:v>
                </c:pt>
                <c:pt idx="3">
                  <c:v>1.0218086233474385E-2</c:v>
                </c:pt>
                <c:pt idx="4">
                  <c:v>6.0867719569971277E-3</c:v>
                </c:pt>
                <c:pt idx="5">
                  <c:v>3.62580546003958E-3</c:v>
                </c:pt>
                <c:pt idx="6">
                  <c:v>2.159841920632516E-3</c:v>
                </c:pt>
                <c:pt idx="7">
                  <c:v>1.2865878143585318E-3</c:v>
                </c:pt>
                <c:pt idx="8">
                  <c:v>7.6640247984959236E-4</c:v>
                </c:pt>
                <c:pt idx="9">
                  <c:v>4.5653530568564828E-4</c:v>
                </c:pt>
                <c:pt idx="10">
                  <c:v>2.7195173661023736E-4</c:v>
                </c:pt>
                <c:pt idx="11">
                  <c:v>1.6199786987832268E-4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9-4832-8642-269B1DBC0AD5}"/>
            </c:ext>
          </c:extLst>
        </c:ser>
        <c:ser>
          <c:idx val="1"/>
          <c:order val="1"/>
          <c:tx>
            <c:v>quarterly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IRFs_together!$C$58:$N$58</c:f>
              <c:numCache>
                <c:formatCode>General</c:formatCode>
                <c:ptCount val="12"/>
                <c:pt idx="0">
                  <c:v>5.5046304627341967E-2</c:v>
                </c:pt>
                <c:pt idx="1">
                  <c:v>1.4409468471995328E-2</c:v>
                </c:pt>
                <c:pt idx="2">
                  <c:v>3.7719658576734639E-3</c:v>
                </c:pt>
                <c:pt idx="3">
                  <c:v>9.8738731821411841E-4</c:v>
                </c:pt>
                <c:pt idx="4">
                  <c:v>2.5846833003186434E-4</c:v>
                </c:pt>
                <c:pt idx="5">
                  <c:v>6.7659242120196502E-5</c:v>
                </c:pt>
                <c:pt idx="6">
                  <c:v>1.7711156503061735E-5</c:v>
                </c:pt>
                <c:pt idx="7">
                  <c:v>4.6362485722007868E-6</c:v>
                </c:pt>
                <c:pt idx="8">
                  <c:v>1.2136305621554369E-6</c:v>
                </c:pt>
                <c:pt idx="9">
                  <c:v>3.1769201294109011E-7</c:v>
                </c:pt>
                <c:pt idx="10">
                  <c:v>8.3162222700877583E-8</c:v>
                </c:pt>
                <c:pt idx="11">
                  <c:v>2.1769370971982142E-8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9-4832-8642-269B1DBC0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451520"/>
        <c:axId val="2046599120"/>
      </c:lineChart>
      <c:catAx>
        <c:axId val="20514515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6599120"/>
        <c:crosses val="autoZero"/>
        <c:auto val="1"/>
        <c:lblAlgn val="ctr"/>
        <c:lblOffset val="100"/>
        <c:noMultiLvlLbl val="0"/>
      </c:catAx>
      <c:valAx>
        <c:axId val="20465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4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Sheet1!$C$18:$N$18</c:f>
              <c:numCache>
                <c:formatCode>General</c:formatCode>
                <c:ptCount val="12"/>
                <c:pt idx="0">
                  <c:v>-3.3487528617922389E-2</c:v>
                </c:pt>
                <c:pt idx="1">
                  <c:v>-1.9948055383694079E-2</c:v>
                </c:pt>
                <c:pt idx="2">
                  <c:v>-1.1882779351413766E-2</c:v>
                </c:pt>
                <c:pt idx="3">
                  <c:v>-7.0784065112334382E-3</c:v>
                </c:pt>
                <c:pt idx="4">
                  <c:v>-4.216508382132899E-3</c:v>
                </c:pt>
                <c:pt idx="5">
                  <c:v>-2.5117154416579327E-3</c:v>
                </c:pt>
                <c:pt idx="6">
                  <c:v>-1.4961939804496807E-3</c:v>
                </c:pt>
                <c:pt idx="7">
                  <c:v>-8.9126195985649178E-4</c:v>
                </c:pt>
                <c:pt idx="8">
                  <c:v>-5.3091236261256327E-4</c:v>
                </c:pt>
                <c:pt idx="9">
                  <c:v>-3.162571157196465E-4</c:v>
                </c:pt>
                <c:pt idx="10">
                  <c:v>-1.8838996845191078E-4</c:v>
                </c:pt>
                <c:pt idx="11">
                  <c:v>-1.1222128593866487E-4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C-454E-9D0B-0F0D598BE213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Sheet1!$C$19:$N$19</c:f>
              <c:numCache>
                <c:formatCode>General</c:formatCode>
                <c:ptCount val="12"/>
                <c:pt idx="0">
                  <c:v>0.11530890677791396</c:v>
                </c:pt>
                <c:pt idx="1">
                  <c:v>-2.01704182344234E-2</c:v>
                </c:pt>
                <c:pt idx="2">
                  <c:v>-1.2015237811165619E-2</c:v>
                </c:pt>
                <c:pt idx="3">
                  <c:v>-7.1573101747828202E-3</c:v>
                </c:pt>
                <c:pt idx="4">
                  <c:v>-4.2635101978959452E-3</c:v>
                </c:pt>
                <c:pt idx="5">
                  <c:v>-2.5397137700706599E-3</c:v>
                </c:pt>
                <c:pt idx="6">
                  <c:v>-1.512872195560755E-3</c:v>
                </c:pt>
                <c:pt idx="7">
                  <c:v>-9.0119694080217146E-4</c:v>
                </c:pt>
                <c:pt idx="8">
                  <c:v>-5.3683049268425393E-4</c:v>
                </c:pt>
                <c:pt idx="9">
                  <c:v>-3.1978246355241597E-4</c:v>
                </c:pt>
                <c:pt idx="10">
                  <c:v>-1.9048996916015099E-4</c:v>
                </c:pt>
                <c:pt idx="11">
                  <c:v>-1.1347222717448264E-4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C-454E-9D0B-0F0D598BE213}"/>
            </c:ext>
          </c:extLst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Sheet1!$C$20:$N$20</c:f>
              <c:numCache>
                <c:formatCode>General</c:formatCode>
                <c:ptCount val="12"/>
                <c:pt idx="0">
                  <c:v>-8.6935660824473196E-3</c:v>
                </c:pt>
                <c:pt idx="1">
                  <c:v>-5.1786364910084799E-3</c:v>
                </c:pt>
                <c:pt idx="2">
                  <c:v>-3.0848417843342599E-3</c:v>
                </c:pt>
                <c:pt idx="3">
                  <c:v>-1.8375973773979578E-3</c:v>
                </c:pt>
                <c:pt idx="4">
                  <c:v>-1.0946312185500301E-3</c:v>
                </c:pt>
                <c:pt idx="5">
                  <c:v>-6.5205660356405402E-4</c:v>
                </c:pt>
                <c:pt idx="6">
                  <c:v>-3.88421056376126E-4</c:v>
                </c:pt>
                <c:pt idx="7">
                  <c:v>-2.3137702495719799E-4</c:v>
                </c:pt>
                <c:pt idx="8">
                  <c:v>-1.378280780591956E-4</c:v>
                </c:pt>
                <c:pt idx="9">
                  <c:v>-8.2102270547414205E-5</c:v>
                </c:pt>
                <c:pt idx="10">
                  <c:v>-4.8907181497123602E-5</c:v>
                </c:pt>
                <c:pt idx="11">
                  <c:v>-2.9133328299505E-5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C-454E-9D0B-0F0D598B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800751"/>
        <c:axId val="850386799"/>
      </c:lineChart>
      <c:catAx>
        <c:axId val="75680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86799"/>
        <c:crosses val="autoZero"/>
        <c:auto val="1"/>
        <c:lblAlgn val="ctr"/>
        <c:lblOffset val="100"/>
        <c:noMultiLvlLbl val="0"/>
      </c:catAx>
      <c:valAx>
        <c:axId val="8503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800751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Sheet1!$C$22:$N$22</c:f>
              <c:numCache>
                <c:formatCode>General</c:formatCode>
                <c:ptCount val="12"/>
                <c:pt idx="0">
                  <c:v>-9.8854517628898446E-4</c:v>
                </c:pt>
                <c:pt idx="1">
                  <c:v>-5.8886262258668045E-4</c:v>
                </c:pt>
                <c:pt idx="2">
                  <c:v>-3.5077728018602378E-4</c:v>
                </c:pt>
                <c:pt idx="3">
                  <c:v>-2.0895315065882168E-4</c:v>
                </c:pt>
                <c:pt idx="4">
                  <c:v>-1.2447048778955707E-4</c:v>
                </c:pt>
                <c:pt idx="5">
                  <c:v>-7.4145339669307088E-5</c:v>
                </c:pt>
                <c:pt idx="6">
                  <c:v>-4.4167348359489359E-5</c:v>
                </c:pt>
                <c:pt idx="7">
                  <c:v>-2.6309875574229861E-5</c:v>
                </c:pt>
                <c:pt idx="8">
                  <c:v>-1.5672427221516439E-5</c:v>
                </c:pt>
                <c:pt idx="9">
                  <c:v>-9.3358470784375361E-6</c:v>
                </c:pt>
                <c:pt idx="10">
                  <c:v>-5.5612343538155282E-6</c:v>
                </c:pt>
                <c:pt idx="11">
                  <c:v>-3.3127500138138505E-6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7-4BD9-890D-646269B93923}"/>
            </c:ext>
          </c:extLst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Sheet1!$C$23:$N$23</c:f>
              <c:numCache>
                <c:formatCode>General</c:formatCode>
                <c:ptCount val="12"/>
                <c:pt idx="0">
                  <c:v>8.0704651972450655E-4</c:v>
                </c:pt>
                <c:pt idx="1">
                  <c:v>-5.9542672966016402E-4</c:v>
                </c:pt>
                <c:pt idx="2">
                  <c:v>-3.546874275408885E-4</c:v>
                </c:pt>
                <c:pt idx="3">
                  <c:v>-2.1128237109438149E-4</c:v>
                </c:pt>
                <c:pt idx="4">
                  <c:v>-1.2585797203121325E-4</c:v>
                </c:pt>
                <c:pt idx="5">
                  <c:v>-7.4971844748626394E-5</c:v>
                </c:pt>
                <c:pt idx="6">
                  <c:v>-4.465968594836535E-5</c:v>
                </c:pt>
                <c:pt idx="7">
                  <c:v>-2.6603154233351848E-5</c:v>
                </c:pt>
                <c:pt idx="8">
                  <c:v>-1.5847129242730649E-5</c:v>
                </c:pt>
                <c:pt idx="9">
                  <c:v>-9.4399146444435905E-6</c:v>
                </c:pt>
                <c:pt idx="10">
                  <c:v>-5.6232259565408402E-6</c:v>
                </c:pt>
                <c:pt idx="11">
                  <c:v>-3.3496775499900147E-6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7-4BD9-890D-646269B93923}"/>
            </c:ext>
          </c:extLst>
        </c:ser>
        <c:ser>
          <c:idx val="2"/>
          <c:order val="2"/>
          <c:tx>
            <c:strRef>
              <c:f>Sheet1!$B$24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Sheet1!$C$24:$N$24</c:f>
              <c:numCache>
                <c:formatCode>General</c:formatCode>
                <c:ptCount val="12"/>
                <c:pt idx="0">
                  <c:v>1.3251182241139839E-2</c:v>
                </c:pt>
                <c:pt idx="1">
                  <c:v>-1.5287231797095639E-4</c:v>
                </c:pt>
                <c:pt idx="2">
                  <c:v>-9.1063915176058802E-5</c:v>
                </c:pt>
                <c:pt idx="3">
                  <c:v>-5.4245508652311602E-5</c:v>
                </c:pt>
                <c:pt idx="4">
                  <c:v>-3.2313295593089401E-5</c:v>
                </c:pt>
                <c:pt idx="5">
                  <c:v>-1.9248581090443402E-5</c:v>
                </c:pt>
                <c:pt idx="6">
                  <c:v>-1.1466112236308501E-5</c:v>
                </c:pt>
                <c:pt idx="7">
                  <c:v>-6.8302037016586596E-6</c:v>
                </c:pt>
                <c:pt idx="8">
                  <c:v>-4.06865741802396E-6</c:v>
                </c:pt>
                <c:pt idx="9">
                  <c:v>-2.42364267719004E-6</c:v>
                </c:pt>
                <c:pt idx="10">
                  <c:v>-1.4437302587028259E-6</c:v>
                </c:pt>
                <c:pt idx="11">
                  <c:v>-8.6001004995948001E-7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7-4BD9-890D-646269B93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800751"/>
        <c:axId val="850386799"/>
      </c:lineChart>
      <c:catAx>
        <c:axId val="75680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86799"/>
        <c:crosses val="autoZero"/>
        <c:auto val="1"/>
        <c:lblAlgn val="ctr"/>
        <c:lblOffset val="100"/>
        <c:noMultiLvlLbl val="0"/>
      </c:catAx>
      <c:valAx>
        <c:axId val="8503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80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Sheet1!$C$26:$N$26</c:f>
              <c:numCache>
                <c:formatCode>General</c:formatCode>
                <c:ptCount val="12"/>
                <c:pt idx="0">
                  <c:v>1.2950610611641671E-2</c:v>
                </c:pt>
                <c:pt idx="1">
                  <c:v>7.7144987520942968E-3</c:v>
                </c:pt>
                <c:pt idx="2">
                  <c:v>4.5954196895215066E-3</c:v>
                </c:pt>
                <c:pt idx="3">
                  <c:v>2.7374276413109776E-3</c:v>
                </c:pt>
                <c:pt idx="4">
                  <c:v>1.6306476008056702E-3</c:v>
                </c:pt>
                <c:pt idx="5">
                  <c:v>9.7135411284875737E-4</c:v>
                </c:pt>
                <c:pt idx="6">
                  <c:v>5.7862214501895875E-4</c:v>
                </c:pt>
                <c:pt idx="7">
                  <c:v>3.4467717002241238E-4</c:v>
                </c:pt>
                <c:pt idx="8">
                  <c:v>2.053193998144793E-4</c:v>
                </c:pt>
                <c:pt idx="9">
                  <c:v>1.2230591291392074E-4</c:v>
                </c:pt>
                <c:pt idx="10">
                  <c:v>7.2855932499432129E-5</c:v>
                </c:pt>
                <c:pt idx="11">
                  <c:v>4.3399266428742379E-5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4-41E8-8A11-E382B94F0721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Sheet1!$C$27:$N$27</c:f>
              <c:numCache>
                <c:formatCode>General</c:formatCode>
                <c:ptCount val="12"/>
                <c:pt idx="0">
                  <c:v>1.3094972286947865E-2</c:v>
                </c:pt>
                <c:pt idx="1">
                  <c:v>7.8004929957169655E-3</c:v>
                </c:pt>
                <c:pt idx="2">
                  <c:v>4.6466452652884193E-3</c:v>
                </c:pt>
                <c:pt idx="3">
                  <c:v>2.7679420048556547E-3</c:v>
                </c:pt>
                <c:pt idx="4">
                  <c:v>1.64882458307667E-3</c:v>
                </c:pt>
                <c:pt idx="5">
                  <c:v>9.8218188856153657E-4</c:v>
                </c:pt>
                <c:pt idx="6">
                  <c:v>5.8507210052523447E-4</c:v>
                </c:pt>
                <c:pt idx="7">
                  <c:v>3.4851931887518552E-4</c:v>
                </c:pt>
                <c:pt idx="8">
                  <c:v>2.0760811448739447E-4</c:v>
                </c:pt>
                <c:pt idx="9">
                  <c:v>1.2366926843572409E-4</c:v>
                </c:pt>
                <c:pt idx="10">
                  <c:v>7.366806443567911E-5</c:v>
                </c:pt>
                <c:pt idx="11">
                  <c:v>4.3883042136049952E-5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4-41E8-8A11-E382B94F0721}"/>
            </c:ext>
          </c:extLst>
        </c:ser>
        <c:ser>
          <c:idx val="2"/>
          <c:order val="2"/>
          <c:tx>
            <c:strRef>
              <c:f>Sheet1!$B$28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Sheet1!$C$28:$N$28</c:f>
              <c:numCache>
                <c:formatCode>General</c:formatCode>
                <c:ptCount val="12"/>
                <c:pt idx="0">
                  <c:v>3.3620572734679001E-3</c:v>
                </c:pt>
                <c:pt idx="1">
                  <c:v>2.0027307914981599E-3</c:v>
                </c:pt>
                <c:pt idx="2">
                  <c:v>1.1929988982839822E-3</c:v>
                </c:pt>
                <c:pt idx="3">
                  <c:v>7.1065286325483804E-4</c:v>
                </c:pt>
                <c:pt idx="4">
                  <c:v>4.2332603389553402E-4</c:v>
                </c:pt>
                <c:pt idx="5">
                  <c:v>2.5216943495161802E-4</c:v>
                </c:pt>
                <c:pt idx="6">
                  <c:v>1.5021382771726941E-4</c:v>
                </c:pt>
                <c:pt idx="7">
                  <c:v>8.9480289479978796E-5</c:v>
                </c:pt>
                <c:pt idx="8">
                  <c:v>5.3302164834591193E-5</c:v>
                </c:pt>
                <c:pt idx="9">
                  <c:v>3.1751358791587798E-5</c:v>
                </c:pt>
                <c:pt idx="10">
                  <c:v>1.8913843147659221E-5</c:v>
                </c:pt>
                <c:pt idx="11">
                  <c:v>1.1266713496023181E-5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4-41E8-8A11-E382B94F0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800751"/>
        <c:axId val="850386799"/>
      </c:lineChart>
      <c:catAx>
        <c:axId val="75680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86799"/>
        <c:crosses val="autoZero"/>
        <c:auto val="1"/>
        <c:lblAlgn val="ctr"/>
        <c:lblOffset val="100"/>
        <c:noMultiLvlLbl val="0"/>
      </c:catAx>
      <c:valAx>
        <c:axId val="8503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80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toy_model!$B$2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toy_model!$C$2:$N$2</c:f>
              <c:numCache>
                <c:formatCode>General</c:formatCode>
                <c:ptCount val="12"/>
                <c:pt idx="0">
                  <c:v>0.80151600520547495</c:v>
                </c:pt>
                <c:pt idx="1">
                  <c:v>2.7334937861796201E-3</c:v>
                </c:pt>
                <c:pt idx="2">
                  <c:v>3.2489706205696498E-3</c:v>
                </c:pt>
                <c:pt idx="3">
                  <c:v>2.4932186438962499E-3</c:v>
                </c:pt>
                <c:pt idx="4">
                  <c:v>1.91492276341071E-3</c:v>
                </c:pt>
                <c:pt idx="5">
                  <c:v>1.4707580645569799E-3</c:v>
                </c:pt>
                <c:pt idx="6">
                  <c:v>1.1296169939455699E-3</c:v>
                </c:pt>
                <c:pt idx="7">
                  <c:v>8.6760330182440498E-4</c:v>
                </c:pt>
                <c:pt idx="8">
                  <c:v>6.6636346068719402E-4</c:v>
                </c:pt>
                <c:pt idx="9">
                  <c:v>5.1180102796437202E-4</c:v>
                </c:pt>
                <c:pt idx="10">
                  <c:v>3.9308921884051001E-4</c:v>
                </c:pt>
                <c:pt idx="11">
                  <c:v>3.0191251194477601E-4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9-46EA-910B-1CB6BD7E22A2}"/>
            </c:ext>
          </c:extLst>
        </c:ser>
        <c:ser>
          <c:idx val="1"/>
          <c:order val="1"/>
          <c:tx>
            <c:strRef>
              <c:f>toy_model!$B$3</c:f>
              <c:strCache>
                <c:ptCount val="1"/>
                <c:pt idx="0">
                  <c:v>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toy_model!$C$3:$N$3</c:f>
              <c:numCache>
                <c:formatCode>General</c:formatCode>
                <c:ptCount val="12"/>
                <c:pt idx="0">
                  <c:v>-1.13861371829755E-2</c:v>
                </c:pt>
                <c:pt idx="1">
                  <c:v>-1.6952320599653301E-3</c:v>
                </c:pt>
                <c:pt idx="2">
                  <c:v>-1.3152473063579001E-3</c:v>
                </c:pt>
                <c:pt idx="3">
                  <c:v>-1.0101520216614199E-3</c:v>
                </c:pt>
                <c:pt idx="4">
                  <c:v>-7.7584817383387404E-4</c:v>
                </c:pt>
                <c:pt idx="5">
                  <c:v>-5.9589085578735999E-4</c:v>
                </c:pt>
                <c:pt idx="6">
                  <c:v>-4.5767448327994702E-4</c:v>
                </c:pt>
                <c:pt idx="7">
                  <c:v>-3.5151727973526498E-4</c:v>
                </c:pt>
                <c:pt idx="8">
                  <c:v>-2.69983148431064E-4</c:v>
                </c:pt>
                <c:pt idx="9">
                  <c:v>-2.07360788896767E-4</c:v>
                </c:pt>
                <c:pt idx="10">
                  <c:v>-1.5926363190356101E-4</c:v>
                </c:pt>
                <c:pt idx="11">
                  <c:v>-1.2232256918997701E-4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9-46EA-910B-1CB6BD7E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643552"/>
        <c:axId val="468235648"/>
      </c:lineChart>
      <c:catAx>
        <c:axId val="29964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235648"/>
        <c:crosses val="autoZero"/>
        <c:auto val="1"/>
        <c:lblAlgn val="ctr"/>
        <c:lblOffset val="100"/>
        <c:noMultiLvlLbl val="0"/>
      </c:catAx>
      <c:valAx>
        <c:axId val="4682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6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toy_model!$B$7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toy_model!$C$7:$N$7</c:f>
              <c:numCache>
                <c:formatCode>General</c:formatCode>
                <c:ptCount val="12"/>
                <c:pt idx="0">
                  <c:v>-4.8788479819627598E-2</c:v>
                </c:pt>
                <c:pt idx="1">
                  <c:v>-4.4211415136054102E-2</c:v>
                </c:pt>
                <c:pt idx="2">
                  <c:v>-3.3943974890036803E-2</c:v>
                </c:pt>
                <c:pt idx="3">
                  <c:v>-2.60707227592087E-2</c:v>
                </c:pt>
                <c:pt idx="4">
                  <c:v>-2.0023640948957699E-2</c:v>
                </c:pt>
                <c:pt idx="5">
                  <c:v>-1.5379174618537999E-2</c:v>
                </c:pt>
                <c:pt idx="6">
                  <c:v>-1.18119882667247E-2</c:v>
                </c:pt>
                <c:pt idx="7">
                  <c:v>-9.0722077272641002E-3</c:v>
                </c:pt>
                <c:pt idx="8">
                  <c:v>-6.9679169321975997E-3</c:v>
                </c:pt>
                <c:pt idx="9">
                  <c:v>-5.3517145807956204E-3</c:v>
                </c:pt>
                <c:pt idx="10">
                  <c:v>-4.1103889775085797E-3</c:v>
                </c:pt>
                <c:pt idx="11">
                  <c:v>-3.1569877823925899E-3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B-4C02-9AF1-8FCC161D0EBC}"/>
            </c:ext>
          </c:extLst>
        </c:ser>
        <c:ser>
          <c:idx val="1"/>
          <c:order val="1"/>
          <c:tx>
            <c:strRef>
              <c:f>toy_model!$B$8</c:f>
              <c:strCache>
                <c:ptCount val="1"/>
                <c:pt idx="0">
                  <c:v>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toy_model!$C$8:$N$8</c:f>
              <c:numCache>
                <c:formatCode>General</c:formatCode>
                <c:ptCount val="12"/>
                <c:pt idx="0">
                  <c:v>2.3212871584472598E-2</c:v>
                </c:pt>
                <c:pt idx="1">
                  <c:v>1.7906189475703601E-2</c:v>
                </c:pt>
                <c:pt idx="2">
                  <c:v>1.37527187929224E-2</c:v>
                </c:pt>
                <c:pt idx="3">
                  <c:v>1.0562787746488099E-2</c:v>
                </c:pt>
                <c:pt idx="4">
                  <c:v>8.1127581949138796E-3</c:v>
                </c:pt>
                <c:pt idx="5">
                  <c:v>6.2310108953183502E-3</c:v>
                </c:pt>
                <c:pt idx="6">
                  <c:v>4.7857332666356002E-3</c:v>
                </c:pt>
                <c:pt idx="7">
                  <c:v>3.675686543349E-3</c:v>
                </c:pt>
                <c:pt idx="8">
                  <c:v>2.8231142047026401E-3</c:v>
                </c:pt>
                <c:pt idx="9">
                  <c:v>2.1682952881864098E-3</c:v>
                </c:pt>
                <c:pt idx="10">
                  <c:v>1.6653610572819901E-3</c:v>
                </c:pt>
                <c:pt idx="11">
                  <c:v>1.27908198953433E-3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B-4C02-9AF1-8FCC161D0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643552"/>
        <c:axId val="468235648"/>
      </c:lineChart>
      <c:catAx>
        <c:axId val="29964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235648"/>
        <c:crosses val="autoZero"/>
        <c:auto val="1"/>
        <c:lblAlgn val="ctr"/>
        <c:lblOffset val="100"/>
        <c:noMultiLvlLbl val="0"/>
      </c:catAx>
      <c:valAx>
        <c:axId val="4682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6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IRFs_together!$B$23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IRFs_together!$C$23:$N$23</c:f>
              <c:numCache>
                <c:formatCode>General</c:formatCode>
                <c:ptCount val="12"/>
                <c:pt idx="0">
                  <c:v>-3.6899751082255109E-3</c:v>
                </c:pt>
                <c:pt idx="1">
                  <c:v>-2.1980668882188117E-3</c:v>
                </c:pt>
                <c:pt idx="2">
                  <c:v>-1.3093578962941493E-3</c:v>
                </c:pt>
                <c:pt idx="3">
                  <c:v>-7.7996630119709265E-4</c:v>
                </c:pt>
                <c:pt idx="4">
                  <c:v>-4.6461508555061361E-4</c:v>
                </c:pt>
                <c:pt idx="5">
                  <c:v>-2.767647491819716E-4</c:v>
                </c:pt>
                <c:pt idx="6">
                  <c:v>-1.6486491457543383E-4</c:v>
                </c:pt>
                <c:pt idx="7">
                  <c:v>-9.820773829868757E-5</c:v>
                </c:pt>
                <c:pt idx="8">
                  <c:v>-5.8500984800684196E-5</c:v>
                </c:pt>
                <c:pt idx="9">
                  <c:v>-3.4848223591517245E-5</c:v>
                </c:pt>
                <c:pt idx="10">
                  <c:v>-2.0758602468349884E-5</c:v>
                </c:pt>
                <c:pt idx="11">
                  <c:v>-1.2365610984655047E-5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9-4F80-9DEB-13B26585700E}"/>
            </c:ext>
          </c:extLst>
        </c:ser>
        <c:ser>
          <c:idx val="1"/>
          <c:order val="1"/>
          <c:tx>
            <c:strRef>
              <c:f>IRFs_together!$B$24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IRFs_together!$C$24:$N$24</c:f>
              <c:numCache>
                <c:formatCode>General</c:formatCode>
                <c:ptCount val="12"/>
                <c:pt idx="0">
                  <c:v>1.0498493250988223E-2</c:v>
                </c:pt>
                <c:pt idx="1">
                  <c:v>-7.7456297128065069E-3</c:v>
                </c:pt>
                <c:pt idx="2">
                  <c:v>-4.6139639701556594E-3</c:v>
                </c:pt>
                <c:pt idx="3">
                  <c:v>-2.7484742115539262E-3</c:v>
                </c:pt>
                <c:pt idx="4">
                  <c:v>-1.6372278891727361E-3</c:v>
                </c:pt>
                <c:pt idx="5">
                  <c:v>-9.7527389917531973E-4</c:v>
                </c:pt>
                <c:pt idx="6">
                  <c:v>-5.8095710725599445E-4</c:v>
                </c:pt>
                <c:pt idx="7">
                  <c:v>-3.4606807457540693E-4</c:v>
                </c:pt>
                <c:pt idx="8">
                  <c:v>-2.0614794232572643E-4</c:v>
                </c:pt>
                <c:pt idx="9">
                  <c:v>-1.2279946417268037E-4</c:v>
                </c:pt>
                <c:pt idx="10">
                  <c:v>-7.3149934124835982E-5</c:v>
                </c:pt>
                <c:pt idx="11">
                  <c:v>-4.3574399110922872E-5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9-4F80-9DEB-13B26585700E}"/>
            </c:ext>
          </c:extLst>
        </c:ser>
        <c:ser>
          <c:idx val="2"/>
          <c:order val="2"/>
          <c:tx>
            <c:strRef>
              <c:f>IRFs_together!$B$25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IRFs_together!$C$25:$N$25</c:f>
              <c:numCache>
                <c:formatCode>General</c:formatCode>
                <c:ptCount val="12"/>
                <c:pt idx="0">
                  <c:v>3.0485032529733776E-2</c:v>
                </c:pt>
                <c:pt idx="1">
                  <c:v>-3.5169070211500919E-4</c:v>
                </c:pt>
                <c:pt idx="2">
                  <c:v>-2.0949726340706312E-4</c:v>
                </c:pt>
                <c:pt idx="3">
                  <c:v>-1.247946081915351E-4</c:v>
                </c:pt>
                <c:pt idx="4">
                  <c:v>-7.4338413688098201E-5</c:v>
                </c:pt>
                <c:pt idx="5">
                  <c:v>-4.4282359869115404E-5</c:v>
                </c:pt>
                <c:pt idx="6">
                  <c:v>-2.6378386332069343E-5</c:v>
                </c:pt>
                <c:pt idx="7">
                  <c:v>-1.5713238127790002E-5</c:v>
                </c:pt>
                <c:pt idx="8">
                  <c:v>-9.3601575681094849E-6</c:v>
                </c:pt>
                <c:pt idx="9">
                  <c:v>-5.5757157746427621E-6</c:v>
                </c:pt>
                <c:pt idx="10">
                  <c:v>-3.321376394935972E-6</c:v>
                </c:pt>
                <c:pt idx="11">
                  <c:v>-1.9784977575448052E-6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9-4F80-9DEB-13B26585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800751"/>
        <c:axId val="850386799"/>
      </c:lineChart>
      <c:catAx>
        <c:axId val="75680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86799"/>
        <c:crosses val="autoZero"/>
        <c:auto val="1"/>
        <c:lblAlgn val="ctr"/>
        <c:lblOffset val="100"/>
        <c:noMultiLvlLbl val="0"/>
      </c:catAx>
      <c:valAx>
        <c:axId val="8503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80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IRFs_together!$B$27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IRFs_together!$C$27:$N$27</c:f>
              <c:numCache>
                <c:formatCode>General</c:formatCode>
                <c:ptCount val="12"/>
                <c:pt idx="0">
                  <c:v>4.8341170377942423E-2</c:v>
                </c:pt>
                <c:pt idx="1">
                  <c:v>2.8796163342304427E-2</c:v>
                </c:pt>
                <c:pt idx="2">
                  <c:v>1.7153474290209553E-2</c:v>
                </c:pt>
                <c:pt idx="3">
                  <c:v>1.0218086233474385E-2</c:v>
                </c:pt>
                <c:pt idx="4">
                  <c:v>6.0867719569971277E-3</c:v>
                </c:pt>
                <c:pt idx="5">
                  <c:v>3.62580546003958E-3</c:v>
                </c:pt>
                <c:pt idx="6">
                  <c:v>2.159841920632516E-3</c:v>
                </c:pt>
                <c:pt idx="7">
                  <c:v>1.2865878143585318E-3</c:v>
                </c:pt>
                <c:pt idx="8">
                  <c:v>7.6640247984959236E-4</c:v>
                </c:pt>
                <c:pt idx="9">
                  <c:v>4.5653530568564828E-4</c:v>
                </c:pt>
                <c:pt idx="10">
                  <c:v>2.7195173661023736E-4</c:v>
                </c:pt>
                <c:pt idx="11">
                  <c:v>1.6199786987832268E-4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E-4EB3-9347-4833FE55EC10}"/>
            </c:ext>
          </c:extLst>
        </c:ser>
        <c:ser>
          <c:idx val="1"/>
          <c:order val="1"/>
          <c:tx>
            <c:strRef>
              <c:f>IRFs_together!$B$28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IRFs_together!$C$28:$N$28</c:f>
              <c:numCache>
                <c:formatCode>General</c:formatCode>
                <c:ptCount val="12"/>
                <c:pt idx="0">
                  <c:v>0.17034641103877046</c:v>
                </c:pt>
                <c:pt idx="1">
                  <c:v>0.10147298955935107</c:v>
                </c:pt>
                <c:pt idx="2">
                  <c:v>6.0446049595777138E-2</c:v>
                </c:pt>
                <c:pt idx="3">
                  <c:v>3.6006871657192158E-2</c:v>
                </c:pt>
                <c:pt idx="4">
                  <c:v>2.1448793018031841E-2</c:v>
                </c:pt>
                <c:pt idx="5">
                  <c:v>1.2776747902743038E-2</c:v>
                </c:pt>
                <c:pt idx="6">
                  <c:v>7.6109311527697808E-3</c:v>
                </c:pt>
                <c:pt idx="7">
                  <c:v>4.5337259099997845E-3</c:v>
                </c:pt>
                <c:pt idx="8">
                  <c:v>2.7006775142780124E-3</c:v>
                </c:pt>
                <c:pt idx="9">
                  <c:v>1.608756060890148E-3</c:v>
                </c:pt>
                <c:pt idx="10">
                  <c:v>9.583136267725332E-4</c:v>
                </c:pt>
                <c:pt idx="11">
                  <c:v>5.7085410870171243E-4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E-4EB3-9347-4833FE55EC10}"/>
            </c:ext>
          </c:extLst>
        </c:ser>
        <c:ser>
          <c:idx val="2"/>
          <c:order val="2"/>
          <c:tx>
            <c:strRef>
              <c:f>IRFs_together!$B$29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IRFs_together!$C$29:$N$29</c:f>
              <c:numCache>
                <c:formatCode>General</c:formatCode>
                <c:ptCount val="12"/>
                <c:pt idx="0">
                  <c:v>7.734587260470791E-3</c:v>
                </c:pt>
                <c:pt idx="1">
                  <c:v>4.6073861347686968E-3</c:v>
                </c:pt>
                <c:pt idx="2">
                  <c:v>2.7445558864335261E-3</c:v>
                </c:pt>
                <c:pt idx="3">
                  <c:v>1.6348937973559008E-3</c:v>
                </c:pt>
                <c:pt idx="4">
                  <c:v>9.7388351311954104E-4</c:v>
                </c:pt>
                <c:pt idx="5">
                  <c:v>5.8012887360633014E-4</c:v>
                </c:pt>
                <c:pt idx="6">
                  <c:v>3.4557470730120179E-4</c:v>
                </c:pt>
                <c:pt idx="7">
                  <c:v>2.058540502973649E-4</c:v>
                </c:pt>
                <c:pt idx="8">
                  <c:v>1.2262439677593418E-4</c:v>
                </c:pt>
                <c:pt idx="9">
                  <c:v>7.3045648909703806E-5</c:v>
                </c:pt>
                <c:pt idx="10">
                  <c:v>4.3512277857637912E-5</c:v>
                </c:pt>
                <c:pt idx="11">
                  <c:v>2.5919659180531577E-5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E-4EB3-9347-4833FE55E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800751"/>
        <c:axId val="850386799"/>
      </c:lineChart>
      <c:catAx>
        <c:axId val="75680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86799"/>
        <c:crosses val="autoZero"/>
        <c:auto val="1"/>
        <c:lblAlgn val="ctr"/>
        <c:lblOffset val="100"/>
        <c:noMultiLvlLbl val="0"/>
      </c:catAx>
      <c:valAx>
        <c:axId val="8503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680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to 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mixed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IRFs_together!$C$21:$N$21</c:f>
              <c:numCache>
                <c:formatCode>General</c:formatCode>
                <c:ptCount val="12"/>
                <c:pt idx="0">
                  <c:v>-0.02</c:v>
                </c:pt>
                <c:pt idx="1">
                  <c:v>-1.1913722037414238E-2</c:v>
                </c:pt>
                <c:pt idx="2">
                  <c:v>-7.0968386392384758E-3</c:v>
                </c:pt>
                <c:pt idx="3">
                  <c:v>-4.2274881446133948E-3</c:v>
                </c:pt>
                <c:pt idx="4">
                  <c:v>-2.518255933569395E-3</c:v>
                </c:pt>
                <c:pt idx="5">
                  <c:v>-1.5000900605807415E-3</c:v>
                </c:pt>
                <c:pt idx="6">
                  <c:v>-8.9358280064233853E-4</c:v>
                </c:pt>
                <c:pt idx="7">
                  <c:v>-5.3229485521334697E-4</c:v>
                </c:pt>
                <c:pt idx="8">
                  <c:v>-3.1708064734787346E-4</c:v>
                </c:pt>
                <c:pt idx="9">
                  <c:v>-1.888805347972961E-4</c:v>
                </c:pt>
                <c:pt idx="10">
                  <c:v>-1.1251350949265637E-4</c:v>
                </c:pt>
                <c:pt idx="11">
                  <c:v>-6.7022733877473897E-5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4D8-8A1E-23A177CB42F4}"/>
            </c:ext>
          </c:extLst>
        </c:ser>
        <c:ser>
          <c:idx val="1"/>
          <c:order val="1"/>
          <c:tx>
            <c:v>quarterly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IRFs_together!$C$52:$N$52</c:f>
              <c:numCache>
                <c:formatCode>General</c:formatCode>
                <c:ptCount val="12"/>
                <c:pt idx="0">
                  <c:v>-0.04</c:v>
                </c:pt>
                <c:pt idx="1">
                  <c:v>-1.0470798045061154E-2</c:v>
                </c:pt>
                <c:pt idx="2">
                  <c:v>-2.7409402925114073E-3</c:v>
                </c:pt>
                <c:pt idx="3">
                  <c:v>-7.1749580641144453E-4</c:v>
                </c:pt>
                <c:pt idx="4">
                  <c:v>-1.878188421778124E-4</c:v>
                </c:pt>
                <c:pt idx="5">
                  <c:v>-4.9165329137527252E-5</c:v>
                </c:pt>
                <c:pt idx="6">
                  <c:v>-1.28700058054502E-5</c:v>
                </c:pt>
                <c:pt idx="7">
                  <c:v>-3.3689807906908412E-6</c:v>
                </c:pt>
                <c:pt idx="8">
                  <c:v>-8.8189793692535396E-7</c:v>
                </c:pt>
                <c:pt idx="9">
                  <c:v>-2.3085437984753694E-7</c:v>
                </c:pt>
                <c:pt idx="10">
                  <c:v>-6.0430739730034708E-8</c:v>
                </c:pt>
                <c:pt idx="11">
                  <c:v>-1.5818951785671149E-8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4D8-8A1E-23A177CB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451520"/>
        <c:axId val="2046599120"/>
      </c:lineChart>
      <c:catAx>
        <c:axId val="20514515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6599120"/>
        <c:crosses val="autoZero"/>
        <c:auto val="1"/>
        <c:lblAlgn val="ctr"/>
        <c:lblOffset val="100"/>
        <c:noMultiLvlLbl val="0"/>
      </c:catAx>
      <c:valAx>
        <c:axId val="20465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4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 to 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mixed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IRFs_together!$C$25:$N$25</c:f>
              <c:numCache>
                <c:formatCode>General</c:formatCode>
                <c:ptCount val="12"/>
                <c:pt idx="0">
                  <c:v>3.0485032529733776E-2</c:v>
                </c:pt>
                <c:pt idx="1">
                  <c:v>-3.5169070211500919E-4</c:v>
                </c:pt>
                <c:pt idx="2">
                  <c:v>-2.0949726340706312E-4</c:v>
                </c:pt>
                <c:pt idx="3">
                  <c:v>-1.247946081915351E-4</c:v>
                </c:pt>
                <c:pt idx="4">
                  <c:v>-7.4338413688098201E-5</c:v>
                </c:pt>
                <c:pt idx="5">
                  <c:v>-4.4282359869115404E-5</c:v>
                </c:pt>
                <c:pt idx="6">
                  <c:v>-2.6378386332069343E-5</c:v>
                </c:pt>
                <c:pt idx="7">
                  <c:v>-1.5713238127790002E-5</c:v>
                </c:pt>
                <c:pt idx="8">
                  <c:v>-9.3601575681094849E-6</c:v>
                </c:pt>
                <c:pt idx="9">
                  <c:v>-5.5757157746427621E-6</c:v>
                </c:pt>
                <c:pt idx="10">
                  <c:v>-3.321376394935972E-6</c:v>
                </c:pt>
                <c:pt idx="11">
                  <c:v>-1.9784977575448052E-6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A-477A-B560-EE447386565E}"/>
            </c:ext>
          </c:extLst>
        </c:ser>
        <c:ser>
          <c:idx val="1"/>
          <c:order val="1"/>
          <c:tx>
            <c:v>quarterly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IRFs_together!$C$56:$N$56</c:f>
              <c:numCache>
                <c:formatCode>General</c:formatCode>
                <c:ptCount val="12"/>
                <c:pt idx="0">
                  <c:v>6.2569512525601695E-2</c:v>
                </c:pt>
                <c:pt idx="1">
                  <c:v>-1.7117282035644912E-4</c:v>
                </c:pt>
                <c:pt idx="2">
                  <c:v>-4.4807900818897848E-5</c:v>
                </c:pt>
                <c:pt idx="3">
                  <c:v>-1.1729362007445207E-5</c:v>
                </c:pt>
                <c:pt idx="4">
                  <c:v>-3.0703945194342886E-6</c:v>
                </c:pt>
                <c:pt idx="5">
                  <c:v>-8.0373702329147661E-7</c:v>
                </c:pt>
                <c:pt idx="6">
                  <c:v>-2.1039420130559092E-7</c:v>
                </c:pt>
                <c:pt idx="7">
                  <c:v>-5.5074879793069596E-8</c:v>
                </c:pt>
                <c:pt idx="8">
                  <c:v>-1.4416948591731272E-8</c:v>
                </c:pt>
                <c:pt idx="9">
                  <c:v>-3.7739239282511678E-9</c:v>
                </c:pt>
                <c:pt idx="10">
                  <c:v>-9.87899882253546E-10</c:v>
                </c:pt>
                <c:pt idx="11">
                  <c:v>-2.5860250389541419E-10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A-477A-B560-EE4473865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451520"/>
        <c:axId val="2046599120"/>
      </c:lineChart>
      <c:catAx>
        <c:axId val="20514515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6599120"/>
        <c:crosses val="autoZero"/>
        <c:auto val="1"/>
        <c:lblAlgn val="ctr"/>
        <c:lblOffset val="100"/>
        <c:noMultiLvlLbl val="0"/>
      </c:catAx>
      <c:valAx>
        <c:axId val="20465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4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</a:t>
            </a:r>
            <a:r>
              <a:rPr lang="en-US" baseline="0"/>
              <a:t> rate</a:t>
            </a:r>
            <a:r>
              <a:rPr lang="en-US"/>
              <a:t> to 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mixed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IRFs_together!$C$29:$N$29</c:f>
              <c:numCache>
                <c:formatCode>General</c:formatCode>
                <c:ptCount val="12"/>
                <c:pt idx="0">
                  <c:v>7.734587260470791E-3</c:v>
                </c:pt>
                <c:pt idx="1">
                  <c:v>4.6073861347686968E-3</c:v>
                </c:pt>
                <c:pt idx="2">
                  <c:v>2.7445558864335261E-3</c:v>
                </c:pt>
                <c:pt idx="3">
                  <c:v>1.6348937973559008E-3</c:v>
                </c:pt>
                <c:pt idx="4">
                  <c:v>9.7388351311954104E-4</c:v>
                </c:pt>
                <c:pt idx="5">
                  <c:v>5.8012887360633014E-4</c:v>
                </c:pt>
                <c:pt idx="6">
                  <c:v>3.4557470730120179E-4</c:v>
                </c:pt>
                <c:pt idx="7">
                  <c:v>2.058540502973649E-4</c:v>
                </c:pt>
                <c:pt idx="8">
                  <c:v>1.2262439677593418E-4</c:v>
                </c:pt>
                <c:pt idx="9">
                  <c:v>7.3045648909703806E-5</c:v>
                </c:pt>
                <c:pt idx="10">
                  <c:v>4.3512277857637912E-5</c:v>
                </c:pt>
                <c:pt idx="11">
                  <c:v>2.5919659180531577E-5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5-481C-AA13-482691175644}"/>
            </c:ext>
          </c:extLst>
        </c:ser>
        <c:ser>
          <c:idx val="1"/>
          <c:order val="1"/>
          <c:tx>
            <c:v>quarterly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IRFs_together!$C$60:$N$60</c:f>
              <c:numCache>
                <c:formatCode>General</c:formatCode>
                <c:ptCount val="12"/>
                <c:pt idx="0">
                  <c:v>2.9358029134582426E-2</c:v>
                </c:pt>
                <c:pt idx="1">
                  <c:v>7.6850498517308423E-3</c:v>
                </c:pt>
                <c:pt idx="2">
                  <c:v>2.0117151240925126E-3</c:v>
                </c:pt>
                <c:pt idx="3">
                  <c:v>5.2660656971419703E-4</c:v>
                </c:pt>
                <c:pt idx="4">
                  <c:v>1.3784977601699413E-4</c:v>
                </c:pt>
                <c:pt idx="5">
                  <c:v>3.6084929130771421E-5</c:v>
                </c:pt>
                <c:pt idx="6">
                  <c:v>9.4459501349662829E-6</c:v>
                </c:pt>
                <c:pt idx="7">
                  <c:v>2.4726659051737573E-6</c:v>
                </c:pt>
                <c:pt idx="8">
                  <c:v>6.4726963314956684E-7</c:v>
                </c:pt>
                <c:pt idx="9">
                  <c:v>1.6943574023524801E-7</c:v>
                </c:pt>
                <c:pt idx="10">
                  <c:v>4.4353185440467995E-8</c:v>
                </c:pt>
                <c:pt idx="11">
                  <c:v>1.1610331185057188E-8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5-481C-AA13-482691175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451520"/>
        <c:axId val="2046599120"/>
      </c:lineChart>
      <c:catAx>
        <c:axId val="20514515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6599120"/>
        <c:crosses val="autoZero"/>
        <c:auto val="1"/>
        <c:lblAlgn val="ctr"/>
        <c:lblOffset val="100"/>
        <c:noMultiLvlLbl val="0"/>
      </c:catAx>
      <c:valAx>
        <c:axId val="20465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4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to 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mixed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IRFs_together!$C$20:$N$20</c:f>
              <c:numCache>
                <c:formatCode>General</c:formatCode>
                <c:ptCount val="12"/>
                <c:pt idx="0">
                  <c:v>1.5</c:v>
                </c:pt>
                <c:pt idx="1">
                  <c:v>-0.26238760037772035</c:v>
                </c:pt>
                <c:pt idx="2">
                  <c:v>-0.1563006468482146</c:v>
                </c:pt>
                <c:pt idx="3">
                  <c:v>-9.3106123040883573E-2</c:v>
                </c:pt>
                <c:pt idx="4">
                  <c:v>-5.5462023494518585E-2</c:v>
                </c:pt>
                <c:pt idx="5">
                  <c:v>-3.3037956577311581E-2</c:v>
                </c:pt>
                <c:pt idx="6">
                  <c:v>-1.9680251567312505E-2</c:v>
                </c:pt>
                <c:pt idx="7">
                  <c:v>-1.1723252339967353E-2</c:v>
                </c:pt>
                <c:pt idx="8">
                  <c:v>-6.9833784876418255E-3</c:v>
                </c:pt>
                <c:pt idx="9">
                  <c:v>-4.1599015091911334E-3</c:v>
                </c:pt>
                <c:pt idx="10">
                  <c:v>-2.4779955141761489E-3</c:v>
                </c:pt>
                <c:pt idx="11">
                  <c:v>-1.4761074882927027E-3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B-4E9D-9E32-2268F683D294}"/>
            </c:ext>
          </c:extLst>
        </c:ser>
        <c:ser>
          <c:idx val="1"/>
          <c:order val="1"/>
          <c:tx>
            <c:v>quarterly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IRFs_together!$C$51:$N$51</c:f>
              <c:numCache>
                <c:formatCode>General</c:formatCode>
                <c:ptCount val="12"/>
                <c:pt idx="0">
                  <c:v>0.75</c:v>
                </c:pt>
                <c:pt idx="1">
                  <c:v>-0.17676243827543908</c:v>
                </c:pt>
                <c:pt idx="2">
                  <c:v>-4.6271094828367644E-2</c:v>
                </c:pt>
                <c:pt idx="3">
                  <c:v>-1.2112382231792777E-2</c:v>
                </c:pt>
                <c:pt idx="4">
                  <c:v>-3.1706577048422231E-3</c:v>
                </c:pt>
                <c:pt idx="5">
                  <c:v>-8.2998291243550134E-4</c:v>
                </c:pt>
                <c:pt idx="6">
                  <c:v>-2.1726458642409545E-4</c:v>
                </c:pt>
                <c:pt idx="7">
                  <c:v>-5.6873340169760777E-5</c:v>
                </c:pt>
                <c:pt idx="8">
                  <c:v>-1.4887731476640779E-5</c:v>
                </c:pt>
                <c:pt idx="9">
                  <c:v>-3.8971607410251233E-6</c:v>
                </c:pt>
                <c:pt idx="10">
                  <c:v>-1.0201595767103719E-6</c:v>
                </c:pt>
                <c:pt idx="11">
                  <c:v>-2.6704712253673396E-7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B-4E9D-9E32-2268F683D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451520"/>
        <c:axId val="2046599120"/>
      </c:lineChart>
      <c:catAx>
        <c:axId val="20514515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6599120"/>
        <c:crosses val="autoZero"/>
        <c:auto val="1"/>
        <c:lblAlgn val="ctr"/>
        <c:lblOffset val="100"/>
        <c:noMultiLvlLbl val="0"/>
      </c:catAx>
      <c:valAx>
        <c:axId val="20465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4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Inflation to 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mixed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IRFs_together!$C$24:$N$24</c:f>
              <c:numCache>
                <c:formatCode>General</c:formatCode>
                <c:ptCount val="12"/>
                <c:pt idx="0">
                  <c:v>1.0498493250988223E-2</c:v>
                </c:pt>
                <c:pt idx="1">
                  <c:v>-7.7456297128065069E-3</c:v>
                </c:pt>
                <c:pt idx="2">
                  <c:v>-4.6139639701556594E-3</c:v>
                </c:pt>
                <c:pt idx="3">
                  <c:v>-2.7484742115539262E-3</c:v>
                </c:pt>
                <c:pt idx="4">
                  <c:v>-1.6372278891727361E-3</c:v>
                </c:pt>
                <c:pt idx="5">
                  <c:v>-9.7527389917531973E-4</c:v>
                </c:pt>
                <c:pt idx="6">
                  <c:v>-5.8095710725599445E-4</c:v>
                </c:pt>
                <c:pt idx="7">
                  <c:v>-3.4606807457540693E-4</c:v>
                </c:pt>
                <c:pt idx="8">
                  <c:v>-2.0614794232572643E-4</c:v>
                </c:pt>
                <c:pt idx="9">
                  <c:v>-1.2279946417268037E-4</c:v>
                </c:pt>
                <c:pt idx="10">
                  <c:v>-7.3149934124835982E-5</c:v>
                </c:pt>
                <c:pt idx="11">
                  <c:v>-4.3574399110922872E-5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2-417D-A3BB-9FC24C7FED5A}"/>
            </c:ext>
          </c:extLst>
        </c:ser>
        <c:ser>
          <c:idx val="1"/>
          <c:order val="1"/>
          <c:tx>
            <c:v>quarterly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IRFs_together!$C$55:$N$55</c:f>
              <c:numCache>
                <c:formatCode>General</c:formatCode>
                <c:ptCount val="12"/>
                <c:pt idx="0">
                  <c:v>6.2225813913271812E-3</c:v>
                </c:pt>
                <c:pt idx="1">
                  <c:v>-2.88964842626883E-3</c:v>
                </c:pt>
                <c:pt idx="2">
                  <c:v>-7.5642312731724094E-4</c:v>
                </c:pt>
                <c:pt idx="3">
                  <c:v>-1.9800884506880991E-4</c:v>
                </c:pt>
                <c:pt idx="4">
                  <c:v>-5.183276569628272E-5</c:v>
                </c:pt>
                <c:pt idx="5">
                  <c:v>-1.3568260543068758E-5</c:v>
                </c:pt>
                <c:pt idx="6">
                  <c:v>-3.5517628992311153E-6</c:v>
                </c:pt>
                <c:pt idx="7">
                  <c:v>-9.2974480054474654E-7</c:v>
                </c:pt>
                <c:pt idx="8">
                  <c:v>-2.433792509987423E-7</c:v>
                </c:pt>
                <c:pt idx="9">
                  <c:v>-6.3709374639151896E-8</c:v>
                </c:pt>
                <c:pt idx="10">
                  <c:v>-1.6677199885592436E-8</c:v>
                </c:pt>
                <c:pt idx="11">
                  <c:v>-4.3655897989788943E-9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2-417D-A3BB-9FC24C7FE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451520"/>
        <c:axId val="2046599120"/>
      </c:lineChart>
      <c:catAx>
        <c:axId val="20514515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6599120"/>
        <c:crosses val="autoZero"/>
        <c:auto val="1"/>
        <c:lblAlgn val="ctr"/>
        <c:lblOffset val="100"/>
        <c:noMultiLvlLbl val="0"/>
      </c:catAx>
      <c:valAx>
        <c:axId val="20465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4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</a:t>
            </a:r>
            <a:r>
              <a:rPr lang="en-US" baseline="0"/>
              <a:t> rate</a:t>
            </a:r>
            <a:r>
              <a:rPr lang="en-US"/>
              <a:t> to 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mixed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IRFs_together!$C$28:$N$28</c:f>
              <c:numCache>
                <c:formatCode>General</c:formatCode>
                <c:ptCount val="12"/>
                <c:pt idx="0">
                  <c:v>0.17034641103877046</c:v>
                </c:pt>
                <c:pt idx="1">
                  <c:v>0.10147298955935107</c:v>
                </c:pt>
                <c:pt idx="2">
                  <c:v>6.0446049595777138E-2</c:v>
                </c:pt>
                <c:pt idx="3">
                  <c:v>3.6006871657192158E-2</c:v>
                </c:pt>
                <c:pt idx="4">
                  <c:v>2.1448793018031841E-2</c:v>
                </c:pt>
                <c:pt idx="5">
                  <c:v>1.2776747902743038E-2</c:v>
                </c:pt>
                <c:pt idx="6">
                  <c:v>7.6109311527697808E-3</c:v>
                </c:pt>
                <c:pt idx="7">
                  <c:v>4.5337259099997845E-3</c:v>
                </c:pt>
                <c:pt idx="8">
                  <c:v>2.7006775142780124E-3</c:v>
                </c:pt>
                <c:pt idx="9">
                  <c:v>1.608756060890148E-3</c:v>
                </c:pt>
                <c:pt idx="10">
                  <c:v>9.583136267725332E-4</c:v>
                </c:pt>
                <c:pt idx="11">
                  <c:v>5.7085410870171243E-4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8-450E-B1E8-280B266C96E9}"/>
            </c:ext>
          </c:extLst>
        </c:ser>
        <c:ser>
          <c:idx val="1"/>
          <c:order val="1"/>
          <c:tx>
            <c:v>quarterly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IRFs_together!$C$59:$N$59</c:f>
              <c:numCache>
                <c:formatCode>General</c:formatCode>
                <c:ptCount val="12"/>
                <c:pt idx="0">
                  <c:v>0.49560661856503707</c:v>
                </c:pt>
                <c:pt idx="1">
                  <c:v>0.129734920319754</c:v>
                </c:pt>
                <c:pt idx="2">
                  <c:v>3.3960703751506074E-2</c:v>
                </c:pt>
                <c:pt idx="3">
                  <c:v>8.889891761254258E-3</c:v>
                </c:pt>
                <c:pt idx="4">
                  <c:v>2.3271065318636553E-3</c:v>
                </c:pt>
                <c:pt idx="5">
                  <c:v>6.0916656311217512E-4</c:v>
                </c:pt>
                <c:pt idx="6">
                  <c:v>1.5946150145378926E-4</c:v>
                </c:pt>
                <c:pt idx="7">
                  <c:v>4.174222944212137E-5</c:v>
                </c:pt>
                <c:pt idx="8">
                  <c:v>1.092686136097643E-5</c:v>
                </c:pt>
                <c:pt idx="9">
                  <c:v>2.8603239644291548E-6</c:v>
                </c:pt>
                <c:pt idx="10">
                  <c:v>7.4874686437465886E-7</c:v>
                </c:pt>
                <c:pt idx="11">
                  <c:v>1.9599943009349585E-7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8-450E-B1E8-280B266C9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451520"/>
        <c:axId val="2046599120"/>
      </c:lineChart>
      <c:catAx>
        <c:axId val="20514515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6599120"/>
        <c:crosses val="autoZero"/>
        <c:auto val="1"/>
        <c:lblAlgn val="ctr"/>
        <c:lblOffset val="100"/>
        <c:noMultiLvlLbl val="0"/>
      </c:catAx>
      <c:valAx>
        <c:axId val="20465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4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2</xdr:row>
      <xdr:rowOff>7620</xdr:rowOff>
    </xdr:from>
    <xdr:to>
      <xdr:col>23</xdr:col>
      <xdr:colOff>335280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04487-ABE3-45A2-B9CE-0F37312C7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24</xdr:row>
      <xdr:rowOff>22860</xdr:rowOff>
    </xdr:from>
    <xdr:to>
      <xdr:col>22</xdr:col>
      <xdr:colOff>419100</xdr:colOff>
      <xdr:row>39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E63C7E-0B0E-4E74-A59D-3E0A8F7E5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99060</xdr:colOff>
      <xdr:row>41</xdr:row>
      <xdr:rowOff>53340</xdr:rowOff>
    </xdr:from>
    <xdr:to>
      <xdr:col>22</xdr:col>
      <xdr:colOff>403860</xdr:colOff>
      <xdr:row>56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B36652-1440-47DB-9A1C-6776007FD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205740</xdr:colOff>
      <xdr:row>61</xdr:row>
      <xdr:rowOff>30480</xdr:rowOff>
    </xdr:from>
    <xdr:to>
      <xdr:col>4</xdr:col>
      <xdr:colOff>426720</xdr:colOff>
      <xdr:row>71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78C92C-DAD9-44F9-8FD2-A1CE5969C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434340</xdr:colOff>
      <xdr:row>61</xdr:row>
      <xdr:rowOff>45720</xdr:rowOff>
    </xdr:from>
    <xdr:to>
      <xdr:col>9</xdr:col>
      <xdr:colOff>76200</xdr:colOff>
      <xdr:row>71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520FA5-E388-41A0-9072-07301E7C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68580</xdr:colOff>
      <xdr:row>61</xdr:row>
      <xdr:rowOff>22860</xdr:rowOff>
    </xdr:from>
    <xdr:to>
      <xdr:col>13</xdr:col>
      <xdr:colOff>266700</xdr:colOff>
      <xdr:row>70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6D3ABB-0A53-4512-8B23-D1A36E80B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205740</xdr:colOff>
      <xdr:row>71</xdr:row>
      <xdr:rowOff>0</xdr:rowOff>
    </xdr:from>
    <xdr:to>
      <xdr:col>4</xdr:col>
      <xdr:colOff>426720</xdr:colOff>
      <xdr:row>80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335594-3B84-460A-BDF7-7DC83ECC8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434340</xdr:colOff>
      <xdr:row>71</xdr:row>
      <xdr:rowOff>15240</xdr:rowOff>
    </xdr:from>
    <xdr:to>
      <xdr:col>9</xdr:col>
      <xdr:colOff>68580</xdr:colOff>
      <xdr:row>80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00F7FA-1615-41B0-B70F-B8E458765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68580</xdr:colOff>
      <xdr:row>70</xdr:row>
      <xdr:rowOff>175260</xdr:rowOff>
    </xdr:from>
    <xdr:to>
      <xdr:col>13</xdr:col>
      <xdr:colOff>266700</xdr:colOff>
      <xdr:row>80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19D5F2-4535-42B7-90E1-7DEB464E7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213360</xdr:colOff>
      <xdr:row>80</xdr:row>
      <xdr:rowOff>152400</xdr:rowOff>
    </xdr:from>
    <xdr:to>
      <xdr:col>4</xdr:col>
      <xdr:colOff>411480</xdr:colOff>
      <xdr:row>90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7692F9-2EA3-44BA-9F75-E9A23B358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426720</xdr:colOff>
      <xdr:row>80</xdr:row>
      <xdr:rowOff>137160</xdr:rowOff>
    </xdr:from>
    <xdr:to>
      <xdr:col>9</xdr:col>
      <xdr:colOff>60960</xdr:colOff>
      <xdr:row>90</xdr:row>
      <xdr:rowOff>99060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E4E1457-E543-4001-BF5C-CD898401B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53340</xdr:colOff>
      <xdr:row>80</xdr:row>
      <xdr:rowOff>144780</xdr:rowOff>
    </xdr:from>
    <xdr:to>
      <xdr:col>13</xdr:col>
      <xdr:colOff>266700</xdr:colOff>
      <xdr:row>90</xdr:row>
      <xdr:rowOff>106680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6F277A-1612-4617-999A-F4353AA9A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1</xdr:row>
      <xdr:rowOff>7620</xdr:rowOff>
    </xdr:from>
    <xdr:to>
      <xdr:col>23</xdr:col>
      <xdr:colOff>335280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5429D-B29E-4580-947C-40D04B745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23</xdr:row>
      <xdr:rowOff>22860</xdr:rowOff>
    </xdr:from>
    <xdr:to>
      <xdr:col>22</xdr:col>
      <xdr:colOff>419100</xdr:colOff>
      <xdr:row>38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632C8E-3986-4F09-9BC8-F0305F5C8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99060</xdr:colOff>
      <xdr:row>40</xdr:row>
      <xdr:rowOff>53340</xdr:rowOff>
    </xdr:from>
    <xdr:to>
      <xdr:col>22</xdr:col>
      <xdr:colOff>403860</xdr:colOff>
      <xdr:row>55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EDC0D-6379-4714-AFCB-112720B4B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441960</xdr:colOff>
      <xdr:row>0</xdr:row>
      <xdr:rowOff>160020</xdr:rowOff>
    </xdr:from>
    <xdr:to>
      <xdr:col>22</xdr:col>
      <xdr:colOff>137160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1D3FA-FA11-4165-84B2-938DE684B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426720</xdr:colOff>
      <xdr:row>17</xdr:row>
      <xdr:rowOff>7620</xdr:rowOff>
    </xdr:from>
    <xdr:to>
      <xdr:col>22</xdr:col>
      <xdr:colOff>121920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A7915-3FF9-4064-8621-04DF2258A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892-91D0-46BB-82F1-CA07005BB361}">
  <dimension ref="A1:R60"/>
  <sheetViews>
    <sheetView tabSelected="1" topLeftCell="A43" workbookViewId="0">
      <selection activeCell="O80" sqref="O80"/>
    </sheetView>
  </sheetViews>
  <sheetFormatPr defaultRowHeight="14.4" x14ac:dyDescent="0.3"/>
  <sheetData>
    <row r="1" spans="1:18" x14ac:dyDescent="0.3">
      <c r="A1" s="2" t="s">
        <v>9</v>
      </c>
    </row>
    <row r="2" spans="1:18" x14ac:dyDescent="0.3">
      <c r="A2" t="s">
        <v>0</v>
      </c>
    </row>
    <row r="3" spans="1:18" x14ac:dyDescent="0.3">
      <c r="B3" t="s">
        <v>1</v>
      </c>
      <c r="C3">
        <v>-1.9698546245836699E-2</v>
      </c>
      <c r="D3">
        <v>-1.17341502257024E-2</v>
      </c>
      <c r="E3">
        <v>-6.9898702067139797E-3</v>
      </c>
      <c r="F3">
        <v>-4.1637685360196696E-3</v>
      </c>
      <c r="G3">
        <v>-2.48029904831347E-3</v>
      </c>
      <c r="H3">
        <v>-1.47747967156349E-3</v>
      </c>
      <c r="I3">
        <v>-8.8011410614687101E-4</v>
      </c>
      <c r="J3" s="1">
        <v>-5.2427174109205403E-4</v>
      </c>
      <c r="K3" s="1">
        <v>-3.1230138977209602E-4</v>
      </c>
      <c r="L3" s="1">
        <v>-1.86033597482145E-4</v>
      </c>
      <c r="M3" s="1">
        <v>-1.1081762850112399E-4</v>
      </c>
      <c r="N3" s="1">
        <v>-6.6012521140391099E-5</v>
      </c>
    </row>
    <row r="4" spans="1:18" x14ac:dyDescent="0.3">
      <c r="B4" t="s">
        <v>2</v>
      </c>
      <c r="C4">
        <v>7.6872604518609305E-2</v>
      </c>
      <c r="D4">
        <v>-1.34469454896156E-2</v>
      </c>
      <c r="E4">
        <v>-8.0101585407770792E-3</v>
      </c>
      <c r="F4">
        <v>-4.7715401165218801E-3</v>
      </c>
      <c r="G4">
        <v>-2.8423401319306301E-3</v>
      </c>
      <c r="H4">
        <v>-1.6931425133804401E-3</v>
      </c>
      <c r="I4">
        <v>-1.00858146370717E-3</v>
      </c>
      <c r="J4" s="1">
        <v>-6.0079796053478097E-4</v>
      </c>
      <c r="K4" s="1">
        <v>-3.5788699512283599E-4</v>
      </c>
      <c r="L4" s="1">
        <v>-2.1318830903494399E-4</v>
      </c>
      <c r="M4" s="1">
        <v>-1.2699331277343399E-4</v>
      </c>
      <c r="N4" s="1">
        <v>-7.5648151449655095E-5</v>
      </c>
    </row>
    <row r="5" spans="1:18" x14ac:dyDescent="0.3">
      <c r="B5" t="s">
        <v>3</v>
      </c>
      <c r="C5">
        <v>-4.3467830412236598E-2</v>
      </c>
      <c r="D5">
        <v>-2.58931824550424E-2</v>
      </c>
      <c r="E5">
        <v>-1.54242089216713E-2</v>
      </c>
      <c r="F5">
        <v>-9.1879868869897893E-3</v>
      </c>
      <c r="G5">
        <v>-5.4731560927501503E-3</v>
      </c>
      <c r="H5">
        <v>-3.2602830178202701E-3</v>
      </c>
      <c r="I5" s="1">
        <v>-1.9421052818806299E-3</v>
      </c>
      <c r="J5" s="1">
        <v>-1.15688512478599E-3</v>
      </c>
      <c r="K5" s="1">
        <v>-6.8914039029597802E-4</v>
      </c>
      <c r="L5" s="1">
        <v>-4.1051135273707101E-4</v>
      </c>
      <c r="M5" s="1">
        <v>-2.44535907485618E-4</v>
      </c>
      <c r="N5" s="1">
        <v>-1.4566664149752499E-4</v>
      </c>
    </row>
    <row r="6" spans="1:18" x14ac:dyDescent="0.3">
      <c r="A6" t="s">
        <v>4</v>
      </c>
    </row>
    <row r="7" spans="1:18" x14ac:dyDescent="0.3">
      <c r="B7" t="s">
        <v>1</v>
      </c>
      <c r="C7">
        <v>-5.8149716252293201E-4</v>
      </c>
      <c r="D7">
        <v>-3.46389777992165E-4</v>
      </c>
      <c r="E7">
        <v>-2.06339576580014E-4</v>
      </c>
      <c r="F7">
        <v>-1.22913618034601E-4</v>
      </c>
      <c r="G7" s="1">
        <v>-7.3217933993857096E-5</v>
      </c>
      <c r="H7" s="1">
        <v>-4.3614905687827699E-5</v>
      </c>
      <c r="I7" s="1">
        <v>-2.59807931526408E-5</v>
      </c>
      <c r="J7" s="1">
        <v>-1.5476397396605801E-5</v>
      </c>
      <c r="K7" s="1">
        <v>-9.2190748361861399E-6</v>
      </c>
      <c r="L7" s="1">
        <v>-5.4916747520220798E-6</v>
      </c>
      <c r="M7" s="1">
        <v>-3.2713143257738401E-6</v>
      </c>
      <c r="N7" s="1">
        <v>-1.9486764787140298E-6</v>
      </c>
    </row>
    <row r="8" spans="1:18" x14ac:dyDescent="0.3">
      <c r="B8" t="s">
        <v>2</v>
      </c>
      <c r="C8">
        <v>5.3803101314967103E-4</v>
      </c>
      <c r="D8">
        <v>-3.96951153106776E-4</v>
      </c>
      <c r="E8">
        <v>-2.36458285027259E-4</v>
      </c>
      <c r="F8">
        <v>-1.4085491406292099E-4</v>
      </c>
      <c r="G8" s="1">
        <v>-8.3905314687475504E-5</v>
      </c>
      <c r="H8" s="1">
        <v>-4.9981229832417598E-5</v>
      </c>
      <c r="I8" s="1">
        <v>-2.97731239655769E-5</v>
      </c>
      <c r="J8" s="1">
        <v>-1.7735436155567899E-5</v>
      </c>
      <c r="K8" s="1">
        <v>-1.0564752828487099E-5</v>
      </c>
      <c r="L8" s="1">
        <v>-6.2932764296290603E-6</v>
      </c>
      <c r="M8" s="1">
        <v>-3.74881730436056E-6</v>
      </c>
      <c r="N8" s="1">
        <v>-2.23311836666001E-6</v>
      </c>
    </row>
    <row r="9" spans="1:18" x14ac:dyDescent="0.3">
      <c r="B9" t="s">
        <v>3</v>
      </c>
      <c r="C9">
        <v>6.6255911205699194E-2</v>
      </c>
      <c r="D9">
        <v>-7.6436158985478196E-4</v>
      </c>
      <c r="E9">
        <v>-4.5531957588029401E-4</v>
      </c>
      <c r="F9" s="1">
        <v>-2.71227543261558E-4</v>
      </c>
      <c r="G9" s="1">
        <v>-1.6156647796544701E-4</v>
      </c>
      <c r="H9" s="1">
        <v>-9.6242905452217006E-5</v>
      </c>
      <c r="I9" s="1">
        <v>-5.7330561181542501E-5</v>
      </c>
      <c r="J9" s="1">
        <v>-3.4151018508293299E-5</v>
      </c>
      <c r="K9" s="1">
        <v>-2.0343287090119799E-5</v>
      </c>
      <c r="L9" s="1">
        <v>-1.2118213385950201E-5</v>
      </c>
      <c r="M9" s="1">
        <v>-7.2186512935141298E-6</v>
      </c>
      <c r="N9" s="1">
        <v>-4.3000502497974002E-6</v>
      </c>
      <c r="O9" s="1"/>
      <c r="P9" s="1"/>
      <c r="Q9" s="1"/>
      <c r="R9" s="1"/>
    </row>
    <row r="10" spans="1:18" x14ac:dyDescent="0.3">
      <c r="A10" t="s">
        <v>5</v>
      </c>
    </row>
    <row r="11" spans="1:18" x14ac:dyDescent="0.3">
      <c r="B11" t="s">
        <v>1</v>
      </c>
      <c r="C11">
        <v>7.6180062421421597E-3</v>
      </c>
      <c r="D11">
        <v>4.5379404424084101E-3</v>
      </c>
      <c r="E11">
        <v>2.70318805265971E-3</v>
      </c>
      <c r="F11">
        <v>1.6102515537123399E-3</v>
      </c>
      <c r="G11">
        <v>9.5920447106215897E-4</v>
      </c>
      <c r="H11">
        <v>5.7138477226397497E-4</v>
      </c>
      <c r="I11">
        <v>3.4036596765821102E-4</v>
      </c>
      <c r="J11" s="1">
        <v>2.02751276483772E-4</v>
      </c>
      <c r="K11" s="1">
        <v>1.20776117537929E-4</v>
      </c>
      <c r="L11" s="1">
        <v>7.1944654655247493E-5</v>
      </c>
      <c r="M11" s="1">
        <v>4.2856430882018898E-5</v>
      </c>
      <c r="N11" s="1">
        <v>2.5528980252201401E-5</v>
      </c>
    </row>
    <row r="12" spans="1:18" x14ac:dyDescent="0.3">
      <c r="B12" t="s">
        <v>2</v>
      </c>
      <c r="C12">
        <v>8.7299815246319103E-3</v>
      </c>
      <c r="D12">
        <v>5.2003286638113103E-3</v>
      </c>
      <c r="E12">
        <v>3.0977635101922798E-3</v>
      </c>
      <c r="F12">
        <v>1.84529466990377E-3</v>
      </c>
      <c r="G12">
        <v>1.0992163887177801E-3</v>
      </c>
      <c r="H12">
        <v>6.5478792570769105E-4</v>
      </c>
      <c r="I12">
        <v>3.9004806701682302E-4</v>
      </c>
      <c r="J12" s="1">
        <v>2.32346212583457E-4</v>
      </c>
      <c r="K12" s="1">
        <v>1.3840540965826299E-4</v>
      </c>
      <c r="L12" s="1">
        <v>8.2446178957149395E-5</v>
      </c>
      <c r="M12" s="1">
        <v>4.9112042957119402E-5</v>
      </c>
      <c r="N12" s="1">
        <v>2.92553614240333E-5</v>
      </c>
    </row>
    <row r="13" spans="1:18" x14ac:dyDescent="0.3">
      <c r="B13" t="s">
        <v>3</v>
      </c>
      <c r="C13">
        <v>1.68102863673395E-2</v>
      </c>
      <c r="D13">
        <v>1.0013653957490799E-2</v>
      </c>
      <c r="E13">
        <v>5.9649944914199103E-3</v>
      </c>
      <c r="F13">
        <v>3.55326431627419E-3</v>
      </c>
      <c r="G13">
        <v>2.1166301694776702E-3</v>
      </c>
      <c r="H13">
        <v>1.26084717475809E-3</v>
      </c>
      <c r="I13" s="1">
        <v>7.5106913858634698E-4</v>
      </c>
      <c r="J13" s="1">
        <v>4.4740144739989398E-4</v>
      </c>
      <c r="K13" s="1">
        <v>2.6651082417295598E-4</v>
      </c>
      <c r="L13" s="1">
        <v>1.5875679395793899E-4</v>
      </c>
      <c r="M13" s="1">
        <v>9.4569215738296106E-5</v>
      </c>
      <c r="N13" s="1">
        <v>5.6333567480115901E-5</v>
      </c>
    </row>
    <row r="18" spans="1:14" x14ac:dyDescent="0.3">
      <c r="A18" t="s">
        <v>0</v>
      </c>
    </row>
    <row r="19" spans="1:14" x14ac:dyDescent="0.3">
      <c r="B19" t="s">
        <v>1</v>
      </c>
      <c r="C19">
        <f>C3/$C$3*(-0.125)</f>
        <v>-0.125</v>
      </c>
      <c r="D19">
        <f t="shared" ref="D19:N19" si="0">D3/$C$3*(-0.125)</f>
        <v>-7.4460762733838934E-2</v>
      </c>
      <c r="E19">
        <f t="shared" si="0"/>
        <v>-4.4355241495240373E-2</v>
      </c>
      <c r="F19">
        <f t="shared" si="0"/>
        <v>-2.6421800903833732E-2</v>
      </c>
      <c r="G19">
        <f t="shared" si="0"/>
        <v>-1.5739099584808718E-2</v>
      </c>
      <c r="H19">
        <f t="shared" si="0"/>
        <v>-9.3755628786296626E-3</v>
      </c>
      <c r="I19">
        <f t="shared" si="0"/>
        <v>-5.5848925040146279E-3</v>
      </c>
      <c r="J19">
        <f t="shared" si="0"/>
        <v>-3.3268428450834234E-3</v>
      </c>
      <c r="K19">
        <f t="shared" si="0"/>
        <v>-1.9817540459242081E-3</v>
      </c>
      <c r="L19">
        <f t="shared" si="0"/>
        <v>-1.180503342483099E-3</v>
      </c>
      <c r="M19">
        <f t="shared" si="0"/>
        <v>-7.0320943432910295E-4</v>
      </c>
      <c r="N19">
        <f t="shared" si="0"/>
        <v>-4.1889208673421072E-4</v>
      </c>
    </row>
    <row r="20" spans="1:14" x14ac:dyDescent="0.3">
      <c r="B20" t="s">
        <v>2</v>
      </c>
      <c r="C20">
        <f>C4/$C$4*1.5</f>
        <v>1.5</v>
      </c>
      <c r="D20">
        <f t="shared" ref="D20:N20" si="1">D4/$C$4*1.5</f>
        <v>-0.26238760037772035</v>
      </c>
      <c r="E20">
        <f t="shared" si="1"/>
        <v>-0.1563006468482146</v>
      </c>
      <c r="F20">
        <f t="shared" si="1"/>
        <v>-9.3106123040883573E-2</v>
      </c>
      <c r="G20">
        <f t="shared" si="1"/>
        <v>-5.5462023494518585E-2</v>
      </c>
      <c r="H20">
        <f t="shared" si="1"/>
        <v>-3.3037956577311581E-2</v>
      </c>
      <c r="I20">
        <f t="shared" si="1"/>
        <v>-1.9680251567312505E-2</v>
      </c>
      <c r="J20">
        <f t="shared" si="1"/>
        <v>-1.1723252339967353E-2</v>
      </c>
      <c r="K20">
        <f t="shared" si="1"/>
        <v>-6.9833784876418255E-3</v>
      </c>
      <c r="L20">
        <f t="shared" si="1"/>
        <v>-4.1599015091911334E-3</v>
      </c>
      <c r="M20">
        <f t="shared" si="1"/>
        <v>-2.4779955141761489E-3</v>
      </c>
      <c r="N20">
        <f t="shared" si="1"/>
        <v>-1.4761074882927027E-3</v>
      </c>
    </row>
    <row r="21" spans="1:14" x14ac:dyDescent="0.3">
      <c r="B21" t="s">
        <v>3</v>
      </c>
      <c r="C21">
        <f>C5/$C$5*(-0.02)</f>
        <v>-0.02</v>
      </c>
      <c r="D21">
        <f t="shared" ref="D21:N21" si="2">D5/$C$5*(-0.02)</f>
        <v>-1.1913722037414238E-2</v>
      </c>
      <c r="E21">
        <f t="shared" si="2"/>
        <v>-7.0968386392384758E-3</v>
      </c>
      <c r="F21">
        <f t="shared" si="2"/>
        <v>-4.2274881446133948E-3</v>
      </c>
      <c r="G21">
        <f t="shared" si="2"/>
        <v>-2.518255933569395E-3</v>
      </c>
      <c r="H21">
        <f t="shared" si="2"/>
        <v>-1.5000900605807415E-3</v>
      </c>
      <c r="I21">
        <f t="shared" si="2"/>
        <v>-8.9358280064233853E-4</v>
      </c>
      <c r="J21">
        <f t="shared" si="2"/>
        <v>-5.3229485521334697E-4</v>
      </c>
      <c r="K21">
        <f t="shared" si="2"/>
        <v>-3.1708064734787346E-4</v>
      </c>
      <c r="L21">
        <f t="shared" si="2"/>
        <v>-1.888805347972961E-4</v>
      </c>
      <c r="M21">
        <f t="shared" si="2"/>
        <v>-1.1251350949265637E-4</v>
      </c>
      <c r="N21">
        <f t="shared" si="2"/>
        <v>-6.7022733877473897E-5</v>
      </c>
    </row>
    <row r="22" spans="1:14" x14ac:dyDescent="0.3">
      <c r="A22" t="s">
        <v>4</v>
      </c>
    </row>
    <row r="23" spans="1:14" x14ac:dyDescent="0.3">
      <c r="B23" t="s">
        <v>1</v>
      </c>
      <c r="C23">
        <f>C7/$C$3*(-0.125)</f>
        <v>-3.6899751082255109E-3</v>
      </c>
      <c r="D23">
        <f t="shared" ref="D23:N23" si="3">D7/$C$3*(-0.125)</f>
        <v>-2.1980668882188117E-3</v>
      </c>
      <c r="E23">
        <f t="shared" si="3"/>
        <v>-1.3093578962941493E-3</v>
      </c>
      <c r="F23">
        <f t="shared" si="3"/>
        <v>-7.7996630119709265E-4</v>
      </c>
      <c r="G23">
        <f t="shared" si="3"/>
        <v>-4.6461508555061361E-4</v>
      </c>
      <c r="H23">
        <f t="shared" si="3"/>
        <v>-2.767647491819716E-4</v>
      </c>
      <c r="I23">
        <f t="shared" si="3"/>
        <v>-1.6486491457543383E-4</v>
      </c>
      <c r="J23">
        <f t="shared" si="3"/>
        <v>-9.820773829868757E-5</v>
      </c>
      <c r="K23">
        <f t="shared" si="3"/>
        <v>-5.8500984800684196E-5</v>
      </c>
      <c r="L23">
        <f t="shared" si="3"/>
        <v>-3.4848223591517245E-5</v>
      </c>
      <c r="M23">
        <f t="shared" si="3"/>
        <v>-2.0758602468349884E-5</v>
      </c>
      <c r="N23">
        <f t="shared" si="3"/>
        <v>-1.2365610984655047E-5</v>
      </c>
    </row>
    <row r="24" spans="1:14" x14ac:dyDescent="0.3">
      <c r="B24" t="s">
        <v>2</v>
      </c>
      <c r="C24">
        <f>C8/$C$4*1.5</f>
        <v>1.0498493250988223E-2</v>
      </c>
      <c r="D24">
        <f t="shared" ref="D24:N24" si="4">D8/$C$4*1.5</f>
        <v>-7.7456297128065069E-3</v>
      </c>
      <c r="E24">
        <f t="shared" si="4"/>
        <v>-4.6139639701556594E-3</v>
      </c>
      <c r="F24">
        <f t="shared" si="4"/>
        <v>-2.7484742115539262E-3</v>
      </c>
      <c r="G24">
        <f t="shared" si="4"/>
        <v>-1.6372278891727361E-3</v>
      </c>
      <c r="H24">
        <f t="shared" si="4"/>
        <v>-9.7527389917531973E-4</v>
      </c>
      <c r="I24">
        <f t="shared" si="4"/>
        <v>-5.8095710725599445E-4</v>
      </c>
      <c r="J24">
        <f t="shared" si="4"/>
        <v>-3.4606807457540693E-4</v>
      </c>
      <c r="K24">
        <f t="shared" si="4"/>
        <v>-2.0614794232572643E-4</v>
      </c>
      <c r="L24">
        <f t="shared" si="4"/>
        <v>-1.2279946417268037E-4</v>
      </c>
      <c r="M24">
        <f t="shared" si="4"/>
        <v>-7.3149934124835982E-5</v>
      </c>
      <c r="N24">
        <f t="shared" si="4"/>
        <v>-4.3574399110922872E-5</v>
      </c>
    </row>
    <row r="25" spans="1:14" x14ac:dyDescent="0.3">
      <c r="B25" t="s">
        <v>3</v>
      </c>
      <c r="C25">
        <f>C9/$C$5*(-0.02)</f>
        <v>3.0485032529733776E-2</v>
      </c>
      <c r="D25">
        <f t="shared" ref="D25:N25" si="5">D9/$C$5*(-0.02)</f>
        <v>-3.5169070211500919E-4</v>
      </c>
      <c r="E25">
        <f t="shared" si="5"/>
        <v>-2.0949726340706312E-4</v>
      </c>
      <c r="F25">
        <f t="shared" si="5"/>
        <v>-1.247946081915351E-4</v>
      </c>
      <c r="G25">
        <f t="shared" si="5"/>
        <v>-7.4338413688098201E-5</v>
      </c>
      <c r="H25">
        <f t="shared" si="5"/>
        <v>-4.4282359869115404E-5</v>
      </c>
      <c r="I25">
        <f t="shared" si="5"/>
        <v>-2.6378386332069343E-5</v>
      </c>
      <c r="J25">
        <f t="shared" si="5"/>
        <v>-1.5713238127790002E-5</v>
      </c>
      <c r="K25">
        <f t="shared" si="5"/>
        <v>-9.3601575681094849E-6</v>
      </c>
      <c r="L25">
        <f t="shared" si="5"/>
        <v>-5.5757157746427621E-6</v>
      </c>
      <c r="M25">
        <f t="shared" si="5"/>
        <v>-3.321376394935972E-6</v>
      </c>
      <c r="N25">
        <f t="shared" si="5"/>
        <v>-1.9784977575448052E-6</v>
      </c>
    </row>
    <row r="26" spans="1:14" x14ac:dyDescent="0.3">
      <c r="A26" t="s">
        <v>5</v>
      </c>
    </row>
    <row r="27" spans="1:14" x14ac:dyDescent="0.3">
      <c r="B27" t="s">
        <v>1</v>
      </c>
      <c r="C27">
        <f>C11/$C$3*(-0.125)</f>
        <v>4.8341170377942423E-2</v>
      </c>
      <c r="D27">
        <f t="shared" ref="D27:N27" si="6">D11/$C$3*(-0.125)</f>
        <v>2.8796163342304427E-2</v>
      </c>
      <c r="E27">
        <f t="shared" si="6"/>
        <v>1.7153474290209553E-2</v>
      </c>
      <c r="F27">
        <f t="shared" si="6"/>
        <v>1.0218086233474385E-2</v>
      </c>
      <c r="G27">
        <f t="shared" si="6"/>
        <v>6.0867719569971277E-3</v>
      </c>
      <c r="H27">
        <f t="shared" si="6"/>
        <v>3.62580546003958E-3</v>
      </c>
      <c r="I27">
        <f t="shared" si="6"/>
        <v>2.159841920632516E-3</v>
      </c>
      <c r="J27">
        <f t="shared" si="6"/>
        <v>1.2865878143585318E-3</v>
      </c>
      <c r="K27">
        <f t="shared" si="6"/>
        <v>7.6640247984959236E-4</v>
      </c>
      <c r="L27">
        <f t="shared" si="6"/>
        <v>4.5653530568564828E-4</v>
      </c>
      <c r="M27">
        <f t="shared" si="6"/>
        <v>2.7195173661023736E-4</v>
      </c>
      <c r="N27">
        <f t="shared" si="6"/>
        <v>1.6199786987832268E-4</v>
      </c>
    </row>
    <row r="28" spans="1:14" x14ac:dyDescent="0.3">
      <c r="B28" t="s">
        <v>2</v>
      </c>
      <c r="C28">
        <f>C12/$C$4*1.5</f>
        <v>0.17034641103877046</v>
      </c>
      <c r="D28">
        <f t="shared" ref="D28:N28" si="7">D12/$C$4*1.5</f>
        <v>0.10147298955935107</v>
      </c>
      <c r="E28">
        <f t="shared" si="7"/>
        <v>6.0446049595777138E-2</v>
      </c>
      <c r="F28">
        <f t="shared" si="7"/>
        <v>3.6006871657192158E-2</v>
      </c>
      <c r="G28">
        <f t="shared" si="7"/>
        <v>2.1448793018031841E-2</v>
      </c>
      <c r="H28">
        <f t="shared" si="7"/>
        <v>1.2776747902743038E-2</v>
      </c>
      <c r="I28">
        <f t="shared" si="7"/>
        <v>7.6109311527697808E-3</v>
      </c>
      <c r="J28">
        <f t="shared" si="7"/>
        <v>4.5337259099997845E-3</v>
      </c>
      <c r="K28">
        <f t="shared" si="7"/>
        <v>2.7006775142780124E-3</v>
      </c>
      <c r="L28">
        <f t="shared" si="7"/>
        <v>1.608756060890148E-3</v>
      </c>
      <c r="M28">
        <f t="shared" si="7"/>
        <v>9.583136267725332E-4</v>
      </c>
      <c r="N28">
        <f t="shared" si="7"/>
        <v>5.7085410870171243E-4</v>
      </c>
    </row>
    <row r="29" spans="1:14" x14ac:dyDescent="0.3">
      <c r="B29" t="s">
        <v>3</v>
      </c>
      <c r="C29">
        <f>C13/$C$5*(-0.02)</f>
        <v>7.734587260470791E-3</v>
      </c>
      <c r="D29">
        <f t="shared" ref="D29:N29" si="8">D13/$C$5*(-0.02)</f>
        <v>4.6073861347686968E-3</v>
      </c>
      <c r="E29">
        <f t="shared" si="8"/>
        <v>2.7445558864335261E-3</v>
      </c>
      <c r="F29">
        <f t="shared" si="8"/>
        <v>1.6348937973559008E-3</v>
      </c>
      <c r="G29">
        <f t="shared" si="8"/>
        <v>9.7388351311954104E-4</v>
      </c>
      <c r="H29">
        <f t="shared" si="8"/>
        <v>5.8012887360633014E-4</v>
      </c>
      <c r="I29">
        <f t="shared" si="8"/>
        <v>3.4557470730120179E-4</v>
      </c>
      <c r="J29">
        <f t="shared" si="8"/>
        <v>2.058540502973649E-4</v>
      </c>
      <c r="K29">
        <f t="shared" si="8"/>
        <v>1.2262439677593418E-4</v>
      </c>
      <c r="L29">
        <f t="shared" si="8"/>
        <v>7.3045648909703806E-5</v>
      </c>
      <c r="M29">
        <f t="shared" si="8"/>
        <v>4.3512277857637912E-5</v>
      </c>
      <c r="N29">
        <f t="shared" si="8"/>
        <v>2.5919659180531577E-5</v>
      </c>
    </row>
    <row r="32" spans="1:14" x14ac:dyDescent="0.3">
      <c r="A32" s="2" t="s">
        <v>8</v>
      </c>
    </row>
    <row r="33" spans="1:14" x14ac:dyDescent="0.3">
      <c r="A33" t="s">
        <v>0</v>
      </c>
    </row>
    <row r="34" spans="1:14" x14ac:dyDescent="0.3">
      <c r="B34" t="s">
        <v>1</v>
      </c>
      <c r="C34">
        <v>-0.45545322685822198</v>
      </c>
      <c r="D34">
        <v>-0.119223968935097</v>
      </c>
      <c r="E34">
        <v>-3.1209252521251001E-2</v>
      </c>
      <c r="F34">
        <v>-8.1696445071833598E-3</v>
      </c>
      <c r="G34">
        <v>-2.1385674433664998E-3</v>
      </c>
      <c r="H34">
        <v>-5.59812695130834E-4</v>
      </c>
      <c r="I34">
        <v>-1.4654214184440899E-4</v>
      </c>
      <c r="J34" s="1">
        <v>-3.8360329308587701E-5</v>
      </c>
      <c r="K34" s="1">
        <v>-1.0041581528306499E-5</v>
      </c>
      <c r="L34" s="1">
        <v>-2.6285843058978501E-6</v>
      </c>
      <c r="M34" s="1">
        <v>-6.8808438528684096E-7</v>
      </c>
      <c r="N34" s="1">
        <v>-1.80119815907464E-7</v>
      </c>
    </row>
    <row r="35" spans="1:14" x14ac:dyDescent="0.3">
      <c r="B35" t="s">
        <v>2</v>
      </c>
      <c r="C35">
        <v>0.52622025547259299</v>
      </c>
      <c r="D35">
        <v>-0.12402130056968</v>
      </c>
      <c r="E35">
        <v>-3.2465049788773598E-2</v>
      </c>
      <c r="F35">
        <v>-8.4983744965275894E-3</v>
      </c>
      <c r="G35">
        <v>-2.2246190766109599E-3</v>
      </c>
      <c r="H35">
        <v>-5.8233842695959502E-4</v>
      </c>
      <c r="I35">
        <v>-1.5243870156431301E-4</v>
      </c>
      <c r="J35" s="1">
        <v>-3.9903871458281603E-5</v>
      </c>
      <c r="K35" s="1">
        <v>-1.04456344813937E-5</v>
      </c>
      <c r="L35" s="1">
        <v>-2.73435322768E-6</v>
      </c>
      <c r="M35" s="1">
        <v>-7.1577151077245898E-7</v>
      </c>
      <c r="N35" s="1">
        <v>-1.8736747339266799E-7</v>
      </c>
    </row>
    <row r="36" spans="1:14" x14ac:dyDescent="0.3">
      <c r="B36" t="s">
        <v>3</v>
      </c>
      <c r="C36">
        <v>-0.22390437647761999</v>
      </c>
      <c r="D36">
        <v>-5.8611437687562502E-2</v>
      </c>
      <c r="E36">
        <v>-1.53427131789288E-2</v>
      </c>
      <c r="F36">
        <v>-4.0162612789965404E-3</v>
      </c>
      <c r="G36">
        <v>-1.05133651871429E-3</v>
      </c>
      <c r="H36">
        <v>-2.7520830912137502E-4</v>
      </c>
      <c r="I36" s="1">
        <v>-7.2041265628316906E-5</v>
      </c>
      <c r="J36" s="1">
        <v>-1.8858238582617798E-5</v>
      </c>
      <c r="K36" s="1">
        <v>-4.9365201921042702E-6</v>
      </c>
      <c r="L36" s="1">
        <v>-1.29223264942226E-6</v>
      </c>
      <c r="M36" s="1">
        <v>-3.38267677483369E-7</v>
      </c>
      <c r="N36" s="1">
        <v>-8.8548313402505799E-8</v>
      </c>
    </row>
    <row r="37" spans="1:14" x14ac:dyDescent="0.3">
      <c r="A37" t="s">
        <v>4</v>
      </c>
    </row>
    <row r="38" spans="1:14" x14ac:dyDescent="0.3">
      <c r="B38" t="s">
        <v>1</v>
      </c>
      <c r="C38">
        <v>-7.44558466759277E-3</v>
      </c>
      <c r="D38">
        <v>-1.9490303345441899E-3</v>
      </c>
      <c r="E38">
        <v>-5.1019757541775402E-4</v>
      </c>
      <c r="F38">
        <v>-1.3355439438197901E-4</v>
      </c>
      <c r="G38" s="1">
        <v>-3.4960527290103701E-5</v>
      </c>
      <c r="H38" s="1">
        <v>-9.1516155200881195E-6</v>
      </c>
      <c r="I38" s="1">
        <v>-2.3956179474222501E-6</v>
      </c>
      <c r="J38" s="1">
        <v>-6.2710079301455596E-7</v>
      </c>
      <c r="K38" s="1">
        <v>-1.6415614393882799E-7</v>
      </c>
      <c r="L38" s="1">
        <v>-4.2971145775986303E-8</v>
      </c>
      <c r="M38" s="1">
        <v>-1.1248554729630901E-8</v>
      </c>
      <c r="N38" s="1">
        <v>-2.94453362181955E-9</v>
      </c>
    </row>
    <row r="39" spans="1:14" x14ac:dyDescent="0.3">
      <c r="B39" t="s">
        <v>2</v>
      </c>
      <c r="C39">
        <v>4.3659311592575897E-3</v>
      </c>
      <c r="D39">
        <v>-2.02745537746288E-3</v>
      </c>
      <c r="E39">
        <v>-5.3072689506967498E-4</v>
      </c>
      <c r="F39">
        <v>-1.38928353383923E-4</v>
      </c>
      <c r="G39" s="1">
        <v>-3.6367268275398599E-5</v>
      </c>
      <c r="H39" s="1">
        <v>-9.5198580390564607E-6</v>
      </c>
      <c r="I39" s="1">
        <v>-2.4920127736153001E-6</v>
      </c>
      <c r="J39" s="1">
        <v>-6.52334061955962E-7</v>
      </c>
      <c r="K39" s="1">
        <v>-1.70761455516382E-7</v>
      </c>
      <c r="L39" s="1">
        <v>-4.47002178648182E-8</v>
      </c>
      <c r="M39" s="1">
        <v>-1.17011738458186E-8</v>
      </c>
      <c r="N39" s="1">
        <v>-3.0630157057429598E-9</v>
      </c>
    </row>
    <row r="40" spans="1:14" x14ac:dyDescent="0.3">
      <c r="B40" t="s">
        <v>3</v>
      </c>
      <c r="C40">
        <v>0.350239692213837</v>
      </c>
      <c r="D40">
        <v>-9.5815859029565998E-4</v>
      </c>
      <c r="E40">
        <v>-2.5081712735315902E-4</v>
      </c>
      <c r="F40" s="1">
        <v>-6.5656387168932598E-5</v>
      </c>
      <c r="G40" s="1">
        <v>-1.71868692603559E-5</v>
      </c>
      <c r="H40" s="1">
        <v>-4.49900592630141E-6</v>
      </c>
      <c r="I40" s="1">
        <v>-1.1777045614458799E-6</v>
      </c>
      <c r="J40" s="1">
        <v>-3.0828766549117801E-7</v>
      </c>
      <c r="K40" s="1">
        <v>-8.0700447128537298E-8</v>
      </c>
      <c r="L40" s="1">
        <v>-2.11249521007262E-8</v>
      </c>
      <c r="M40" s="1">
        <v>-5.5298776789573603E-9</v>
      </c>
      <c r="N40" s="1">
        <v>-1.4475558097563501E-9</v>
      </c>
    </row>
    <row r="41" spans="1:14" x14ac:dyDescent="0.3">
      <c r="A41" t="s">
        <v>5</v>
      </c>
    </row>
    <row r="42" spans="1:14" x14ac:dyDescent="0.3">
      <c r="B42" t="s">
        <v>1</v>
      </c>
      <c r="C42">
        <v>0.334280227588581</v>
      </c>
      <c r="D42">
        <v>8.7504518838427803E-2</v>
      </c>
      <c r="E42">
        <v>2.2906053619685601E-2</v>
      </c>
      <c r="F42">
        <v>5.9961165365267502E-3</v>
      </c>
      <c r="G42">
        <v>1.56960313271558E-3</v>
      </c>
      <c r="H42">
        <v>4.1087493533900301E-4</v>
      </c>
      <c r="I42">
        <v>1.07554711742806E-4</v>
      </c>
      <c r="J42" s="1">
        <v>2.8154591636342299E-5</v>
      </c>
      <c r="K42" s="1">
        <v>7.3700260766326903E-6</v>
      </c>
      <c r="L42" s="1">
        <v>1.9292513658813801E-6</v>
      </c>
      <c r="M42" s="1">
        <v>5.0502003575755702E-7</v>
      </c>
      <c r="N42" s="1">
        <v>1.3219907007817301E-7</v>
      </c>
    </row>
    <row r="43" spans="1:14" x14ac:dyDescent="0.3">
      <c r="B43" t="s">
        <v>2</v>
      </c>
      <c r="C43">
        <v>0.34773098858026902</v>
      </c>
      <c r="D43">
        <v>9.1025523885836596E-2</v>
      </c>
      <c r="E43">
        <v>2.38277469388621E-2</v>
      </c>
      <c r="F43">
        <v>6.2373881516412204E-3</v>
      </c>
      <c r="G43">
        <v>1.63276079161231E-3</v>
      </c>
      <c r="H43">
        <v>4.2740771262166701E-4</v>
      </c>
      <c r="I43">
        <v>1.1188249604407499E-4</v>
      </c>
      <c r="J43" s="1">
        <v>2.92874755213716E-5</v>
      </c>
      <c r="K43" s="1">
        <v>7.6665810358488298E-6</v>
      </c>
      <c r="L43" s="1">
        <v>2.0068805430617199E-6</v>
      </c>
      <c r="M43" s="1">
        <v>5.2534102167404798E-7</v>
      </c>
      <c r="N43" s="1">
        <v>1.3751849356837601E-7</v>
      </c>
    </row>
    <row r="44" spans="1:14" x14ac:dyDescent="0.3">
      <c r="B44" t="s">
        <v>3</v>
      </c>
      <c r="C44">
        <v>0.164334780199762</v>
      </c>
      <c r="D44">
        <v>4.3017907381280501E-2</v>
      </c>
      <c r="E44">
        <v>1.1260795512763299E-2</v>
      </c>
      <c r="F44">
        <v>2.9477378910218901E-3</v>
      </c>
      <c r="G44">
        <v>7.7162920366661604E-4</v>
      </c>
      <c r="H44">
        <v>2.0198933893161199E-4</v>
      </c>
      <c r="I44" s="1">
        <v>5.28747393802079E-5</v>
      </c>
      <c r="J44" s="1">
        <v>1.3841017943385E-5</v>
      </c>
      <c r="K44" s="1">
        <v>3.6231625905812898E-6</v>
      </c>
      <c r="L44" s="1">
        <v>9.4843509425992999E-7</v>
      </c>
      <c r="M44" s="1">
        <v>2.48271808271106E-7</v>
      </c>
      <c r="N44" s="1">
        <v>6.4990099117222402E-8</v>
      </c>
    </row>
    <row r="49" spans="1:14" x14ac:dyDescent="0.3">
      <c r="A49" t="s">
        <v>0</v>
      </c>
    </row>
    <row r="50" spans="1:14" x14ac:dyDescent="0.3">
      <c r="B50" t="s">
        <v>1</v>
      </c>
      <c r="C50">
        <f>C34/$C$34*(-0.075)</f>
        <v>-7.4999999999999997E-2</v>
      </c>
      <c r="D50">
        <f t="shared" ref="D50:N50" si="9">D34/$C$34*(-0.075)</f>
        <v>-1.9632746334489724E-2</v>
      </c>
      <c r="E50">
        <f t="shared" si="9"/>
        <v>-5.1392630484588921E-3</v>
      </c>
      <c r="F50">
        <f t="shared" si="9"/>
        <v>-1.3453046370214576E-3</v>
      </c>
      <c r="G50">
        <f t="shared" si="9"/>
        <v>-3.5216032908339906E-4</v>
      </c>
      <c r="H50">
        <f t="shared" si="9"/>
        <v>-9.2184992132863641E-5</v>
      </c>
      <c r="I50">
        <f t="shared" si="9"/>
        <v>-2.4131260885219189E-5</v>
      </c>
      <c r="J50">
        <f t="shared" si="9"/>
        <v>-6.3168389825453287E-6</v>
      </c>
      <c r="K50">
        <f t="shared" si="9"/>
        <v>-1.6535586317350337E-6</v>
      </c>
      <c r="L50">
        <f t="shared" si="9"/>
        <v>-4.3285196221413013E-7</v>
      </c>
      <c r="M50">
        <f t="shared" si="9"/>
        <v>-1.1330763699381496E-7</v>
      </c>
      <c r="N50">
        <f t="shared" si="9"/>
        <v>-2.9660534598133411E-8</v>
      </c>
    </row>
    <row r="51" spans="1:14" x14ac:dyDescent="0.3">
      <c r="B51" t="s">
        <v>2</v>
      </c>
      <c r="C51">
        <f>C35/$C$35*0.75</f>
        <v>0.75</v>
      </c>
      <c r="D51">
        <f t="shared" ref="D51:N51" si="10">D35/$C$35*0.75</f>
        <v>-0.17676243827543908</v>
      </c>
      <c r="E51">
        <f t="shared" si="10"/>
        <v>-4.6271094828367644E-2</v>
      </c>
      <c r="F51">
        <f t="shared" si="10"/>
        <v>-1.2112382231792777E-2</v>
      </c>
      <c r="G51">
        <f t="shared" si="10"/>
        <v>-3.1706577048422231E-3</v>
      </c>
      <c r="H51">
        <f t="shared" si="10"/>
        <v>-8.2998291243550134E-4</v>
      </c>
      <c r="I51">
        <f t="shared" si="10"/>
        <v>-2.1726458642409545E-4</v>
      </c>
      <c r="J51">
        <f t="shared" si="10"/>
        <v>-5.6873340169760777E-5</v>
      </c>
      <c r="K51">
        <f t="shared" si="10"/>
        <v>-1.4887731476640779E-5</v>
      </c>
      <c r="L51">
        <f t="shared" si="10"/>
        <v>-3.8971607410251233E-6</v>
      </c>
      <c r="M51">
        <f t="shared" si="10"/>
        <v>-1.0201595767103719E-6</v>
      </c>
      <c r="N51">
        <f t="shared" si="10"/>
        <v>-2.6704712253673396E-7</v>
      </c>
    </row>
    <row r="52" spans="1:14" x14ac:dyDescent="0.3">
      <c r="B52" t="s">
        <v>3</v>
      </c>
      <c r="C52">
        <f>C36/$C$36*(-0.04)</f>
        <v>-0.04</v>
      </c>
      <c r="D52">
        <f t="shared" ref="D52:N52" si="11">D36/$C$36*(-0.04)</f>
        <v>-1.0470798045061154E-2</v>
      </c>
      <c r="E52">
        <f t="shared" si="11"/>
        <v>-2.7409402925114073E-3</v>
      </c>
      <c r="F52">
        <f t="shared" si="11"/>
        <v>-7.1749580641144453E-4</v>
      </c>
      <c r="G52">
        <f t="shared" si="11"/>
        <v>-1.878188421778124E-4</v>
      </c>
      <c r="H52">
        <f t="shared" si="11"/>
        <v>-4.9165329137527252E-5</v>
      </c>
      <c r="I52">
        <f t="shared" si="11"/>
        <v>-1.28700058054502E-5</v>
      </c>
      <c r="J52">
        <f t="shared" si="11"/>
        <v>-3.3689807906908412E-6</v>
      </c>
      <c r="K52">
        <f t="shared" si="11"/>
        <v>-8.8189793692535396E-7</v>
      </c>
      <c r="L52">
        <f t="shared" si="11"/>
        <v>-2.3085437984753694E-7</v>
      </c>
      <c r="M52">
        <f t="shared" si="11"/>
        <v>-6.0430739730034708E-8</v>
      </c>
      <c r="N52">
        <f t="shared" si="11"/>
        <v>-1.5818951785671149E-8</v>
      </c>
    </row>
    <row r="53" spans="1:14" x14ac:dyDescent="0.3">
      <c r="A53" t="s">
        <v>4</v>
      </c>
    </row>
    <row r="54" spans="1:14" x14ac:dyDescent="0.3">
      <c r="B54" t="s">
        <v>1</v>
      </c>
      <c r="C54">
        <f>C38/$C$34*(-0.075)</f>
        <v>-1.2260728811199922E-3</v>
      </c>
      <c r="D54">
        <f t="shared" ref="D54:N54" si="12">D38/$C$34*(-0.075)</f>
        <v>-3.2094903816834246E-4</v>
      </c>
      <c r="E54">
        <f t="shared" si="12"/>
        <v>-8.4014814035433339E-5</v>
      </c>
      <c r="F54">
        <f t="shared" si="12"/>
        <v>-2.19925537639598E-5</v>
      </c>
      <c r="G54">
        <f t="shared" si="12"/>
        <v>-5.7569897239392971E-6</v>
      </c>
      <c r="H54">
        <f t="shared" si="12"/>
        <v>-1.5070069186715178E-6</v>
      </c>
      <c r="I54">
        <f t="shared" si="12"/>
        <v>-3.9448912744798412E-7</v>
      </c>
      <c r="J54">
        <f t="shared" si="12"/>
        <v>-1.0326539961200552E-7</v>
      </c>
      <c r="K54">
        <f t="shared" si="12"/>
        <v>-2.7031778609496185E-8</v>
      </c>
      <c r="L54">
        <f t="shared" si="12"/>
        <v>-7.0761073654709421E-9</v>
      </c>
      <c r="M54">
        <f t="shared" si="12"/>
        <v>-1.8523122792254024E-9</v>
      </c>
      <c r="N54">
        <f t="shared" si="12"/>
        <v>-4.8487969480390037E-10</v>
      </c>
    </row>
    <row r="55" spans="1:14" x14ac:dyDescent="0.3">
      <c r="B55" t="s">
        <v>2</v>
      </c>
      <c r="C55">
        <f>C39/$C$35*0.75</f>
        <v>6.2225813913271812E-3</v>
      </c>
      <c r="D55">
        <f t="shared" ref="D55:N55" si="13">D39/$C$35*0.75</f>
        <v>-2.88964842626883E-3</v>
      </c>
      <c r="E55">
        <f t="shared" si="13"/>
        <v>-7.5642312731724094E-4</v>
      </c>
      <c r="F55">
        <f t="shared" si="13"/>
        <v>-1.9800884506880991E-4</v>
      </c>
      <c r="G55">
        <f t="shared" si="13"/>
        <v>-5.183276569628272E-5</v>
      </c>
      <c r="H55">
        <f t="shared" si="13"/>
        <v>-1.3568260543068758E-5</v>
      </c>
      <c r="I55">
        <f t="shared" si="13"/>
        <v>-3.5517628992311153E-6</v>
      </c>
      <c r="J55">
        <f t="shared" si="13"/>
        <v>-9.2974480054474654E-7</v>
      </c>
      <c r="K55">
        <f t="shared" si="13"/>
        <v>-2.433792509987423E-7</v>
      </c>
      <c r="L55">
        <f t="shared" si="13"/>
        <v>-6.3709374639151896E-8</v>
      </c>
      <c r="M55">
        <f t="shared" si="13"/>
        <v>-1.6677199885592436E-8</v>
      </c>
      <c r="N55">
        <f t="shared" si="13"/>
        <v>-4.3655897989788943E-9</v>
      </c>
    </row>
    <row r="56" spans="1:14" x14ac:dyDescent="0.3">
      <c r="B56" t="s">
        <v>3</v>
      </c>
      <c r="C56">
        <f>C40/$C$36*(-0.04)</f>
        <v>6.2569512525601695E-2</v>
      </c>
      <c r="D56">
        <f t="shared" ref="D56:N56" si="14">D40/$C$36*(-0.04)</f>
        <v>-1.7117282035644912E-4</v>
      </c>
      <c r="E56">
        <f t="shared" si="14"/>
        <v>-4.4807900818897848E-5</v>
      </c>
      <c r="F56">
        <f t="shared" si="14"/>
        <v>-1.1729362007445207E-5</v>
      </c>
      <c r="G56">
        <f t="shared" si="14"/>
        <v>-3.0703945194342886E-6</v>
      </c>
      <c r="H56">
        <f t="shared" si="14"/>
        <v>-8.0373702329147661E-7</v>
      </c>
      <c r="I56">
        <f t="shared" si="14"/>
        <v>-2.1039420130559092E-7</v>
      </c>
      <c r="J56">
        <f t="shared" si="14"/>
        <v>-5.5074879793069596E-8</v>
      </c>
      <c r="K56">
        <f t="shared" si="14"/>
        <v>-1.4416948591731272E-8</v>
      </c>
      <c r="L56">
        <f t="shared" si="14"/>
        <v>-3.7739239282511678E-9</v>
      </c>
      <c r="M56">
        <f t="shared" si="14"/>
        <v>-9.87899882253546E-10</v>
      </c>
      <c r="N56">
        <f t="shared" si="14"/>
        <v>-2.5860250389541419E-10</v>
      </c>
    </row>
    <row r="57" spans="1:14" x14ac:dyDescent="0.3">
      <c r="A57" t="s">
        <v>5</v>
      </c>
    </row>
    <row r="58" spans="1:14" x14ac:dyDescent="0.3">
      <c r="B58" t="s">
        <v>1</v>
      </c>
      <c r="C58">
        <f>C42/$C$34*(-0.075)</f>
        <v>5.5046304627341967E-2</v>
      </c>
      <c r="D58">
        <f t="shared" ref="D58:N58" si="15">D42/$C$34*(-0.075)</f>
        <v>1.4409468471995328E-2</v>
      </c>
      <c r="E58">
        <f t="shared" si="15"/>
        <v>3.7719658576734639E-3</v>
      </c>
      <c r="F58">
        <f t="shared" si="15"/>
        <v>9.8738731821411841E-4</v>
      </c>
      <c r="G58">
        <f t="shared" si="15"/>
        <v>2.5846833003186434E-4</v>
      </c>
      <c r="H58">
        <f t="shared" si="15"/>
        <v>6.7659242120196502E-5</v>
      </c>
      <c r="I58">
        <f t="shared" si="15"/>
        <v>1.7711156503061735E-5</v>
      </c>
      <c r="J58">
        <f t="shared" si="15"/>
        <v>4.6362485722007868E-6</v>
      </c>
      <c r="K58">
        <f t="shared" si="15"/>
        <v>1.2136305621554369E-6</v>
      </c>
      <c r="L58">
        <f t="shared" si="15"/>
        <v>3.1769201294109011E-7</v>
      </c>
      <c r="M58">
        <f t="shared" si="15"/>
        <v>8.3162222700877583E-8</v>
      </c>
      <c r="N58">
        <f t="shared" si="15"/>
        <v>2.1769370971982142E-8</v>
      </c>
    </row>
    <row r="59" spans="1:14" x14ac:dyDescent="0.3">
      <c r="B59" t="s">
        <v>2</v>
      </c>
      <c r="C59">
        <f>C43/$C$35*0.75</f>
        <v>0.49560661856503707</v>
      </c>
      <c r="D59">
        <f t="shared" ref="D59:N59" si="16">D43/$C$35*0.75</f>
        <v>0.129734920319754</v>
      </c>
      <c r="E59">
        <f t="shared" si="16"/>
        <v>3.3960703751506074E-2</v>
      </c>
      <c r="F59">
        <f t="shared" si="16"/>
        <v>8.889891761254258E-3</v>
      </c>
      <c r="G59">
        <f t="shared" si="16"/>
        <v>2.3271065318636553E-3</v>
      </c>
      <c r="H59">
        <f t="shared" si="16"/>
        <v>6.0916656311217512E-4</v>
      </c>
      <c r="I59">
        <f t="shared" si="16"/>
        <v>1.5946150145378926E-4</v>
      </c>
      <c r="J59">
        <f t="shared" si="16"/>
        <v>4.174222944212137E-5</v>
      </c>
      <c r="K59">
        <f t="shared" si="16"/>
        <v>1.092686136097643E-5</v>
      </c>
      <c r="L59">
        <f t="shared" si="16"/>
        <v>2.8603239644291548E-6</v>
      </c>
      <c r="M59">
        <f t="shared" si="16"/>
        <v>7.4874686437465886E-7</v>
      </c>
      <c r="N59">
        <f t="shared" si="16"/>
        <v>1.9599943009349585E-7</v>
      </c>
    </row>
    <row r="60" spans="1:14" x14ac:dyDescent="0.3">
      <c r="B60" t="s">
        <v>3</v>
      </c>
      <c r="C60">
        <f>C44/$C$36*(-0.04)</f>
        <v>2.9358029134582426E-2</v>
      </c>
      <c r="D60">
        <f t="shared" ref="D60:N60" si="17">D44/$C$36*(-0.04)</f>
        <v>7.6850498517308423E-3</v>
      </c>
      <c r="E60">
        <f t="shared" si="17"/>
        <v>2.0117151240925126E-3</v>
      </c>
      <c r="F60">
        <f t="shared" si="17"/>
        <v>5.2660656971419703E-4</v>
      </c>
      <c r="G60">
        <f t="shared" si="17"/>
        <v>1.3784977601699413E-4</v>
      </c>
      <c r="H60">
        <f t="shared" si="17"/>
        <v>3.6084929130771421E-5</v>
      </c>
      <c r="I60">
        <f t="shared" si="17"/>
        <v>9.4459501349662829E-6</v>
      </c>
      <c r="J60">
        <f t="shared" si="17"/>
        <v>2.4726659051737573E-6</v>
      </c>
      <c r="K60">
        <f t="shared" si="17"/>
        <v>6.4726963314956684E-7</v>
      </c>
      <c r="L60">
        <f t="shared" si="17"/>
        <v>1.6943574023524801E-7</v>
      </c>
      <c r="M60">
        <f t="shared" si="17"/>
        <v>4.4353185440467995E-8</v>
      </c>
      <c r="N60">
        <f t="shared" si="17"/>
        <v>1.1610331185057188E-8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workbookViewId="0">
      <selection activeCell="C18" sqref="C18"/>
    </sheetView>
  </sheetViews>
  <sheetFormatPr defaultRowHeight="14.4" x14ac:dyDescent="0.3"/>
  <sheetData>
    <row r="1" spans="1:18" x14ac:dyDescent="0.3">
      <c r="A1" t="s">
        <v>0</v>
      </c>
    </row>
    <row r="2" spans="1:18" x14ac:dyDescent="0.3">
      <c r="B2" t="s">
        <v>1</v>
      </c>
      <c r="C2">
        <v>-1.9698546245836699E-2</v>
      </c>
      <c r="D2">
        <v>-1.17341502257024E-2</v>
      </c>
      <c r="E2">
        <v>-6.9898702067139797E-3</v>
      </c>
      <c r="F2">
        <v>-4.1637685360196696E-3</v>
      </c>
      <c r="G2">
        <v>-2.48029904831347E-3</v>
      </c>
      <c r="H2">
        <v>-1.47747967156349E-3</v>
      </c>
      <c r="I2">
        <v>-8.8011410614687101E-4</v>
      </c>
      <c r="J2" s="1">
        <v>-5.2427174109205403E-4</v>
      </c>
      <c r="K2" s="1">
        <v>-3.1230138977209602E-4</v>
      </c>
      <c r="L2" s="1">
        <v>-1.86033597482145E-4</v>
      </c>
      <c r="M2" s="1">
        <v>-1.1081762850112399E-4</v>
      </c>
      <c r="N2" s="1">
        <v>-6.6012521140391099E-5</v>
      </c>
    </row>
    <row r="3" spans="1:18" x14ac:dyDescent="0.3">
      <c r="B3" t="s">
        <v>2</v>
      </c>
      <c r="C3">
        <v>7.6872604518609305E-2</v>
      </c>
      <c r="D3">
        <v>-1.34469454896156E-2</v>
      </c>
      <c r="E3">
        <v>-8.0101585407770792E-3</v>
      </c>
      <c r="F3">
        <v>-4.7715401165218801E-3</v>
      </c>
      <c r="G3">
        <v>-2.8423401319306301E-3</v>
      </c>
      <c r="H3">
        <v>-1.6931425133804401E-3</v>
      </c>
      <c r="I3">
        <v>-1.00858146370717E-3</v>
      </c>
      <c r="J3" s="1">
        <v>-6.0079796053478097E-4</v>
      </c>
      <c r="K3" s="1">
        <v>-3.5788699512283599E-4</v>
      </c>
      <c r="L3" s="1">
        <v>-2.1318830903494399E-4</v>
      </c>
      <c r="M3" s="1">
        <v>-1.2699331277343399E-4</v>
      </c>
      <c r="N3" s="1">
        <v>-7.5648151449655095E-5</v>
      </c>
    </row>
    <row r="4" spans="1:18" x14ac:dyDescent="0.3">
      <c r="B4" t="s">
        <v>3</v>
      </c>
      <c r="C4">
        <v>-4.3467830412236598E-2</v>
      </c>
      <c r="D4">
        <v>-2.58931824550424E-2</v>
      </c>
      <c r="E4">
        <v>-1.54242089216713E-2</v>
      </c>
      <c r="F4">
        <v>-9.1879868869897893E-3</v>
      </c>
      <c r="G4">
        <v>-5.4731560927501503E-3</v>
      </c>
      <c r="H4">
        <v>-3.2602830178202701E-3</v>
      </c>
      <c r="I4" s="1">
        <v>-1.9421052818806299E-3</v>
      </c>
      <c r="J4" s="1">
        <v>-1.15688512478599E-3</v>
      </c>
      <c r="K4" s="1">
        <v>-6.8914039029597802E-4</v>
      </c>
      <c r="L4" s="1">
        <v>-4.1051135273707101E-4</v>
      </c>
      <c r="M4" s="1">
        <v>-2.44535907485618E-4</v>
      </c>
      <c r="N4" s="1">
        <v>-1.4566664149752499E-4</v>
      </c>
    </row>
    <row r="5" spans="1:18" x14ac:dyDescent="0.3">
      <c r="A5" t="s">
        <v>4</v>
      </c>
    </row>
    <row r="6" spans="1:18" x14ac:dyDescent="0.3">
      <c r="B6" t="s">
        <v>1</v>
      </c>
      <c r="C6">
        <v>-5.8149716252293201E-4</v>
      </c>
      <c r="D6">
        <v>-3.46389777992165E-4</v>
      </c>
      <c r="E6">
        <v>-2.06339576580014E-4</v>
      </c>
      <c r="F6">
        <v>-1.22913618034601E-4</v>
      </c>
      <c r="G6" s="1">
        <v>-7.3217933993857096E-5</v>
      </c>
      <c r="H6" s="1">
        <v>-4.3614905687827699E-5</v>
      </c>
      <c r="I6" s="1">
        <v>-2.59807931526408E-5</v>
      </c>
      <c r="J6" s="1">
        <v>-1.5476397396605801E-5</v>
      </c>
      <c r="K6" s="1">
        <v>-9.2190748361861399E-6</v>
      </c>
      <c r="L6" s="1">
        <v>-5.4916747520220798E-6</v>
      </c>
      <c r="M6" s="1">
        <v>-3.2713143257738401E-6</v>
      </c>
      <c r="N6" s="1">
        <v>-1.9486764787140298E-6</v>
      </c>
    </row>
    <row r="7" spans="1:18" x14ac:dyDescent="0.3">
      <c r="B7" t="s">
        <v>2</v>
      </c>
      <c r="C7">
        <v>5.3803101314967103E-4</v>
      </c>
      <c r="D7">
        <v>-3.96951153106776E-4</v>
      </c>
      <c r="E7">
        <v>-2.36458285027259E-4</v>
      </c>
      <c r="F7">
        <v>-1.4085491406292099E-4</v>
      </c>
      <c r="G7" s="1">
        <v>-8.3905314687475504E-5</v>
      </c>
      <c r="H7" s="1">
        <v>-4.9981229832417598E-5</v>
      </c>
      <c r="I7" s="1">
        <v>-2.97731239655769E-5</v>
      </c>
      <c r="J7" s="1">
        <v>-1.7735436155567899E-5</v>
      </c>
      <c r="K7" s="1">
        <v>-1.0564752828487099E-5</v>
      </c>
      <c r="L7" s="1">
        <v>-6.2932764296290603E-6</v>
      </c>
      <c r="M7" s="1">
        <v>-3.74881730436056E-6</v>
      </c>
      <c r="N7" s="1">
        <v>-2.23311836666001E-6</v>
      </c>
    </row>
    <row r="8" spans="1:18" x14ac:dyDescent="0.3">
      <c r="B8" t="s">
        <v>3</v>
      </c>
      <c r="C8">
        <v>6.6255911205699194E-2</v>
      </c>
      <c r="D8">
        <v>-7.6436158985478196E-4</v>
      </c>
      <c r="E8">
        <v>-4.5531957588029401E-4</v>
      </c>
      <c r="F8" s="1">
        <v>-2.71227543261558E-4</v>
      </c>
      <c r="G8" s="1">
        <v>-1.6156647796544701E-4</v>
      </c>
      <c r="H8" s="1">
        <v>-9.6242905452217006E-5</v>
      </c>
      <c r="I8" s="1">
        <v>-5.7330561181542501E-5</v>
      </c>
      <c r="J8" s="1">
        <v>-3.4151018508293299E-5</v>
      </c>
      <c r="K8" s="1">
        <v>-2.0343287090119799E-5</v>
      </c>
      <c r="L8" s="1">
        <v>-1.2118213385950201E-5</v>
      </c>
      <c r="M8" s="1">
        <v>-7.2186512935141298E-6</v>
      </c>
      <c r="N8" s="1">
        <v>-4.3000502497974002E-6</v>
      </c>
      <c r="O8" s="1"/>
      <c r="P8" s="1"/>
      <c r="Q8" s="1"/>
      <c r="R8" s="1"/>
    </row>
    <row r="9" spans="1:18" x14ac:dyDescent="0.3">
      <c r="A9" t="s">
        <v>5</v>
      </c>
    </row>
    <row r="10" spans="1:18" x14ac:dyDescent="0.3">
      <c r="B10" t="s">
        <v>1</v>
      </c>
      <c r="C10">
        <v>7.6180062421421597E-3</v>
      </c>
      <c r="D10">
        <v>4.5379404424084101E-3</v>
      </c>
      <c r="E10">
        <v>2.70318805265971E-3</v>
      </c>
      <c r="F10">
        <v>1.6102515537123399E-3</v>
      </c>
      <c r="G10">
        <v>9.5920447106215897E-4</v>
      </c>
      <c r="H10">
        <v>5.7138477226397497E-4</v>
      </c>
      <c r="I10">
        <v>3.4036596765821102E-4</v>
      </c>
      <c r="J10" s="1">
        <v>2.02751276483772E-4</v>
      </c>
      <c r="K10" s="1">
        <v>1.20776117537929E-4</v>
      </c>
      <c r="L10" s="1">
        <v>7.1944654655247493E-5</v>
      </c>
      <c r="M10" s="1">
        <v>4.2856430882018898E-5</v>
      </c>
      <c r="N10" s="1">
        <v>2.5528980252201401E-5</v>
      </c>
    </row>
    <row r="11" spans="1:18" x14ac:dyDescent="0.3">
      <c r="B11" t="s">
        <v>2</v>
      </c>
      <c r="C11">
        <v>8.7299815246319103E-3</v>
      </c>
      <c r="D11">
        <v>5.2003286638113103E-3</v>
      </c>
      <c r="E11">
        <v>3.0977635101922798E-3</v>
      </c>
      <c r="F11">
        <v>1.84529466990377E-3</v>
      </c>
      <c r="G11">
        <v>1.0992163887177801E-3</v>
      </c>
      <c r="H11">
        <v>6.5478792570769105E-4</v>
      </c>
      <c r="I11">
        <v>3.9004806701682302E-4</v>
      </c>
      <c r="J11" s="1">
        <v>2.32346212583457E-4</v>
      </c>
      <c r="K11" s="1">
        <v>1.3840540965826299E-4</v>
      </c>
      <c r="L11" s="1">
        <v>8.2446178957149395E-5</v>
      </c>
      <c r="M11" s="1">
        <v>4.9112042957119402E-5</v>
      </c>
      <c r="N11" s="1">
        <v>2.92553614240333E-5</v>
      </c>
    </row>
    <row r="12" spans="1:18" x14ac:dyDescent="0.3">
      <c r="B12" t="s">
        <v>3</v>
      </c>
      <c r="C12">
        <v>1.68102863673395E-2</v>
      </c>
      <c r="D12">
        <v>1.0013653957490799E-2</v>
      </c>
      <c r="E12">
        <v>5.9649944914199103E-3</v>
      </c>
      <c r="F12">
        <v>3.55326431627419E-3</v>
      </c>
      <c r="G12">
        <v>2.1166301694776702E-3</v>
      </c>
      <c r="H12">
        <v>1.26084717475809E-3</v>
      </c>
      <c r="I12" s="1">
        <v>7.5106913858634698E-4</v>
      </c>
      <c r="J12" s="1">
        <v>4.4740144739989398E-4</v>
      </c>
      <c r="K12" s="1">
        <v>2.6651082417295598E-4</v>
      </c>
      <c r="L12" s="1">
        <v>1.5875679395793899E-4</v>
      </c>
      <c r="M12" s="1">
        <v>9.4569215738296106E-5</v>
      </c>
      <c r="N12" s="1">
        <v>5.6333567480115901E-5</v>
      </c>
    </row>
    <row r="17" spans="1:14" x14ac:dyDescent="0.3">
      <c r="A17" t="s">
        <v>0</v>
      </c>
    </row>
    <row r="18" spans="1:14" x14ac:dyDescent="0.3">
      <c r="B18" t="s">
        <v>1</v>
      </c>
      <c r="C18">
        <f>C2*1.7</f>
        <v>-3.3487528617922389E-2</v>
      </c>
      <c r="D18">
        <f t="shared" ref="D18:N18" si="0">D2*1.7</f>
        <v>-1.9948055383694079E-2</v>
      </c>
      <c r="E18">
        <f t="shared" si="0"/>
        <v>-1.1882779351413766E-2</v>
      </c>
      <c r="F18">
        <f t="shared" si="0"/>
        <v>-7.0784065112334382E-3</v>
      </c>
      <c r="G18">
        <f t="shared" si="0"/>
        <v>-4.216508382132899E-3</v>
      </c>
      <c r="H18">
        <f t="shared" si="0"/>
        <v>-2.5117154416579327E-3</v>
      </c>
      <c r="I18">
        <f t="shared" si="0"/>
        <v>-1.4961939804496807E-3</v>
      </c>
      <c r="J18">
        <f t="shared" si="0"/>
        <v>-8.9126195985649178E-4</v>
      </c>
      <c r="K18">
        <f t="shared" si="0"/>
        <v>-5.3091236261256327E-4</v>
      </c>
      <c r="L18">
        <f t="shared" si="0"/>
        <v>-3.162571157196465E-4</v>
      </c>
      <c r="M18">
        <f t="shared" si="0"/>
        <v>-1.8838996845191078E-4</v>
      </c>
      <c r="N18">
        <f t="shared" si="0"/>
        <v>-1.1222128593866487E-4</v>
      </c>
    </row>
    <row r="19" spans="1:14" x14ac:dyDescent="0.3">
      <c r="B19" t="s">
        <v>2</v>
      </c>
      <c r="C19">
        <f>C3*3/2</f>
        <v>0.11530890677791396</v>
      </c>
      <c r="D19">
        <f t="shared" ref="D19:N19" si="1">D3*3/2</f>
        <v>-2.01704182344234E-2</v>
      </c>
      <c r="E19">
        <f t="shared" si="1"/>
        <v>-1.2015237811165619E-2</v>
      </c>
      <c r="F19">
        <f t="shared" si="1"/>
        <v>-7.1573101747828202E-3</v>
      </c>
      <c r="G19">
        <f t="shared" si="1"/>
        <v>-4.2635101978959452E-3</v>
      </c>
      <c r="H19">
        <f t="shared" si="1"/>
        <v>-2.5397137700706599E-3</v>
      </c>
      <c r="I19">
        <f t="shared" si="1"/>
        <v>-1.512872195560755E-3</v>
      </c>
      <c r="J19">
        <f t="shared" si="1"/>
        <v>-9.0119694080217146E-4</v>
      </c>
      <c r="K19">
        <f t="shared" si="1"/>
        <v>-5.3683049268425393E-4</v>
      </c>
      <c r="L19">
        <f t="shared" si="1"/>
        <v>-3.1978246355241597E-4</v>
      </c>
      <c r="M19">
        <f t="shared" si="1"/>
        <v>-1.9048996916015099E-4</v>
      </c>
      <c r="N19">
        <f t="shared" si="1"/>
        <v>-1.1347222717448264E-4</v>
      </c>
    </row>
    <row r="20" spans="1:14" x14ac:dyDescent="0.3">
      <c r="B20" t="s">
        <v>3</v>
      </c>
      <c r="C20">
        <f>C4/5</f>
        <v>-8.6935660824473196E-3</v>
      </c>
      <c r="D20">
        <f t="shared" ref="D20:N20" si="2">D4/5</f>
        <v>-5.1786364910084799E-3</v>
      </c>
      <c r="E20">
        <f t="shared" si="2"/>
        <v>-3.0848417843342599E-3</v>
      </c>
      <c r="F20">
        <f t="shared" si="2"/>
        <v>-1.8375973773979578E-3</v>
      </c>
      <c r="G20">
        <f t="shared" si="2"/>
        <v>-1.0946312185500301E-3</v>
      </c>
      <c r="H20">
        <f t="shared" si="2"/>
        <v>-6.5205660356405402E-4</v>
      </c>
      <c r="I20">
        <f t="shared" si="2"/>
        <v>-3.88421056376126E-4</v>
      </c>
      <c r="J20">
        <f t="shared" si="2"/>
        <v>-2.3137702495719799E-4</v>
      </c>
      <c r="K20">
        <f t="shared" si="2"/>
        <v>-1.378280780591956E-4</v>
      </c>
      <c r="L20">
        <f t="shared" si="2"/>
        <v>-8.2102270547414205E-5</v>
      </c>
      <c r="M20">
        <f t="shared" si="2"/>
        <v>-4.8907181497123602E-5</v>
      </c>
      <c r="N20">
        <f t="shared" si="2"/>
        <v>-2.9133328299505E-5</v>
      </c>
    </row>
    <row r="21" spans="1:14" x14ac:dyDescent="0.3">
      <c r="A21" t="s">
        <v>4</v>
      </c>
    </row>
    <row r="22" spans="1:14" x14ac:dyDescent="0.3">
      <c r="B22" t="s">
        <v>1</v>
      </c>
      <c r="C22">
        <f>C6*1.7</f>
        <v>-9.8854517628898446E-4</v>
      </c>
      <c r="D22">
        <f t="shared" ref="D22:N22" si="3">D6*1.7</f>
        <v>-5.8886262258668045E-4</v>
      </c>
      <c r="E22">
        <f t="shared" si="3"/>
        <v>-3.5077728018602378E-4</v>
      </c>
      <c r="F22">
        <f t="shared" si="3"/>
        <v>-2.0895315065882168E-4</v>
      </c>
      <c r="G22">
        <f t="shared" si="3"/>
        <v>-1.2447048778955707E-4</v>
      </c>
      <c r="H22">
        <f t="shared" si="3"/>
        <v>-7.4145339669307088E-5</v>
      </c>
      <c r="I22">
        <f t="shared" si="3"/>
        <v>-4.4167348359489359E-5</v>
      </c>
      <c r="J22">
        <f t="shared" si="3"/>
        <v>-2.6309875574229861E-5</v>
      </c>
      <c r="K22">
        <f t="shared" si="3"/>
        <v>-1.5672427221516439E-5</v>
      </c>
      <c r="L22">
        <f t="shared" si="3"/>
        <v>-9.3358470784375361E-6</v>
      </c>
      <c r="M22">
        <f t="shared" si="3"/>
        <v>-5.5612343538155282E-6</v>
      </c>
      <c r="N22">
        <f t="shared" si="3"/>
        <v>-3.3127500138138505E-6</v>
      </c>
    </row>
    <row r="23" spans="1:14" x14ac:dyDescent="0.3">
      <c r="B23" t="s">
        <v>2</v>
      </c>
      <c r="C23">
        <f>C7*3/2</f>
        <v>8.0704651972450655E-4</v>
      </c>
      <c r="D23">
        <f t="shared" ref="D23:N23" si="4">D7*3/2</f>
        <v>-5.9542672966016402E-4</v>
      </c>
      <c r="E23">
        <f t="shared" si="4"/>
        <v>-3.546874275408885E-4</v>
      </c>
      <c r="F23">
        <f t="shared" si="4"/>
        <v>-2.1128237109438149E-4</v>
      </c>
      <c r="G23">
        <f t="shared" si="4"/>
        <v>-1.2585797203121325E-4</v>
      </c>
      <c r="H23">
        <f t="shared" si="4"/>
        <v>-7.4971844748626394E-5</v>
      </c>
      <c r="I23">
        <f t="shared" si="4"/>
        <v>-4.465968594836535E-5</v>
      </c>
      <c r="J23">
        <f t="shared" si="4"/>
        <v>-2.6603154233351848E-5</v>
      </c>
      <c r="K23">
        <f t="shared" si="4"/>
        <v>-1.5847129242730649E-5</v>
      </c>
      <c r="L23">
        <f t="shared" si="4"/>
        <v>-9.4399146444435905E-6</v>
      </c>
      <c r="M23">
        <f t="shared" si="4"/>
        <v>-5.6232259565408402E-6</v>
      </c>
      <c r="N23">
        <f t="shared" si="4"/>
        <v>-3.3496775499900147E-6</v>
      </c>
    </row>
    <row r="24" spans="1:14" x14ac:dyDescent="0.3">
      <c r="B24" t="s">
        <v>3</v>
      </c>
      <c r="C24">
        <f>C8/5</f>
        <v>1.3251182241139839E-2</v>
      </c>
      <c r="D24">
        <f t="shared" ref="D24:N24" si="5">D8/5</f>
        <v>-1.5287231797095639E-4</v>
      </c>
      <c r="E24">
        <f t="shared" si="5"/>
        <v>-9.1063915176058802E-5</v>
      </c>
      <c r="F24">
        <f t="shared" si="5"/>
        <v>-5.4245508652311602E-5</v>
      </c>
      <c r="G24">
        <f t="shared" si="5"/>
        <v>-3.2313295593089401E-5</v>
      </c>
      <c r="H24">
        <f t="shared" si="5"/>
        <v>-1.9248581090443402E-5</v>
      </c>
      <c r="I24">
        <f t="shared" si="5"/>
        <v>-1.1466112236308501E-5</v>
      </c>
      <c r="J24">
        <f t="shared" si="5"/>
        <v>-6.8302037016586596E-6</v>
      </c>
      <c r="K24">
        <f t="shared" si="5"/>
        <v>-4.06865741802396E-6</v>
      </c>
      <c r="L24">
        <f t="shared" si="5"/>
        <v>-2.42364267719004E-6</v>
      </c>
      <c r="M24">
        <f t="shared" si="5"/>
        <v>-1.4437302587028259E-6</v>
      </c>
      <c r="N24">
        <f t="shared" si="5"/>
        <v>-8.6001004995948001E-7</v>
      </c>
    </row>
    <row r="25" spans="1:14" x14ac:dyDescent="0.3">
      <c r="A25" t="s">
        <v>5</v>
      </c>
    </row>
    <row r="26" spans="1:14" x14ac:dyDescent="0.3">
      <c r="B26" t="s">
        <v>1</v>
      </c>
      <c r="C26">
        <f>C10*1.7</f>
        <v>1.2950610611641671E-2</v>
      </c>
      <c r="D26">
        <f t="shared" ref="D26:N26" si="6">D10*1.7</f>
        <v>7.7144987520942968E-3</v>
      </c>
      <c r="E26">
        <f t="shared" si="6"/>
        <v>4.5954196895215066E-3</v>
      </c>
      <c r="F26">
        <f t="shared" si="6"/>
        <v>2.7374276413109776E-3</v>
      </c>
      <c r="G26">
        <f t="shared" si="6"/>
        <v>1.6306476008056702E-3</v>
      </c>
      <c r="H26">
        <f t="shared" si="6"/>
        <v>9.7135411284875737E-4</v>
      </c>
      <c r="I26">
        <f t="shared" si="6"/>
        <v>5.7862214501895875E-4</v>
      </c>
      <c r="J26">
        <f t="shared" si="6"/>
        <v>3.4467717002241238E-4</v>
      </c>
      <c r="K26">
        <f t="shared" si="6"/>
        <v>2.053193998144793E-4</v>
      </c>
      <c r="L26">
        <f t="shared" si="6"/>
        <v>1.2230591291392074E-4</v>
      </c>
      <c r="M26">
        <f t="shared" si="6"/>
        <v>7.2855932499432129E-5</v>
      </c>
      <c r="N26">
        <f t="shared" si="6"/>
        <v>4.3399266428742379E-5</v>
      </c>
    </row>
    <row r="27" spans="1:14" x14ac:dyDescent="0.3">
      <c r="B27" t="s">
        <v>2</v>
      </c>
      <c r="C27">
        <f>C11*3/2</f>
        <v>1.3094972286947865E-2</v>
      </c>
      <c r="D27">
        <f t="shared" ref="D27:N27" si="7">D11*3/2</f>
        <v>7.8004929957169655E-3</v>
      </c>
      <c r="E27">
        <f t="shared" si="7"/>
        <v>4.6466452652884193E-3</v>
      </c>
      <c r="F27">
        <f t="shared" si="7"/>
        <v>2.7679420048556547E-3</v>
      </c>
      <c r="G27">
        <f t="shared" si="7"/>
        <v>1.64882458307667E-3</v>
      </c>
      <c r="H27">
        <f t="shared" si="7"/>
        <v>9.8218188856153657E-4</v>
      </c>
      <c r="I27">
        <f t="shared" si="7"/>
        <v>5.8507210052523447E-4</v>
      </c>
      <c r="J27">
        <f t="shared" si="7"/>
        <v>3.4851931887518552E-4</v>
      </c>
      <c r="K27">
        <f t="shared" si="7"/>
        <v>2.0760811448739447E-4</v>
      </c>
      <c r="L27">
        <f t="shared" si="7"/>
        <v>1.2366926843572409E-4</v>
      </c>
      <c r="M27">
        <f t="shared" si="7"/>
        <v>7.366806443567911E-5</v>
      </c>
      <c r="N27">
        <f t="shared" si="7"/>
        <v>4.3883042136049952E-5</v>
      </c>
    </row>
    <row r="28" spans="1:14" x14ac:dyDescent="0.3">
      <c r="B28" t="s">
        <v>3</v>
      </c>
      <c r="C28">
        <f>C12/5</f>
        <v>3.3620572734679001E-3</v>
      </c>
      <c r="D28">
        <f t="shared" ref="D28:N28" si="8">D12/5</f>
        <v>2.0027307914981599E-3</v>
      </c>
      <c r="E28">
        <f t="shared" si="8"/>
        <v>1.1929988982839822E-3</v>
      </c>
      <c r="F28">
        <f t="shared" si="8"/>
        <v>7.1065286325483804E-4</v>
      </c>
      <c r="G28">
        <f t="shared" si="8"/>
        <v>4.2332603389553402E-4</v>
      </c>
      <c r="H28">
        <f t="shared" si="8"/>
        <v>2.5216943495161802E-4</v>
      </c>
      <c r="I28">
        <f t="shared" si="8"/>
        <v>1.5021382771726941E-4</v>
      </c>
      <c r="J28">
        <f t="shared" si="8"/>
        <v>8.9480289479978796E-5</v>
      </c>
      <c r="K28">
        <f t="shared" si="8"/>
        <v>5.3302164834591193E-5</v>
      </c>
      <c r="L28">
        <f t="shared" si="8"/>
        <v>3.1751358791587798E-5</v>
      </c>
      <c r="M28">
        <f t="shared" si="8"/>
        <v>1.8913843147659221E-5</v>
      </c>
      <c r="N28">
        <f t="shared" si="8"/>
        <v>1.1266713496023181E-5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193A-470D-4F91-A614-597E66055E3F}">
  <dimension ref="A1:N8"/>
  <sheetViews>
    <sheetView workbookViewId="0">
      <selection activeCell="N16" sqref="N16"/>
    </sheetView>
  </sheetViews>
  <sheetFormatPr defaultRowHeight="14.4" x14ac:dyDescent="0.3"/>
  <sheetData>
    <row r="1" spans="1:14" x14ac:dyDescent="0.3">
      <c r="A1" t="s">
        <v>0</v>
      </c>
    </row>
    <row r="2" spans="1:14" x14ac:dyDescent="0.3">
      <c r="B2" t="s">
        <v>6</v>
      </c>
      <c r="C2">
        <v>0.80151600520547495</v>
      </c>
      <c r="D2">
        <v>2.7334937861796201E-3</v>
      </c>
      <c r="E2">
        <v>3.2489706205696498E-3</v>
      </c>
      <c r="F2">
        <v>2.4932186438962499E-3</v>
      </c>
      <c r="G2">
        <v>1.91492276341071E-3</v>
      </c>
      <c r="H2">
        <v>1.4707580645569799E-3</v>
      </c>
      <c r="I2">
        <v>1.1296169939455699E-3</v>
      </c>
      <c r="J2">
        <v>8.6760330182440498E-4</v>
      </c>
      <c r="K2">
        <v>6.6636346068719402E-4</v>
      </c>
      <c r="L2">
        <v>5.1180102796437202E-4</v>
      </c>
      <c r="M2">
        <v>3.9308921884051001E-4</v>
      </c>
      <c r="N2">
        <v>3.0191251194477601E-4</v>
      </c>
    </row>
    <row r="3" spans="1:14" x14ac:dyDescent="0.3">
      <c r="B3" t="s">
        <v>7</v>
      </c>
      <c r="C3">
        <v>-1.13861371829755E-2</v>
      </c>
      <c r="D3">
        <v>-1.6952320599653301E-3</v>
      </c>
      <c r="E3">
        <v>-1.3152473063579001E-3</v>
      </c>
      <c r="F3">
        <v>-1.0101520216614199E-3</v>
      </c>
      <c r="G3">
        <v>-7.7584817383387404E-4</v>
      </c>
      <c r="H3">
        <v>-5.9589085578735999E-4</v>
      </c>
      <c r="I3">
        <v>-4.5767448327994702E-4</v>
      </c>
      <c r="J3">
        <v>-3.5151727973526498E-4</v>
      </c>
      <c r="K3">
        <v>-2.69983148431064E-4</v>
      </c>
      <c r="L3">
        <v>-2.07360788896767E-4</v>
      </c>
      <c r="M3">
        <v>-1.5926363190356101E-4</v>
      </c>
      <c r="N3">
        <v>-1.2232256918997701E-4</v>
      </c>
    </row>
    <row r="6" spans="1:14" x14ac:dyDescent="0.3">
      <c r="A6" t="s">
        <v>5</v>
      </c>
    </row>
    <row r="7" spans="1:14" x14ac:dyDescent="0.3">
      <c r="B7" t="s">
        <v>6</v>
      </c>
      <c r="C7">
        <v>-4.8788479819627598E-2</v>
      </c>
      <c r="D7">
        <v>-4.4211415136054102E-2</v>
      </c>
      <c r="E7">
        <v>-3.3943974890036803E-2</v>
      </c>
      <c r="F7">
        <v>-2.60707227592087E-2</v>
      </c>
      <c r="G7">
        <v>-2.0023640948957699E-2</v>
      </c>
      <c r="H7">
        <v>-1.5379174618537999E-2</v>
      </c>
      <c r="I7">
        <v>-1.18119882667247E-2</v>
      </c>
      <c r="J7">
        <v>-9.0722077272641002E-3</v>
      </c>
      <c r="K7">
        <v>-6.9679169321975997E-3</v>
      </c>
      <c r="L7">
        <v>-5.3517145807956204E-3</v>
      </c>
      <c r="M7">
        <v>-4.1103889775085797E-3</v>
      </c>
      <c r="N7">
        <v>-3.1569877823925899E-3</v>
      </c>
    </row>
    <row r="8" spans="1:14" x14ac:dyDescent="0.3">
      <c r="B8" t="s">
        <v>7</v>
      </c>
      <c r="C8">
        <v>2.3212871584472598E-2</v>
      </c>
      <c r="D8">
        <v>1.7906189475703601E-2</v>
      </c>
      <c r="E8">
        <v>1.37527187929224E-2</v>
      </c>
      <c r="F8">
        <v>1.0562787746488099E-2</v>
      </c>
      <c r="G8">
        <v>8.1127581949138796E-3</v>
      </c>
      <c r="H8">
        <v>6.2310108953183502E-3</v>
      </c>
      <c r="I8">
        <v>4.7857332666356002E-3</v>
      </c>
      <c r="J8">
        <v>3.675686543349E-3</v>
      </c>
      <c r="K8">
        <v>2.8231142047026401E-3</v>
      </c>
      <c r="L8">
        <v>2.1682952881864098E-3</v>
      </c>
      <c r="M8">
        <v>1.6653610572819901E-3</v>
      </c>
      <c r="N8">
        <v>1.27908198953433E-3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IRFs_together</vt:lpstr>
      <vt:lpstr>Sheet1</vt:lpstr>
      <vt:lpstr>toy_model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Pyltsyna</dc:creator>
  <cp:lastModifiedBy>Ekaterina Pyltsyna</cp:lastModifiedBy>
  <dcterms:created xsi:type="dcterms:W3CDTF">2015-06-05T18:17:20Z</dcterms:created>
  <dcterms:modified xsi:type="dcterms:W3CDTF">2020-03-31T14:10:32Z</dcterms:modified>
</cp:coreProperties>
</file>