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9494484B-C3D4-4638-95E7-3A0FD61B533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" i="1"/>
  <c r="D7" i="1"/>
  <c r="E7" i="1" s="1"/>
  <c r="D8" i="1" s="1"/>
  <c r="F7" i="1"/>
  <c r="F6" i="1"/>
  <c r="D6" i="1"/>
  <c r="E6" i="1"/>
  <c r="E5" i="1"/>
  <c r="E4" i="1"/>
  <c r="D5" i="1" s="1"/>
  <c r="D4" i="1"/>
  <c r="D3" i="1"/>
  <c r="E3" i="1"/>
  <c r="D3" i="2"/>
  <c r="D55" i="2"/>
  <c r="D54" i="2"/>
  <c r="E55" i="2" s="1"/>
  <c r="F55" i="2" s="1"/>
  <c r="D53" i="2"/>
  <c r="E54" i="2" s="1"/>
  <c r="F54" i="2" s="1"/>
  <c r="D52" i="2"/>
  <c r="E53" i="2" s="1"/>
  <c r="F53" i="2" s="1"/>
  <c r="D51" i="2"/>
  <c r="E52" i="2" s="1"/>
  <c r="F52" i="2" s="1"/>
  <c r="D50" i="2"/>
  <c r="E51" i="2" s="1"/>
  <c r="F51" i="2" s="1"/>
  <c r="D49" i="2"/>
  <c r="E50" i="2" s="1"/>
  <c r="F50" i="2" s="1"/>
  <c r="D48" i="2"/>
  <c r="E49" i="2" s="1"/>
  <c r="F49" i="2" s="1"/>
  <c r="D47" i="2"/>
  <c r="E48" i="2" s="1"/>
  <c r="F48" i="2" s="1"/>
  <c r="D46" i="2"/>
  <c r="E47" i="2" s="1"/>
  <c r="F47" i="2" s="1"/>
  <c r="D45" i="2"/>
  <c r="E46" i="2" s="1"/>
  <c r="F46" i="2" s="1"/>
  <c r="D44" i="2"/>
  <c r="E45" i="2" s="1"/>
  <c r="F45" i="2" s="1"/>
  <c r="D43" i="2"/>
  <c r="E44" i="2" s="1"/>
  <c r="F44" i="2" s="1"/>
  <c r="D42" i="2"/>
  <c r="E43" i="2" s="1"/>
  <c r="F43" i="2" s="1"/>
  <c r="D41" i="2"/>
  <c r="E42" i="2" s="1"/>
  <c r="F42" i="2" s="1"/>
  <c r="D40" i="2"/>
  <c r="E41" i="2" s="1"/>
  <c r="F41" i="2" s="1"/>
  <c r="D39" i="2"/>
  <c r="E40" i="2" s="1"/>
  <c r="F40" i="2" s="1"/>
  <c r="D38" i="2"/>
  <c r="E39" i="2" s="1"/>
  <c r="F39" i="2" s="1"/>
  <c r="D37" i="2"/>
  <c r="E38" i="2" s="1"/>
  <c r="F38" i="2" s="1"/>
  <c r="D36" i="2"/>
  <c r="E37" i="2" s="1"/>
  <c r="F37" i="2" s="1"/>
  <c r="D35" i="2"/>
  <c r="E36" i="2" s="1"/>
  <c r="F36" i="2" s="1"/>
  <c r="D34" i="2"/>
  <c r="E35" i="2" s="1"/>
  <c r="F35" i="2" s="1"/>
  <c r="D33" i="2"/>
  <c r="E34" i="2" s="1"/>
  <c r="F34" i="2" s="1"/>
  <c r="D32" i="2"/>
  <c r="E33" i="2" s="1"/>
  <c r="F33" i="2" s="1"/>
  <c r="D31" i="2"/>
  <c r="E32" i="2" s="1"/>
  <c r="F32" i="2" s="1"/>
  <c r="D30" i="2"/>
  <c r="E31" i="2" s="1"/>
  <c r="F31" i="2" s="1"/>
  <c r="D29" i="2"/>
  <c r="E30" i="2" s="1"/>
  <c r="F30" i="2" s="1"/>
  <c r="D28" i="2"/>
  <c r="E29" i="2" s="1"/>
  <c r="F29" i="2" s="1"/>
  <c r="D27" i="2"/>
  <c r="E28" i="2" s="1"/>
  <c r="F28" i="2" s="1"/>
  <c r="D26" i="2"/>
  <c r="E27" i="2" s="1"/>
  <c r="F27" i="2" s="1"/>
  <c r="D25" i="2"/>
  <c r="E26" i="2" s="1"/>
  <c r="F26" i="2" s="1"/>
  <c r="D24" i="2"/>
  <c r="E25" i="2" s="1"/>
  <c r="F25" i="2" s="1"/>
  <c r="D23" i="2"/>
  <c r="E24" i="2" s="1"/>
  <c r="F24" i="2" s="1"/>
  <c r="D22" i="2"/>
  <c r="E23" i="2" s="1"/>
  <c r="F23" i="2" s="1"/>
  <c r="X21" i="2"/>
  <c r="D21" i="2"/>
  <c r="E22" i="2" s="1"/>
  <c r="F22" i="2" s="1"/>
  <c r="X20" i="2"/>
  <c r="D20" i="2"/>
  <c r="X19" i="2"/>
  <c r="D19" i="2"/>
  <c r="E20" i="2" s="1"/>
  <c r="F20" i="2" s="1"/>
  <c r="X18" i="2"/>
  <c r="X22" i="2" s="1"/>
  <c r="D18" i="2"/>
  <c r="E19" i="2" s="1"/>
  <c r="F19" i="2" s="1"/>
  <c r="D17" i="2"/>
  <c r="E18" i="2" s="1"/>
  <c r="F18" i="2" s="1"/>
  <c r="D16" i="2"/>
  <c r="E17" i="2" s="1"/>
  <c r="F17" i="2" s="1"/>
  <c r="D15" i="2"/>
  <c r="E16" i="2" s="1"/>
  <c r="F16" i="2" s="1"/>
  <c r="D14" i="2"/>
  <c r="E15" i="2" s="1"/>
  <c r="F15" i="2" s="1"/>
  <c r="D13" i="2"/>
  <c r="E14" i="2" s="1"/>
  <c r="F14" i="2" s="1"/>
  <c r="D12" i="2"/>
  <c r="E13" i="2" s="1"/>
  <c r="F13" i="2" s="1"/>
  <c r="D11" i="2"/>
  <c r="E12" i="2" s="1"/>
  <c r="F12" i="2" s="1"/>
  <c r="D10" i="2"/>
  <c r="E11" i="2" s="1"/>
  <c r="F11" i="2" s="1"/>
  <c r="D9" i="2"/>
  <c r="E10" i="2" s="1"/>
  <c r="F10" i="2" s="1"/>
  <c r="D8" i="2"/>
  <c r="E9" i="2" s="1"/>
  <c r="F9" i="2" s="1"/>
  <c r="D7" i="2"/>
  <c r="E8" i="2" s="1"/>
  <c r="F8" i="2" s="1"/>
  <c r="D6" i="2"/>
  <c r="E7" i="2" s="1"/>
  <c r="F7" i="2" s="1"/>
  <c r="D5" i="2"/>
  <c r="E6" i="2" s="1"/>
  <c r="F6" i="2" s="1"/>
  <c r="E4" i="2"/>
  <c r="F4" i="2" s="1"/>
  <c r="D4" i="2"/>
  <c r="E5" i="2" s="1"/>
  <c r="F5" i="2" s="1"/>
  <c r="E8" i="1" l="1"/>
  <c r="F8" i="1"/>
  <c r="D9" i="1"/>
  <c r="Y21" i="2"/>
  <c r="Y20" i="2"/>
  <c r="Y19" i="2"/>
  <c r="Y18" i="2"/>
  <c r="Y22" i="2" s="1"/>
  <c r="E21" i="2"/>
  <c r="F21" i="2" s="1"/>
  <c r="F9" i="1" l="1"/>
  <c r="E9" i="1"/>
  <c r="D10" i="1" s="1"/>
  <c r="E10" i="1" l="1"/>
  <c r="F10" i="1"/>
  <c r="D11" i="1"/>
  <c r="E11" i="1" l="1"/>
  <c r="D12" i="1" s="1"/>
  <c r="F11" i="1"/>
  <c r="E12" i="1" l="1"/>
  <c r="F12" i="1"/>
  <c r="D13" i="1"/>
  <c r="F13" i="1" l="1"/>
  <c r="E13" i="1"/>
  <c r="D14" i="1"/>
  <c r="F14" i="1" l="1"/>
  <c r="E14" i="1"/>
  <c r="D15" i="1" s="1"/>
  <c r="E15" i="1" l="1"/>
  <c r="F15" i="1"/>
  <c r="D16" i="1"/>
  <c r="E16" i="1" l="1"/>
  <c r="F16" i="1"/>
  <c r="D17" i="1"/>
  <c r="F17" i="1" l="1"/>
  <c r="E17" i="1"/>
  <c r="D18" i="1"/>
  <c r="E18" i="1" l="1"/>
  <c r="F18" i="1"/>
  <c r="D19" i="1"/>
  <c r="E19" i="1" l="1"/>
  <c r="F19" i="1"/>
  <c r="D20" i="1"/>
  <c r="E20" i="1" l="1"/>
  <c r="F20" i="1"/>
  <c r="D21" i="1"/>
  <c r="F21" i="1" l="1"/>
  <c r="E21" i="1"/>
  <c r="D22" i="1" s="1"/>
  <c r="F22" i="1" l="1"/>
  <c r="E22" i="1"/>
  <c r="D23" i="1"/>
  <c r="E23" i="1" l="1"/>
  <c r="F23" i="1"/>
  <c r="D24" i="1"/>
  <c r="E24" i="1" l="1"/>
  <c r="F24" i="1"/>
  <c r="D25" i="1"/>
  <c r="F25" i="1" l="1"/>
  <c r="E25" i="1"/>
  <c r="D26" i="1"/>
  <c r="F26" i="1" l="1"/>
  <c r="E26" i="1"/>
  <c r="D27" i="1" s="1"/>
  <c r="E27" i="1" l="1"/>
  <c r="F27" i="1"/>
  <c r="D28" i="1"/>
  <c r="E28" i="1" l="1"/>
  <c r="F28" i="1"/>
  <c r="D29" i="1"/>
  <c r="F29" i="1" l="1"/>
  <c r="E29" i="1"/>
  <c r="D30" i="1"/>
  <c r="F30" i="1" l="1"/>
  <c r="E30" i="1"/>
  <c r="D31" i="1"/>
  <c r="E31" i="1" l="1"/>
  <c r="F31" i="1"/>
  <c r="D32" i="1"/>
  <c r="E32" i="1" l="1"/>
  <c r="F32" i="1"/>
  <c r="D33" i="1"/>
  <c r="F33" i="1" l="1"/>
  <c r="E33" i="1"/>
  <c r="D34" i="1"/>
  <c r="F34" i="1" l="1"/>
  <c r="E34" i="1"/>
  <c r="D35" i="1"/>
  <c r="E35" i="1" l="1"/>
  <c r="F35" i="1"/>
  <c r="D36" i="1"/>
  <c r="E36" i="1" l="1"/>
  <c r="F36" i="1"/>
  <c r="D37" i="1"/>
  <c r="F37" i="1" l="1"/>
  <c r="E37" i="1"/>
  <c r="D38" i="1"/>
  <c r="F38" i="1" l="1"/>
  <c r="E38" i="1"/>
  <c r="D39" i="1"/>
  <c r="E39" i="1" l="1"/>
  <c r="F39" i="1"/>
  <c r="D40" i="1"/>
  <c r="E40" i="1" l="1"/>
  <c r="F40" i="1"/>
  <c r="D41" i="1"/>
  <c r="F41" i="1" l="1"/>
  <c r="E41" i="1"/>
  <c r="D42" i="1"/>
  <c r="E42" i="1" l="1"/>
  <c r="F42" i="1"/>
  <c r="D43" i="1"/>
  <c r="E43" i="1" l="1"/>
  <c r="F43" i="1"/>
  <c r="D44" i="1"/>
  <c r="E44" i="1" l="1"/>
  <c r="F44" i="1"/>
  <c r="D45" i="1"/>
  <c r="F45" i="1" l="1"/>
  <c r="E45" i="1"/>
  <c r="D46" i="1"/>
  <c r="E46" i="1" l="1"/>
  <c r="F46" i="1"/>
  <c r="D47" i="1"/>
  <c r="E47" i="1" l="1"/>
  <c r="F47" i="1"/>
  <c r="D48" i="1"/>
  <c r="E48" i="1" l="1"/>
  <c r="F48" i="1"/>
  <c r="D49" i="1"/>
  <c r="F49" i="1" l="1"/>
  <c r="E49" i="1"/>
  <c r="D50" i="1" s="1"/>
  <c r="F50" i="1" l="1"/>
  <c r="E50" i="1"/>
  <c r="D51" i="1" s="1"/>
  <c r="E51" i="1" l="1"/>
  <c r="F51" i="1"/>
  <c r="D52" i="1"/>
  <c r="E52" i="1" l="1"/>
  <c r="F52" i="1"/>
  <c r="D53" i="1"/>
  <c r="F53" i="1" l="1"/>
  <c r="E53" i="1"/>
  <c r="D54" i="1"/>
  <c r="E54" i="1" l="1"/>
  <c r="F54" i="1"/>
  <c r="D55" i="1"/>
  <c r="E55" i="1" l="1"/>
  <c r="F55" i="1"/>
  <c r="D56" i="1"/>
  <c r="E56" i="1" l="1"/>
  <c r="F56" i="1"/>
  <c r="D57" i="1"/>
  <c r="F57" i="1" l="1"/>
  <c r="E57" i="1"/>
</calcChain>
</file>

<file path=xl/sharedStrings.xml><?xml version="1.0" encoding="utf-8"?>
<sst xmlns="http://schemas.openxmlformats.org/spreadsheetml/2006/main" count="464" uniqueCount="68">
  <si>
    <t>Cette méthode est une généralisation de la méthode de Holt pour tenir</t>
  </si>
  <si>
    <t>compte de la composante saisonnière.</t>
  </si>
  <si>
    <t>Les paramètres du modèle sont: St(niveau), Tt(Pente), It (composante saisonnière)</t>
  </si>
  <si>
    <t>et s (période de la composante saisonnière).</t>
  </si>
  <si>
    <t>Nous avons deux modèle additif et multiplicatif.</t>
  </si>
  <si>
    <t>Dans ce fichier Excel nous allons traiter le modèle additif.</t>
  </si>
  <si>
    <t>alpha</t>
  </si>
  <si>
    <t>gamma</t>
  </si>
  <si>
    <t>delta</t>
  </si>
  <si>
    <t>Trimestre</t>
  </si>
  <si>
    <t>t</t>
  </si>
  <si>
    <t>xt</t>
  </si>
  <si>
    <t xml:space="preserve">1995 T1 </t>
  </si>
  <si>
    <t xml:space="preserve">T2 </t>
  </si>
  <si>
    <t xml:space="preserve">T3 </t>
  </si>
  <si>
    <t xml:space="preserve">T4 </t>
  </si>
  <si>
    <t xml:space="preserve">1996 T1 </t>
  </si>
  <si>
    <t xml:space="preserve">1997 T1 </t>
  </si>
  <si>
    <t xml:space="preserve">1998 T1 </t>
  </si>
  <si>
    <t xml:space="preserve">1999 T1 </t>
  </si>
  <si>
    <t xml:space="preserve">2000 T1 </t>
  </si>
  <si>
    <t xml:space="preserve">2001 T1 </t>
  </si>
  <si>
    <t xml:space="preserve">2002 T1 </t>
  </si>
  <si>
    <t xml:space="preserve">2003 T1 </t>
  </si>
  <si>
    <t xml:space="preserve">2004 T1 </t>
  </si>
  <si>
    <t xml:space="preserve">2005 T1 </t>
  </si>
  <si>
    <t xml:space="preserve">2006 T1 </t>
  </si>
  <si>
    <t xml:space="preserve">2007 T1 </t>
  </si>
  <si>
    <t xml:space="preserve">2008 T1 </t>
  </si>
  <si>
    <t xml:space="preserve"> le modelé additif puisque c'est HW additif.</t>
  </si>
  <si>
    <t>Les valeurs initiales de la composante saisonnière doivent être calculé</t>
  </si>
  <si>
    <t>à l'aide de la décomposition saisonnière et on utilise</t>
  </si>
  <si>
    <t>MM(4)</t>
  </si>
  <si>
    <t>Dans la feuille 2 je vais effectuer une decomposition saisoniere afin d'avoir les valeurs initiales de: I.</t>
  </si>
  <si>
    <t>S</t>
  </si>
  <si>
    <t>T</t>
  </si>
  <si>
    <t>I</t>
  </si>
  <si>
    <t>MMC(4)</t>
  </si>
  <si>
    <t>CompSai &amp; res</t>
  </si>
  <si>
    <t>CompSai ajus</t>
  </si>
  <si>
    <t>Nous avons éliminé la composante</t>
  </si>
  <si>
    <t>saisonnière.</t>
  </si>
  <si>
    <t>95</t>
  </si>
  <si>
    <t>96</t>
  </si>
  <si>
    <t>97</t>
  </si>
  <si>
    <t>98</t>
  </si>
  <si>
    <t>99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</si>
  <si>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</si>
  <si>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</si>
  <si>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</si>
  <si>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</si>
  <si>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</si>
  <si>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</si>
  <si>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</si>
  <si>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</si>
  <si>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</si>
  <si>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Mediane</t>
  </si>
  <si>
    <t>adjust</t>
  </si>
  <si>
    <t>T1</t>
  </si>
  <si>
    <t>T2</t>
  </si>
  <si>
    <t>T3</t>
  </si>
  <si>
    <t>T4</t>
  </si>
  <si>
    <t>Pour initialiser S et T nous avons:</t>
  </si>
  <si>
    <t>F</t>
  </si>
  <si>
    <t>Finalement:</t>
  </si>
  <si>
    <t xml:space="preserve">Remarquez qu'on peut faire des prévisions </t>
  </si>
  <si>
    <t>qu'à partir de la deuxième année.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</si>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</sst>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4.5</c:v>
                </c:pt>
                <c:pt idx="1">
                  <c:v>8.1999999999999993</c:v>
                </c:pt>
                <c:pt idx="2">
                  <c:v>9.1</c:v>
                </c:pt>
                <c:pt idx="3">
                  <c:v>4.7</c:v>
                </c:pt>
                <c:pt idx="4">
                  <c:v>3.8</c:v>
                </c:pt>
                <c:pt idx="5">
                  <c:v>7.7</c:v>
                </c:pt>
                <c:pt idx="6">
                  <c:v>8.6</c:v>
                </c:pt>
                <c:pt idx="7">
                  <c:v>4.4000000000000004</c:v>
                </c:pt>
                <c:pt idx="8">
                  <c:v>4.3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4.5999999999999996</c:v>
                </c:pt>
                <c:pt idx="12">
                  <c:v>4.5</c:v>
                </c:pt>
                <c:pt idx="13">
                  <c:v>7.2</c:v>
                </c:pt>
                <c:pt idx="14">
                  <c:v>8.5</c:v>
                </c:pt>
                <c:pt idx="15">
                  <c:v>4</c:v>
                </c:pt>
                <c:pt idx="16">
                  <c:v>4</c:v>
                </c:pt>
                <c:pt idx="17">
                  <c:v>7.8</c:v>
                </c:pt>
                <c:pt idx="18">
                  <c:v>9.1999999999999993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7.9</c:v>
                </c:pt>
                <c:pt idx="22">
                  <c:v>9</c:v>
                </c:pt>
                <c:pt idx="23">
                  <c:v>4.7</c:v>
                </c:pt>
                <c:pt idx="24">
                  <c:v>4</c:v>
                </c:pt>
                <c:pt idx="25">
                  <c:v>7.6</c:v>
                </c:pt>
                <c:pt idx="26">
                  <c:v>8</c:v>
                </c:pt>
                <c:pt idx="27">
                  <c:v>4.8</c:v>
                </c:pt>
                <c:pt idx="28">
                  <c:v>4.3</c:v>
                </c:pt>
                <c:pt idx="29">
                  <c:v>7.3</c:v>
                </c:pt>
                <c:pt idx="30">
                  <c:v>8.1</c:v>
                </c:pt>
                <c:pt idx="31">
                  <c:v>3.8</c:v>
                </c:pt>
                <c:pt idx="32">
                  <c:v>3.6999999999999997</c:v>
                </c:pt>
                <c:pt idx="33">
                  <c:v>6.6</c:v>
                </c:pt>
                <c:pt idx="34">
                  <c:v>7.3999999999999995</c:v>
                </c:pt>
                <c:pt idx="35">
                  <c:v>3.7</c:v>
                </c:pt>
                <c:pt idx="36">
                  <c:v>3.3</c:v>
                </c:pt>
                <c:pt idx="37">
                  <c:v>6.8</c:v>
                </c:pt>
                <c:pt idx="38">
                  <c:v>7.2</c:v>
                </c:pt>
                <c:pt idx="39">
                  <c:v>3.5999999999999996</c:v>
                </c:pt>
                <c:pt idx="40">
                  <c:v>3.6</c:v>
                </c:pt>
                <c:pt idx="41">
                  <c:v>7</c:v>
                </c:pt>
                <c:pt idx="42">
                  <c:v>7.6</c:v>
                </c:pt>
                <c:pt idx="43">
                  <c:v>3.7</c:v>
                </c:pt>
                <c:pt idx="44">
                  <c:v>3.6</c:v>
                </c:pt>
                <c:pt idx="45">
                  <c:v>6.7</c:v>
                </c:pt>
                <c:pt idx="46">
                  <c:v>7.4</c:v>
                </c:pt>
                <c:pt idx="47">
                  <c:v>3.9</c:v>
                </c:pt>
                <c:pt idx="48">
                  <c:v>3.7</c:v>
                </c:pt>
                <c:pt idx="49">
                  <c:v>6.4</c:v>
                </c:pt>
                <c:pt idx="50">
                  <c:v>7.1</c:v>
                </c:pt>
                <c:pt idx="51">
                  <c:v>4.0999999999999996</c:v>
                </c:pt>
                <c:pt idx="52">
                  <c:v>3.6</c:v>
                </c:pt>
                <c:pt idx="53">
                  <c:v>5.7</c:v>
                </c:pt>
                <c:pt idx="54">
                  <c:v>7.1</c:v>
                </c:pt>
                <c:pt idx="55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1-437C-BA19-0D5E3FC9E04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Sheet1!$B$6:$B$57</c:f>
              <c:numCache>
                <c:formatCode>General</c:formatCode>
                <c:ptCount val="5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</c:numCache>
            </c:numRef>
          </c:xVal>
          <c:yVal>
            <c:numRef>
              <c:f>Sheet1!$G$6:$G$57</c:f>
              <c:numCache>
                <c:formatCode>General</c:formatCode>
                <c:ptCount val="52"/>
                <c:pt idx="0">
                  <c:v>5.3210713134106049</c:v>
                </c:pt>
                <c:pt idx="1">
                  <c:v>8.2133092732185524</c:v>
                </c:pt>
                <c:pt idx="2">
                  <c:v>9.266374075651445</c:v>
                </c:pt>
                <c:pt idx="3">
                  <c:v>5.2825911704250936</c:v>
                </c:pt>
                <c:pt idx="4">
                  <c:v>4.6665278519800264</c:v>
                </c:pt>
                <c:pt idx="5">
                  <c:v>8.2433590129795977</c:v>
                </c:pt>
                <c:pt idx="6">
                  <c:v>9.1739160970296627</c:v>
                </c:pt>
                <c:pt idx="7">
                  <c:v>5.2157193430427977</c:v>
                </c:pt>
                <c:pt idx="8">
                  <c:v>4.8458351514106646</c:v>
                </c:pt>
                <c:pt idx="9">
                  <c:v>8.3109419201633621</c:v>
                </c:pt>
                <c:pt idx="10">
                  <c:v>9.238111392959004</c:v>
                </c:pt>
                <c:pt idx="11">
                  <c:v>5.0865809180128441</c:v>
                </c:pt>
                <c:pt idx="12">
                  <c:v>4.6487924375579102</c:v>
                </c:pt>
                <c:pt idx="13">
                  <c:v>7.776525868344474</c:v>
                </c:pt>
                <c:pt idx="14">
                  <c:v>9.1835063272329709</c:v>
                </c:pt>
                <c:pt idx="15">
                  <c:v>5.1648188817476335</c:v>
                </c:pt>
                <c:pt idx="16">
                  <c:v>5.0308781293508478</c:v>
                </c:pt>
                <c:pt idx="17">
                  <c:v>8.4382310042246615</c:v>
                </c:pt>
                <c:pt idx="18">
                  <c:v>9.662236741542424</c:v>
                </c:pt>
                <c:pt idx="19">
                  <c:v>5.2434047008996885</c:v>
                </c:pt>
                <c:pt idx="20">
                  <c:v>5.1574748602238039</c:v>
                </c:pt>
                <c:pt idx="21">
                  <c:v>8.2971282550638001</c:v>
                </c:pt>
                <c:pt idx="22">
                  <c:v>9.4304136843653374</c:v>
                </c:pt>
                <c:pt idx="23">
                  <c:v>4.8008839213491212</c:v>
                </c:pt>
                <c:pt idx="24">
                  <c:v>4.6962498032142328</c:v>
                </c:pt>
                <c:pt idx="25">
                  <c:v>8.223230679121837</c:v>
                </c:pt>
                <c:pt idx="26">
                  <c:v>9.0540198595464378</c:v>
                </c:pt>
                <c:pt idx="27">
                  <c:v>5.0231817631290756</c:v>
                </c:pt>
                <c:pt idx="28">
                  <c:v>4.4015790232853647</c:v>
                </c:pt>
                <c:pt idx="29">
                  <c:v>7.6647315671338019</c:v>
                </c:pt>
                <c:pt idx="30">
                  <c:v>8.43921640247234</c:v>
                </c:pt>
                <c:pt idx="31">
                  <c:v>4.2956669713000792</c:v>
                </c:pt>
                <c:pt idx="32">
                  <c:v>4.0373220961337548</c:v>
                </c:pt>
                <c:pt idx="33">
                  <c:v>7.1744707912633476</c:v>
                </c:pt>
                <c:pt idx="34">
                  <c:v>8.1776170591068276</c:v>
                </c:pt>
                <c:pt idx="35">
                  <c:v>4.1915173367966245</c:v>
                </c:pt>
                <c:pt idx="36">
                  <c:v>3.8893993549574195</c:v>
                </c:pt>
                <c:pt idx="37">
                  <c:v>7.2829474321098164</c:v>
                </c:pt>
                <c:pt idx="38">
                  <c:v>8.1263985774836147</c:v>
                </c:pt>
                <c:pt idx="39">
                  <c:v>4.4051918007136983</c:v>
                </c:pt>
                <c:pt idx="40">
                  <c:v>4.1603687825747206</c:v>
                </c:pt>
                <c:pt idx="41">
                  <c:v>7.4682848220278695</c:v>
                </c:pt>
                <c:pt idx="42">
                  <c:v>8.0790812961734417</c:v>
                </c:pt>
                <c:pt idx="43">
                  <c:v>4.2521482418892287</c:v>
                </c:pt>
                <c:pt idx="44">
                  <c:v>4.1651287051296384</c:v>
                </c:pt>
                <c:pt idx="45">
                  <c:v>7.4379493632559281</c:v>
                </c:pt>
                <c:pt idx="46">
                  <c:v>7.9892318361909966</c:v>
                </c:pt>
                <c:pt idx="47">
                  <c:v>4.1960737576712646</c:v>
                </c:pt>
                <c:pt idx="48">
                  <c:v>4.1551670413015493</c:v>
                </c:pt>
                <c:pt idx="49">
                  <c:v>7.2193429156959956</c:v>
                </c:pt>
                <c:pt idx="50">
                  <c:v>7.6615662899094357</c:v>
                </c:pt>
                <c:pt idx="51">
                  <c:v>4.220446825839467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1-437C-BA19-0D5E3FC9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54024"/>
        <c:axId val="524940184"/>
      </c:scatterChart>
      <c:valAx>
        <c:axId val="3406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0184"/>
        <c:crosses val="autoZero"/>
        <c:crossBetween val="midCat"/>
      </c:valAx>
      <c:valAx>
        <c:axId val="5249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5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[1]Sheet1!$C$2:$C$57</c:f>
              <c:numCache>
                <c:formatCode>General</c:formatCode>
                <c:ptCount val="56"/>
                <c:pt idx="0">
                  <c:v>4.5</c:v>
                </c:pt>
                <c:pt idx="1">
                  <c:v>8.1999999999999993</c:v>
                </c:pt>
                <c:pt idx="2">
                  <c:v>9.1</c:v>
                </c:pt>
                <c:pt idx="3">
                  <c:v>4.7</c:v>
                </c:pt>
                <c:pt idx="4">
                  <c:v>3.8</c:v>
                </c:pt>
                <c:pt idx="5">
                  <c:v>7.7</c:v>
                </c:pt>
                <c:pt idx="6">
                  <c:v>8.6</c:v>
                </c:pt>
                <c:pt idx="7">
                  <c:v>4.4000000000000004</c:v>
                </c:pt>
                <c:pt idx="8">
                  <c:v>4.3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4.5999999999999996</c:v>
                </c:pt>
                <c:pt idx="12">
                  <c:v>4.5</c:v>
                </c:pt>
                <c:pt idx="13">
                  <c:v>7.2</c:v>
                </c:pt>
                <c:pt idx="14">
                  <c:v>8.5</c:v>
                </c:pt>
                <c:pt idx="15">
                  <c:v>4</c:v>
                </c:pt>
                <c:pt idx="16">
                  <c:v>4</c:v>
                </c:pt>
                <c:pt idx="17">
                  <c:v>7.8</c:v>
                </c:pt>
                <c:pt idx="18">
                  <c:v>9.1999999999999993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7.9</c:v>
                </c:pt>
                <c:pt idx="22">
                  <c:v>9</c:v>
                </c:pt>
                <c:pt idx="23">
                  <c:v>4.7</c:v>
                </c:pt>
                <c:pt idx="24">
                  <c:v>4</c:v>
                </c:pt>
                <c:pt idx="25">
                  <c:v>7.6</c:v>
                </c:pt>
                <c:pt idx="26">
                  <c:v>8</c:v>
                </c:pt>
                <c:pt idx="27">
                  <c:v>4.8</c:v>
                </c:pt>
                <c:pt idx="28">
                  <c:v>4.3</c:v>
                </c:pt>
                <c:pt idx="29">
                  <c:v>7.3</c:v>
                </c:pt>
                <c:pt idx="30">
                  <c:v>8.1</c:v>
                </c:pt>
                <c:pt idx="31">
                  <c:v>3.8</c:v>
                </c:pt>
                <c:pt idx="32">
                  <c:v>3.6999999999999997</c:v>
                </c:pt>
                <c:pt idx="33">
                  <c:v>6.6</c:v>
                </c:pt>
                <c:pt idx="34">
                  <c:v>7.3999999999999995</c:v>
                </c:pt>
                <c:pt idx="35">
                  <c:v>3.7</c:v>
                </c:pt>
                <c:pt idx="36">
                  <c:v>3.3</c:v>
                </c:pt>
                <c:pt idx="37">
                  <c:v>6.8</c:v>
                </c:pt>
                <c:pt idx="38">
                  <c:v>7.2</c:v>
                </c:pt>
                <c:pt idx="39">
                  <c:v>3.5999999999999996</c:v>
                </c:pt>
                <c:pt idx="40">
                  <c:v>3.6</c:v>
                </c:pt>
                <c:pt idx="41">
                  <c:v>7</c:v>
                </c:pt>
                <c:pt idx="42">
                  <c:v>7.6</c:v>
                </c:pt>
                <c:pt idx="43">
                  <c:v>3.7</c:v>
                </c:pt>
                <c:pt idx="44">
                  <c:v>3.6</c:v>
                </c:pt>
                <c:pt idx="45">
                  <c:v>6.7</c:v>
                </c:pt>
                <c:pt idx="46">
                  <c:v>7.4</c:v>
                </c:pt>
                <c:pt idx="47">
                  <c:v>3.9</c:v>
                </c:pt>
                <c:pt idx="48">
                  <c:v>3.7</c:v>
                </c:pt>
                <c:pt idx="49">
                  <c:v>6.4</c:v>
                </c:pt>
                <c:pt idx="50">
                  <c:v>7.1</c:v>
                </c:pt>
                <c:pt idx="51">
                  <c:v>4.0999999999999996</c:v>
                </c:pt>
                <c:pt idx="52">
                  <c:v>3.6</c:v>
                </c:pt>
                <c:pt idx="53">
                  <c:v>5.7</c:v>
                </c:pt>
                <c:pt idx="54">
                  <c:v>7.1</c:v>
                </c:pt>
                <c:pt idx="55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E-4FEA-9CA1-B3EC3F8322F5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MMC(4)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[1]Sheet1!$B$4:$B$57</c:f>
              <c:numCache>
                <c:formatCode>General</c:formatCode>
                <c:ptCount val="5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</c:numCache>
            </c:numRef>
          </c:xVal>
          <c:yVal>
            <c:numRef>
              <c:f>[1]Sheet1!$E$4:$E$55</c:f>
              <c:numCache>
                <c:formatCode>General</c:formatCode>
                <c:ptCount val="52"/>
                <c:pt idx="0">
                  <c:v>6.5374999999999996</c:v>
                </c:pt>
                <c:pt idx="1">
                  <c:v>6.3874999999999993</c:v>
                </c:pt>
                <c:pt idx="2">
                  <c:v>6.2624999999999993</c:v>
                </c:pt>
                <c:pt idx="3">
                  <c:v>6.1624999999999996</c:v>
                </c:pt>
                <c:pt idx="4">
                  <c:v>6.1875</c:v>
                </c:pt>
                <c:pt idx="5">
                  <c:v>6.2250000000000005</c:v>
                </c:pt>
                <c:pt idx="6">
                  <c:v>6.2249999999999996</c:v>
                </c:pt>
                <c:pt idx="7">
                  <c:v>6.2750000000000004</c:v>
                </c:pt>
                <c:pt idx="8">
                  <c:v>6.3250000000000002</c:v>
                </c:pt>
                <c:pt idx="9">
                  <c:v>6.3125</c:v>
                </c:pt>
                <c:pt idx="10">
                  <c:v>6.2374999999999998</c:v>
                </c:pt>
                <c:pt idx="11">
                  <c:v>6.125</c:v>
                </c:pt>
                <c:pt idx="12">
                  <c:v>5.9874999999999998</c:v>
                </c:pt>
                <c:pt idx="13">
                  <c:v>6</c:v>
                </c:pt>
                <c:pt idx="14">
                  <c:v>6.1624999999999996</c:v>
                </c:pt>
                <c:pt idx="15">
                  <c:v>6.3250000000000002</c:v>
                </c:pt>
                <c:pt idx="16">
                  <c:v>6.4750000000000005</c:v>
                </c:pt>
                <c:pt idx="17">
                  <c:v>6.5625</c:v>
                </c:pt>
                <c:pt idx="18">
                  <c:v>6.55</c:v>
                </c:pt>
                <c:pt idx="19">
                  <c:v>6.5374999999999996</c:v>
                </c:pt>
                <c:pt idx="20">
                  <c:v>6.4749999999999996</c:v>
                </c:pt>
                <c:pt idx="21">
                  <c:v>6.3624999999999989</c:v>
                </c:pt>
                <c:pt idx="22">
                  <c:v>6.1999999999999993</c:v>
                </c:pt>
                <c:pt idx="23">
                  <c:v>6.0875000000000004</c:v>
                </c:pt>
                <c:pt idx="24">
                  <c:v>6.1375000000000002</c:v>
                </c:pt>
                <c:pt idx="25">
                  <c:v>6.1375000000000002</c:v>
                </c:pt>
                <c:pt idx="26">
                  <c:v>6.1125000000000007</c:v>
                </c:pt>
                <c:pt idx="27">
                  <c:v>6</c:v>
                </c:pt>
                <c:pt idx="28">
                  <c:v>5.8</c:v>
                </c:pt>
                <c:pt idx="29">
                  <c:v>5.6374999999999993</c:v>
                </c:pt>
                <c:pt idx="30">
                  <c:v>5.4624999999999995</c:v>
                </c:pt>
                <c:pt idx="31">
                  <c:v>5.3624999999999998</c:v>
                </c:pt>
                <c:pt idx="32">
                  <c:v>5.3</c:v>
                </c:pt>
                <c:pt idx="33">
                  <c:v>5.2750000000000004</c:v>
                </c:pt>
                <c:pt idx="34">
                  <c:v>5.2750000000000004</c:v>
                </c:pt>
                <c:pt idx="35">
                  <c:v>5.2374999999999998</c:v>
                </c:pt>
                <c:pt idx="36">
                  <c:v>5.2625000000000002</c:v>
                </c:pt>
                <c:pt idx="37">
                  <c:v>5.3250000000000002</c:v>
                </c:pt>
                <c:pt idx="38">
                  <c:v>5.3999999999999995</c:v>
                </c:pt>
                <c:pt idx="39">
                  <c:v>5.4624999999999995</c:v>
                </c:pt>
                <c:pt idx="40">
                  <c:v>5.4749999999999996</c:v>
                </c:pt>
                <c:pt idx="41">
                  <c:v>5.4375</c:v>
                </c:pt>
                <c:pt idx="42">
                  <c:v>5.375</c:v>
                </c:pt>
                <c:pt idx="43">
                  <c:v>5.375</c:v>
                </c:pt>
                <c:pt idx="44">
                  <c:v>5.4124999999999996</c:v>
                </c:pt>
                <c:pt idx="45">
                  <c:v>5.3874999999999993</c:v>
                </c:pt>
                <c:pt idx="46">
                  <c:v>5.3125</c:v>
                </c:pt>
                <c:pt idx="47">
                  <c:v>5.3000000000000007</c:v>
                </c:pt>
                <c:pt idx="48">
                  <c:v>5.3125000000000009</c:v>
                </c:pt>
                <c:pt idx="49">
                  <c:v>5.2125000000000004</c:v>
                </c:pt>
                <c:pt idx="50">
                  <c:v>5.125</c:v>
                </c:pt>
                <c:pt idx="51">
                  <c:v>5.0749999999999993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E-4FEA-9CA1-B3EC3F83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67416"/>
        <c:axId val="521482696"/>
      </c:scatterChart>
      <c:valAx>
        <c:axId val="343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2696"/>
        <c:crosses val="autoZero"/>
        <c:crossBetween val="midCat"/>
      </c:valAx>
      <c:valAx>
        <c:axId val="5214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22</xdr:col>
      <xdr:colOff>495299</xdr:colOff>
      <xdr:row>22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22682-2EB3-465C-B282-48E05271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1914525"/>
          <a:ext cx="5981699" cy="236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19</xdr:col>
      <xdr:colOff>466209</xdr:colOff>
      <xdr:row>34</xdr:row>
      <xdr:rowOff>66595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A1062-9BDC-49BA-A17E-EBE4B684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6000750"/>
          <a:ext cx="4123809" cy="6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85725</xdr:rowOff>
    </xdr:from>
    <xdr:to>
      <xdr:col>17</xdr:col>
      <xdr:colOff>533029</xdr:colOff>
      <xdr:row>38</xdr:row>
      <xdr:rowOff>95201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F6732C-C9EB-449D-9711-F4088261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1950" y="7038975"/>
          <a:ext cx="2971429" cy="3904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41</xdr:row>
      <xdr:rowOff>185737</xdr:rowOff>
    </xdr:from>
    <xdr:to>
      <xdr:col>19</xdr:col>
      <xdr:colOff>304800</xdr:colOff>
      <xdr:row>56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EF1DB-886A-4A15-9005-D5C1D7AA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71437</xdr:rowOff>
    </xdr:from>
    <xdr:to>
      <xdr:col>15</xdr:col>
      <xdr:colOff>590549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64CBA-64E3-41BA-977E-ADFB3D64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xt</v>
          </cell>
          <cell r="E1" t="str">
            <v>MMC(4)</v>
          </cell>
        </row>
        <row r="2">
          <cell r="B2">
            <v>1</v>
          </cell>
          <cell r="C2">
            <v>4.5</v>
          </cell>
        </row>
        <row r="3">
          <cell r="B3">
            <v>2</v>
          </cell>
          <cell r="C3">
            <v>8.1999999999999993</v>
          </cell>
        </row>
        <row r="4">
          <cell r="B4">
            <v>3</v>
          </cell>
          <cell r="C4">
            <v>9.1</v>
          </cell>
          <cell r="E4">
            <v>6.5374999999999996</v>
          </cell>
        </row>
        <row r="5">
          <cell r="B5">
            <v>4</v>
          </cell>
          <cell r="C5">
            <v>4.7</v>
          </cell>
          <cell r="E5">
            <v>6.3874999999999993</v>
          </cell>
        </row>
        <row r="6">
          <cell r="B6">
            <v>5</v>
          </cell>
          <cell r="C6">
            <v>3.8</v>
          </cell>
          <cell r="E6">
            <v>6.2624999999999993</v>
          </cell>
        </row>
        <row r="7">
          <cell r="B7">
            <v>6</v>
          </cell>
          <cell r="C7">
            <v>7.7</v>
          </cell>
          <cell r="E7">
            <v>6.1624999999999996</v>
          </cell>
        </row>
        <row r="8">
          <cell r="B8">
            <v>7</v>
          </cell>
          <cell r="C8">
            <v>8.6</v>
          </cell>
          <cell r="E8">
            <v>6.1875</v>
          </cell>
        </row>
        <row r="9">
          <cell r="B9">
            <v>8</v>
          </cell>
          <cell r="C9">
            <v>4.4000000000000004</v>
          </cell>
          <cell r="E9">
            <v>6.2250000000000005</v>
          </cell>
        </row>
        <row r="10">
          <cell r="B10">
            <v>9</v>
          </cell>
          <cell r="C10">
            <v>4.3</v>
          </cell>
          <cell r="E10">
            <v>6.2249999999999996</v>
          </cell>
        </row>
        <row r="11">
          <cell r="B11">
            <v>10</v>
          </cell>
          <cell r="C11">
            <v>7.5</v>
          </cell>
          <cell r="E11">
            <v>6.2750000000000004</v>
          </cell>
        </row>
        <row r="12">
          <cell r="B12">
            <v>11</v>
          </cell>
          <cell r="C12">
            <v>8.8000000000000007</v>
          </cell>
          <cell r="E12">
            <v>6.3250000000000002</v>
          </cell>
        </row>
        <row r="13">
          <cell r="B13">
            <v>12</v>
          </cell>
          <cell r="C13">
            <v>4.5999999999999996</v>
          </cell>
          <cell r="E13">
            <v>6.3125</v>
          </cell>
        </row>
        <row r="14">
          <cell r="B14">
            <v>13</v>
          </cell>
          <cell r="C14">
            <v>4.5</v>
          </cell>
          <cell r="E14">
            <v>6.2374999999999998</v>
          </cell>
        </row>
        <row r="15">
          <cell r="B15">
            <v>14</v>
          </cell>
          <cell r="C15">
            <v>7.2</v>
          </cell>
          <cell r="E15">
            <v>6.125</v>
          </cell>
        </row>
        <row r="16">
          <cell r="B16">
            <v>15</v>
          </cell>
          <cell r="C16">
            <v>8.5</v>
          </cell>
          <cell r="E16">
            <v>5.9874999999999998</v>
          </cell>
        </row>
        <row r="17">
          <cell r="B17">
            <v>16</v>
          </cell>
          <cell r="C17">
            <v>4</v>
          </cell>
          <cell r="E17">
            <v>6</v>
          </cell>
        </row>
        <row r="18">
          <cell r="B18">
            <v>17</v>
          </cell>
          <cell r="C18">
            <v>4</v>
          </cell>
          <cell r="E18">
            <v>6.1624999999999996</v>
          </cell>
        </row>
        <row r="19">
          <cell r="B19">
            <v>18</v>
          </cell>
          <cell r="C19">
            <v>7.8</v>
          </cell>
          <cell r="E19">
            <v>6.3250000000000002</v>
          </cell>
        </row>
        <row r="20">
          <cell r="B20">
            <v>19</v>
          </cell>
          <cell r="C20">
            <v>9.1999999999999993</v>
          </cell>
          <cell r="E20">
            <v>6.4750000000000005</v>
          </cell>
        </row>
        <row r="21">
          <cell r="B21">
            <v>20</v>
          </cell>
          <cell r="C21">
            <v>4.5999999999999996</v>
          </cell>
          <cell r="E21">
            <v>6.5625</v>
          </cell>
        </row>
        <row r="22">
          <cell r="B22">
            <v>21</v>
          </cell>
          <cell r="C22">
            <v>4.5999999999999996</v>
          </cell>
          <cell r="E22">
            <v>6.55</v>
          </cell>
        </row>
        <row r="23">
          <cell r="B23">
            <v>22</v>
          </cell>
          <cell r="C23">
            <v>7.9</v>
          </cell>
          <cell r="E23">
            <v>6.5374999999999996</v>
          </cell>
        </row>
        <row r="24">
          <cell r="B24">
            <v>23</v>
          </cell>
          <cell r="C24">
            <v>9</v>
          </cell>
          <cell r="E24">
            <v>6.4749999999999996</v>
          </cell>
        </row>
        <row r="25">
          <cell r="B25">
            <v>24</v>
          </cell>
          <cell r="C25">
            <v>4.7</v>
          </cell>
          <cell r="E25">
            <v>6.3624999999999989</v>
          </cell>
        </row>
        <row r="26">
          <cell r="B26">
            <v>25</v>
          </cell>
          <cell r="C26">
            <v>4</v>
          </cell>
          <cell r="E26">
            <v>6.1999999999999993</v>
          </cell>
        </row>
        <row r="27">
          <cell r="B27">
            <v>26</v>
          </cell>
          <cell r="C27">
            <v>7.6</v>
          </cell>
          <cell r="E27">
            <v>6.0875000000000004</v>
          </cell>
        </row>
        <row r="28">
          <cell r="B28">
            <v>27</v>
          </cell>
          <cell r="C28">
            <v>8</v>
          </cell>
          <cell r="E28">
            <v>6.1375000000000002</v>
          </cell>
        </row>
        <row r="29">
          <cell r="B29">
            <v>28</v>
          </cell>
          <cell r="C29">
            <v>4.8</v>
          </cell>
          <cell r="E29">
            <v>6.1375000000000002</v>
          </cell>
        </row>
        <row r="30">
          <cell r="B30">
            <v>29</v>
          </cell>
          <cell r="C30">
            <v>4.3</v>
          </cell>
          <cell r="E30">
            <v>6.1125000000000007</v>
          </cell>
        </row>
        <row r="31">
          <cell r="B31">
            <v>30</v>
          </cell>
          <cell r="C31">
            <v>7.3</v>
          </cell>
          <cell r="E31">
            <v>6</v>
          </cell>
        </row>
        <row r="32">
          <cell r="B32">
            <v>31</v>
          </cell>
          <cell r="C32">
            <v>8.1</v>
          </cell>
          <cell r="E32">
            <v>5.8</v>
          </cell>
        </row>
        <row r="33">
          <cell r="B33">
            <v>32</v>
          </cell>
          <cell r="C33">
            <v>3.8</v>
          </cell>
          <cell r="E33">
            <v>5.6374999999999993</v>
          </cell>
        </row>
        <row r="34">
          <cell r="B34">
            <v>33</v>
          </cell>
          <cell r="C34">
            <v>3.6999999999999997</v>
          </cell>
          <cell r="E34">
            <v>5.4624999999999995</v>
          </cell>
        </row>
        <row r="35">
          <cell r="B35">
            <v>34</v>
          </cell>
          <cell r="C35">
            <v>6.6</v>
          </cell>
          <cell r="E35">
            <v>5.3624999999999998</v>
          </cell>
        </row>
        <row r="36">
          <cell r="B36">
            <v>35</v>
          </cell>
          <cell r="C36">
            <v>7.3999999999999995</v>
          </cell>
          <cell r="E36">
            <v>5.3</v>
          </cell>
        </row>
        <row r="37">
          <cell r="B37">
            <v>36</v>
          </cell>
          <cell r="C37">
            <v>3.7</v>
          </cell>
          <cell r="E37">
            <v>5.2750000000000004</v>
          </cell>
        </row>
        <row r="38">
          <cell r="B38">
            <v>37</v>
          </cell>
          <cell r="C38">
            <v>3.3</v>
          </cell>
          <cell r="E38">
            <v>5.2750000000000004</v>
          </cell>
        </row>
        <row r="39">
          <cell r="B39">
            <v>38</v>
          </cell>
          <cell r="C39">
            <v>6.8</v>
          </cell>
          <cell r="E39">
            <v>5.2374999999999998</v>
          </cell>
        </row>
        <row r="40">
          <cell r="B40">
            <v>39</v>
          </cell>
          <cell r="C40">
            <v>7.2</v>
          </cell>
          <cell r="E40">
            <v>5.2625000000000002</v>
          </cell>
        </row>
        <row r="41">
          <cell r="B41">
            <v>40</v>
          </cell>
          <cell r="C41">
            <v>3.5999999999999996</v>
          </cell>
          <cell r="E41">
            <v>5.3250000000000002</v>
          </cell>
        </row>
        <row r="42">
          <cell r="B42">
            <v>41</v>
          </cell>
          <cell r="C42">
            <v>3.6</v>
          </cell>
          <cell r="E42">
            <v>5.3999999999999995</v>
          </cell>
        </row>
        <row r="43">
          <cell r="B43">
            <v>42</v>
          </cell>
          <cell r="C43">
            <v>7</v>
          </cell>
          <cell r="E43">
            <v>5.4624999999999995</v>
          </cell>
        </row>
        <row r="44">
          <cell r="B44">
            <v>43</v>
          </cell>
          <cell r="C44">
            <v>7.6</v>
          </cell>
          <cell r="E44">
            <v>5.4749999999999996</v>
          </cell>
        </row>
        <row r="45">
          <cell r="B45">
            <v>44</v>
          </cell>
          <cell r="C45">
            <v>3.7</v>
          </cell>
          <cell r="E45">
            <v>5.4375</v>
          </cell>
        </row>
        <row r="46">
          <cell r="B46">
            <v>45</v>
          </cell>
          <cell r="C46">
            <v>3.6</v>
          </cell>
          <cell r="E46">
            <v>5.375</v>
          </cell>
        </row>
        <row r="47">
          <cell r="B47">
            <v>46</v>
          </cell>
          <cell r="C47">
            <v>6.7</v>
          </cell>
          <cell r="E47">
            <v>5.375</v>
          </cell>
        </row>
        <row r="48">
          <cell r="B48">
            <v>47</v>
          </cell>
          <cell r="C48">
            <v>7.4</v>
          </cell>
          <cell r="E48">
            <v>5.4124999999999996</v>
          </cell>
        </row>
        <row r="49">
          <cell r="B49">
            <v>48</v>
          </cell>
          <cell r="C49">
            <v>3.9</v>
          </cell>
          <cell r="E49">
            <v>5.3874999999999993</v>
          </cell>
        </row>
        <row r="50">
          <cell r="B50">
            <v>49</v>
          </cell>
          <cell r="C50">
            <v>3.7</v>
          </cell>
          <cell r="E50">
            <v>5.3125</v>
          </cell>
        </row>
        <row r="51">
          <cell r="B51">
            <v>50</v>
          </cell>
          <cell r="C51">
            <v>6.4</v>
          </cell>
          <cell r="E51">
            <v>5.3000000000000007</v>
          </cell>
        </row>
        <row r="52">
          <cell r="B52">
            <v>51</v>
          </cell>
          <cell r="C52">
            <v>7.1</v>
          </cell>
          <cell r="E52">
            <v>5.3125000000000009</v>
          </cell>
        </row>
        <row r="53">
          <cell r="B53">
            <v>52</v>
          </cell>
          <cell r="C53">
            <v>4.0999999999999996</v>
          </cell>
          <cell r="E53">
            <v>5.2125000000000004</v>
          </cell>
        </row>
        <row r="54">
          <cell r="B54">
            <v>53</v>
          </cell>
          <cell r="C54">
            <v>3.6</v>
          </cell>
          <cell r="E54">
            <v>5.125</v>
          </cell>
        </row>
        <row r="55">
          <cell r="B55">
            <v>54</v>
          </cell>
          <cell r="C55">
            <v>5.7</v>
          </cell>
          <cell r="E55">
            <v>5.0749999999999993</v>
          </cell>
        </row>
        <row r="56">
          <cell r="B56">
            <v>55</v>
          </cell>
          <cell r="C56">
            <v>7.1</v>
          </cell>
        </row>
        <row r="57">
          <cell r="B57">
            <v>56</v>
          </cell>
          <cell r="C57">
            <v>3.7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3A28A-F9BB-4D57-A505-39ADA5C5BD53}" name="Table2" displayName="Table2" ref="I17:Y21" totalsRowShown="0">
  <autoFilter ref="I17:Y21" xr:uid="{543FCC0C-5C6C-4286-AAF3-87029D4FFBD1}"/>
  <tableColumns count="17">
    <tableColumn id="1" xr3:uid="{9936889D-0F21-46FB-A60C-4E733819AA2C}" name="Trimestre"/>
    <tableColumn id="2" xr3:uid="{FF478EBC-B79F-4475-A2C3-D7DE5EF2C7E0}" name="95"/>
    <tableColumn id="3" xr3:uid="{6D3A4988-517E-40E6-84B1-1B2BA3EF3B2B}" name="96"/>
    <tableColumn id="4" xr3:uid="{F05AF153-A79B-4449-83E0-0877839F3A4C}" name="97"/>
    <tableColumn id="5" xr3:uid="{D7FC1896-61D3-4C33-9D3E-51003C242A11}" name="98"/>
    <tableColumn id="6" xr3:uid="{2F315D58-CC2F-448B-AEC9-1315E01DF17E}" name="99"/>
    <tableColumn id="7" xr3:uid="{CF089A55-CFCC-491B-B959-7164E02A20EB}" name="0"/>
    <tableColumn id="8" xr3:uid="{CF23AE3A-81BC-48CA-B8BF-A66476BA7C68}" name="1"/>
    <tableColumn id="9" xr3:uid="{D3EF7666-B330-44B8-85C5-C765208E01E8}" name="2"/>
    <tableColumn id="10" xr3:uid="{77FC2D27-700D-45F8-8858-214D56E309F6}" name="3"/>
    <tableColumn id="11" xr3:uid="{B3F023BB-A438-4017-9B17-40011146CD3B}" name="4"/>
    <tableColumn id="12" xr3:uid="{C7C8994F-E439-4F97-848A-D1A8A90AAE82}" name="5"/>
    <tableColumn id="13" xr3:uid="{FBA70778-1A87-4412-82B2-E5C700537F05}" name="6"/>
    <tableColumn id="14" xr3:uid="{FBBCA2F4-19FB-4183-AD6E-50864BC138E8}" name="7"/>
    <tableColumn id="15" xr3:uid="{20432260-841E-484B-9443-0AC25E2D536B}" name="8"/>
    <tableColumn id="16" xr3:uid="{BD094083-424A-4316-B972-C867E1423660}" name="Mediane"/>
    <tableColumn id="17" xr3:uid="{1AE59168-7A7F-4F22-A0C5-21B9376B2AB8}" name="adjust">
      <calculatedColumnFormula>Table2[[#This Row],[Mediane]]-$X$22/4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workbookViewId="0">
      <selection activeCell="K5" sqref="K5"/>
    </sheetView>
  </sheetViews>
  <sheetFormatPr defaultRowHeight="15" x14ac:dyDescent="0.25"/>
  <cols>
    <col min="1" max="1" width="10" customWidth="1"/>
  </cols>
  <sheetData>
    <row r="1" spans="1:22" ht="15.75" x14ac:dyDescent="0.25">
      <c r="A1" t="s">
        <v>9</v>
      </c>
      <c r="B1" t="s">
        <v>10</v>
      </c>
      <c r="C1" t="s">
        <v>11</v>
      </c>
      <c r="D1" t="s">
        <v>34</v>
      </c>
      <c r="E1" t="s">
        <v>35</v>
      </c>
      <c r="F1" t="s">
        <v>36</v>
      </c>
      <c r="G1" t="s">
        <v>63</v>
      </c>
      <c r="H1" s="5" t="s">
        <v>67</v>
      </c>
      <c r="I1" s="5">
        <f>AVERAGE(H6:H57)</f>
        <v>12.876160515224983</v>
      </c>
      <c r="K1" s="10" t="s">
        <v>6</v>
      </c>
      <c r="L1" s="10">
        <v>0.32100000000000001</v>
      </c>
      <c r="N1" s="1" t="s">
        <v>0</v>
      </c>
      <c r="O1" s="1"/>
      <c r="P1" s="1"/>
      <c r="Q1" s="1"/>
      <c r="R1" s="1"/>
      <c r="S1" s="1"/>
      <c r="T1" s="1"/>
    </row>
    <row r="2" spans="1:22" x14ac:dyDescent="0.25">
      <c r="A2" t="s">
        <v>12</v>
      </c>
      <c r="B2">
        <v>1</v>
      </c>
      <c r="C2">
        <v>4.5</v>
      </c>
      <c r="F2" s="7">
        <v>-1.8375000000000006</v>
      </c>
      <c r="K2" s="10" t="s">
        <v>7</v>
      </c>
      <c r="L2" s="10">
        <v>1E-3</v>
      </c>
      <c r="N2" s="1" t="s">
        <v>1</v>
      </c>
      <c r="O2" s="1"/>
      <c r="P2" s="1"/>
      <c r="Q2" s="1"/>
      <c r="R2" s="1"/>
      <c r="S2" s="1"/>
      <c r="T2" s="1"/>
    </row>
    <row r="3" spans="1:22" x14ac:dyDescent="0.25">
      <c r="A3" t="s">
        <v>13</v>
      </c>
      <c r="B3">
        <v>2</v>
      </c>
      <c r="C3">
        <v>8.1999999999999993</v>
      </c>
      <c r="D3">
        <f>((C4-F4)+(C3-F3)+(C2-F2))/3</f>
        <v>6.6875</v>
      </c>
      <c r="E3">
        <f>((C4-F4)-(C2-F2))/2</f>
        <v>0.24374999999999947</v>
      </c>
      <c r="F3" s="8">
        <v>1.3000000000000005</v>
      </c>
      <c r="K3" s="10" t="s">
        <v>8</v>
      </c>
      <c r="L3" s="10">
        <v>0.46</v>
      </c>
    </row>
    <row r="4" spans="1:22" ht="15.75" x14ac:dyDescent="0.25">
      <c r="A4" t="s">
        <v>14</v>
      </c>
      <c r="B4">
        <v>3</v>
      </c>
      <c r="C4">
        <v>9.1</v>
      </c>
      <c r="D4">
        <f>$L$1*(C4-F4)+(1-$L$1)*(D3+E3)</f>
        <v>6.8971437499999997</v>
      </c>
      <c r="E4">
        <f>$L$2*(D4-D3)+(1-$L$2)*E3</f>
        <v>0.24371589374999947</v>
      </c>
      <c r="F4" s="7">
        <v>2.2750000000000004</v>
      </c>
      <c r="N4" s="5" t="s">
        <v>2</v>
      </c>
      <c r="O4" s="5"/>
      <c r="P4" s="5"/>
      <c r="Q4" s="5"/>
      <c r="R4" s="5"/>
      <c r="S4" s="5"/>
      <c r="T4" s="5"/>
      <c r="U4" s="5"/>
      <c r="V4" s="2"/>
    </row>
    <row r="5" spans="1:22" ht="15.75" x14ac:dyDescent="0.25">
      <c r="A5" t="s">
        <v>15</v>
      </c>
      <c r="B5">
        <v>4</v>
      </c>
      <c r="C5">
        <v>4.7</v>
      </c>
      <c r="D5">
        <f>$L$1*(C5-F5)+(1-$L$1)*(D4+E4)</f>
        <v>6.9150811981062494</v>
      </c>
      <c r="E5">
        <f>$L$2*(D5-D4)+(1-$L$2)*E4</f>
        <v>0.24349011530435571</v>
      </c>
      <c r="F5" s="8">
        <v>-1.7375</v>
      </c>
      <c r="N5" s="5" t="s">
        <v>3</v>
      </c>
      <c r="O5" s="5"/>
      <c r="P5" s="5"/>
      <c r="Q5" s="5"/>
      <c r="R5" s="5"/>
      <c r="S5" s="5"/>
      <c r="T5" s="5"/>
      <c r="U5" s="5"/>
    </row>
    <row r="6" spans="1:22" ht="15.75" x14ac:dyDescent="0.25">
      <c r="A6" t="s">
        <v>16</v>
      </c>
      <c r="B6">
        <v>5</v>
      </c>
      <c r="C6">
        <v>3.8</v>
      </c>
      <c r="D6">
        <f>$L$1*(C6-F2)+(1-$L$1)*(D5+E5)</f>
        <v>6.6703074218058012</v>
      </c>
      <c r="E6">
        <f>$L$2*(D6-D5)+(1-$L$2)*E5</f>
        <v>0.24300185141275091</v>
      </c>
      <c r="F6">
        <f>$L$3*(C6-D6)+(1-$L$3)*F2</f>
        <v>-2.3125914140306691</v>
      </c>
      <c r="G6">
        <f>D5+E5+F2</f>
        <v>5.3210713134106049</v>
      </c>
      <c r="H6">
        <f>100*ABS(G6-C6)/C6</f>
        <v>40.02819245817382</v>
      </c>
      <c r="N6" s="4"/>
      <c r="O6" s="4"/>
      <c r="P6" s="4"/>
      <c r="Q6" s="4"/>
      <c r="R6" s="4"/>
      <c r="S6" s="4"/>
      <c r="T6" s="4"/>
      <c r="U6" s="4"/>
    </row>
    <row r="7" spans="1:22" ht="15.75" x14ac:dyDescent="0.25">
      <c r="A7" t="s">
        <v>13</v>
      </c>
      <c r="B7">
        <v>6</v>
      </c>
      <c r="C7">
        <v>7.7</v>
      </c>
      <c r="D7">
        <f t="shared" ref="D7:D57" si="0">$L$1*(C7-F3)+(1-$L$1)*(D6+E6)</f>
        <v>6.7485369965153961</v>
      </c>
      <c r="E7">
        <f t="shared" ref="E7:E57" si="1">$L$2*(D7-D6)+(1-$L$2)*E6</f>
        <v>0.24283707913604777</v>
      </c>
      <c r="F7">
        <f t="shared" ref="F7:F57" si="2">$L$3*(C7-D7)+(1-$L$3)*F3</f>
        <v>1.1396729816029181</v>
      </c>
      <c r="G7">
        <f t="shared" ref="G7:G57" si="3">D6+E6+F3</f>
        <v>8.2133092732185524</v>
      </c>
      <c r="H7">
        <f t="shared" ref="H7:H57" si="4">100*ABS(G7-C7)/C7</f>
        <v>6.6663541976435363</v>
      </c>
      <c r="N7" s="5" t="s">
        <v>4</v>
      </c>
      <c r="O7" s="5"/>
      <c r="P7" s="5"/>
      <c r="Q7" s="5"/>
      <c r="R7" s="5"/>
      <c r="S7" s="4"/>
      <c r="T7" s="4"/>
      <c r="U7" s="4"/>
    </row>
    <row r="8" spans="1:22" x14ac:dyDescent="0.25">
      <c r="A8" t="s">
        <v>14</v>
      </c>
      <c r="B8">
        <v>7</v>
      </c>
      <c r="C8">
        <v>8.6</v>
      </c>
      <c r="D8">
        <f t="shared" si="0"/>
        <v>6.7774679973673297</v>
      </c>
      <c r="E8">
        <f t="shared" si="1"/>
        <v>0.24262317305776365</v>
      </c>
      <c r="F8">
        <f t="shared" si="2"/>
        <v>2.0668647212110285</v>
      </c>
      <c r="G8">
        <f t="shared" si="3"/>
        <v>9.266374075651445</v>
      </c>
      <c r="H8">
        <f t="shared" si="4"/>
        <v>7.7485357633889009</v>
      </c>
    </row>
    <row r="9" spans="1:22" ht="15.75" x14ac:dyDescent="0.25">
      <c r="A9" t="s">
        <v>15</v>
      </c>
      <c r="B9">
        <v>8</v>
      </c>
      <c r="C9">
        <v>4.4000000000000004</v>
      </c>
      <c r="D9">
        <f t="shared" si="0"/>
        <v>6.7367794047186385</v>
      </c>
      <c r="E9">
        <f t="shared" si="1"/>
        <v>0.2423398612920572</v>
      </c>
      <c r="F9">
        <f t="shared" si="2"/>
        <v>-2.0131685261705736</v>
      </c>
      <c r="G9">
        <f t="shared" si="3"/>
        <v>5.2825911704250936</v>
      </c>
      <c r="H9">
        <f t="shared" si="4"/>
        <v>20.058890236933937</v>
      </c>
      <c r="N9" s="3" t="s">
        <v>5</v>
      </c>
      <c r="O9" s="3"/>
      <c r="P9" s="3"/>
      <c r="Q9" s="3"/>
      <c r="R9" s="3"/>
      <c r="S9" s="3"/>
    </row>
    <row r="10" spans="1:22" x14ac:dyDescent="0.25">
      <c r="A10" t="s">
        <v>17</v>
      </c>
      <c r="B10">
        <v>9</v>
      </c>
      <c r="C10">
        <v>4.3</v>
      </c>
      <c r="D10">
        <f t="shared" si="0"/>
        <v>6.8614638255251084</v>
      </c>
      <c r="E10">
        <f t="shared" si="1"/>
        <v>0.24222220585157161</v>
      </c>
      <c r="F10">
        <f t="shared" si="2"/>
        <v>-2.4270727233181115</v>
      </c>
      <c r="G10">
        <f t="shared" si="3"/>
        <v>4.6665278519800264</v>
      </c>
      <c r="H10">
        <f t="shared" si="4"/>
        <v>8.5239035344192242</v>
      </c>
    </row>
    <row r="11" spans="1:22" x14ac:dyDescent="0.25">
      <c r="A11" t="s">
        <v>13</v>
      </c>
      <c r="B11">
        <v>10</v>
      </c>
      <c r="C11">
        <v>7.5</v>
      </c>
      <c r="D11">
        <f t="shared" si="0"/>
        <v>6.8650677882102293</v>
      </c>
      <c r="E11">
        <f t="shared" si="1"/>
        <v>0.24198358760840516</v>
      </c>
      <c r="F11">
        <f t="shared" si="2"/>
        <v>0.90749222748887026</v>
      </c>
      <c r="G11">
        <f t="shared" si="3"/>
        <v>8.2433590129795977</v>
      </c>
      <c r="H11">
        <f t="shared" si="4"/>
        <v>9.9114535063946345</v>
      </c>
    </row>
    <row r="12" spans="1:22" x14ac:dyDescent="0.25">
      <c r="A12" t="s">
        <v>14</v>
      </c>
      <c r="B12">
        <v>11</v>
      </c>
      <c r="C12">
        <v>8.8000000000000007</v>
      </c>
      <c r="D12">
        <f t="shared" si="0"/>
        <v>6.9870243086721135</v>
      </c>
      <c r="E12">
        <f t="shared" si="1"/>
        <v>0.24186356054125863</v>
      </c>
      <c r="F12">
        <f t="shared" si="2"/>
        <v>1.9500757674647837</v>
      </c>
      <c r="G12">
        <f t="shared" si="3"/>
        <v>9.1739160970296627</v>
      </c>
      <c r="H12">
        <f t="shared" si="4"/>
        <v>4.2490465571552498</v>
      </c>
    </row>
    <row r="13" spans="1:22" x14ac:dyDescent="0.25">
      <c r="A13" t="s">
        <v>15</v>
      </c>
      <c r="B13">
        <v>12</v>
      </c>
      <c r="C13">
        <v>4.5999999999999996</v>
      </c>
      <c r="D13">
        <f t="shared" si="0"/>
        <v>7.0312419600966338</v>
      </c>
      <c r="E13">
        <f t="shared" si="1"/>
        <v>0.24166591463214188</v>
      </c>
      <c r="F13">
        <f t="shared" si="2"/>
        <v>-2.2054823057765618</v>
      </c>
      <c r="G13">
        <f t="shared" si="3"/>
        <v>5.2157193430427977</v>
      </c>
      <c r="H13">
        <f t="shared" si="4"/>
        <v>13.385203109626046</v>
      </c>
    </row>
    <row r="14" spans="1:22" x14ac:dyDescent="0.25">
      <c r="A14" t="s">
        <v>18</v>
      </c>
      <c r="B14">
        <v>13</v>
      </c>
      <c r="C14">
        <v>4.5</v>
      </c>
      <c r="D14">
        <f t="shared" si="0"/>
        <v>7.1618947911259525</v>
      </c>
      <c r="E14">
        <f t="shared" si="1"/>
        <v>0.24155490154853904</v>
      </c>
      <c r="F14">
        <f t="shared" si="2"/>
        <v>-2.5350908745097183</v>
      </c>
      <c r="G14">
        <f t="shared" si="3"/>
        <v>4.8458351514106646</v>
      </c>
      <c r="H14">
        <f t="shared" si="4"/>
        <v>7.6852255869036572</v>
      </c>
    </row>
    <row r="15" spans="1:22" x14ac:dyDescent="0.25">
      <c r="A15" t="s">
        <v>13</v>
      </c>
      <c r="B15">
        <v>14</v>
      </c>
      <c r="C15">
        <v>7.2</v>
      </c>
      <c r="D15">
        <f t="shared" si="0"/>
        <v>7.0468373363020529</v>
      </c>
      <c r="E15">
        <f t="shared" si="1"/>
        <v>0.2411982891921666</v>
      </c>
      <c r="F15">
        <f t="shared" si="2"/>
        <v>0.56050062814504575</v>
      </c>
      <c r="G15">
        <f t="shared" si="3"/>
        <v>8.3109419201633621</v>
      </c>
      <c r="H15">
        <f t="shared" si="4"/>
        <v>15.429748891157804</v>
      </c>
    </row>
    <row r="16" spans="1:22" x14ac:dyDescent="0.25">
      <c r="A16" t="s">
        <v>14</v>
      </c>
      <c r="B16">
        <v>15</v>
      </c>
      <c r="C16">
        <v>8.5</v>
      </c>
      <c r="D16">
        <f t="shared" si="0"/>
        <v>7.0511018683543796</v>
      </c>
      <c r="E16">
        <f t="shared" si="1"/>
        <v>0.24096135543502675</v>
      </c>
      <c r="F16">
        <f t="shared" si="2"/>
        <v>1.7195340549879687</v>
      </c>
      <c r="G16">
        <f t="shared" si="3"/>
        <v>9.238111392959004</v>
      </c>
      <c r="H16">
        <f t="shared" si="4"/>
        <v>8.6836634465765172</v>
      </c>
    </row>
    <row r="17" spans="1:24" x14ac:dyDescent="0.25">
      <c r="A17" t="s">
        <v>15</v>
      </c>
      <c r="B17">
        <v>16</v>
      </c>
      <c r="C17">
        <v>4</v>
      </c>
      <c r="D17">
        <f t="shared" si="0"/>
        <v>6.9432707491072838</v>
      </c>
      <c r="E17">
        <f t="shared" si="1"/>
        <v>0.24061256296034464</v>
      </c>
      <c r="F17">
        <f t="shared" si="2"/>
        <v>-2.5448649897086941</v>
      </c>
      <c r="G17">
        <f t="shared" si="3"/>
        <v>5.0865809180128441</v>
      </c>
      <c r="H17">
        <f t="shared" si="4"/>
        <v>27.1645229503211</v>
      </c>
    </row>
    <row r="18" spans="1:24" x14ac:dyDescent="0.25">
      <c r="A18" t="s">
        <v>19</v>
      </c>
      <c r="B18">
        <v>17</v>
      </c>
      <c r="C18">
        <v>4</v>
      </c>
      <c r="D18">
        <f t="shared" si="0"/>
        <v>6.9756209396115398</v>
      </c>
      <c r="E18">
        <f t="shared" si="1"/>
        <v>0.24040430058788856</v>
      </c>
      <c r="F18">
        <f t="shared" si="2"/>
        <v>-2.7377347044565563</v>
      </c>
      <c r="G18">
        <f t="shared" si="3"/>
        <v>4.6487924375579102</v>
      </c>
      <c r="H18">
        <f t="shared" si="4"/>
        <v>16.219810938947752</v>
      </c>
    </row>
    <row r="19" spans="1:24" x14ac:dyDescent="0.25">
      <c r="A19" t="s">
        <v>13</v>
      </c>
      <c r="B19">
        <v>18</v>
      </c>
      <c r="C19">
        <v>7.8</v>
      </c>
      <c r="D19">
        <f t="shared" si="0"/>
        <v>7.2235604364608523</v>
      </c>
      <c r="E19">
        <f t="shared" si="1"/>
        <v>0.24041183578414999</v>
      </c>
      <c r="F19">
        <f t="shared" si="2"/>
        <v>0.56783253842633252</v>
      </c>
      <c r="G19">
        <f t="shared" si="3"/>
        <v>7.776525868344474</v>
      </c>
      <c r="H19">
        <f t="shared" si="4"/>
        <v>0.30095040584007449</v>
      </c>
    </row>
    <row r="20" spans="1:24" x14ac:dyDescent="0.25">
      <c r="A20" t="s">
        <v>14</v>
      </c>
      <c r="B20">
        <v>19</v>
      </c>
      <c r="C20">
        <v>9.1999999999999993</v>
      </c>
      <c r="D20">
        <f t="shared" si="0"/>
        <v>7.469266741203219</v>
      </c>
      <c r="E20">
        <f t="shared" si="1"/>
        <v>0.24041713025310818</v>
      </c>
      <c r="F20">
        <f t="shared" si="2"/>
        <v>1.7246856887400221</v>
      </c>
      <c r="G20">
        <f t="shared" si="3"/>
        <v>9.1835063272329709</v>
      </c>
      <c r="H20">
        <f t="shared" si="4"/>
        <v>0.17927905181552611</v>
      </c>
    </row>
    <row r="21" spans="1:24" x14ac:dyDescent="0.25">
      <c r="A21" t="s">
        <v>15</v>
      </c>
      <c r="B21">
        <v>20</v>
      </c>
      <c r="C21">
        <v>4.5999999999999996</v>
      </c>
      <c r="D21">
        <f t="shared" si="0"/>
        <v>7.5283770104153369</v>
      </c>
      <c r="E21">
        <f t="shared" si="1"/>
        <v>0.2402358233920672</v>
      </c>
      <c r="F21">
        <f t="shared" si="2"/>
        <v>-2.7212805192337504</v>
      </c>
      <c r="G21">
        <f t="shared" si="3"/>
        <v>5.1648188817476335</v>
      </c>
      <c r="H21">
        <f t="shared" si="4"/>
        <v>12.278671342339868</v>
      </c>
    </row>
    <row r="22" spans="1:24" x14ac:dyDescent="0.25">
      <c r="A22" t="s">
        <v>20</v>
      </c>
      <c r="B22">
        <v>21</v>
      </c>
      <c r="C22">
        <v>4.5999999999999996</v>
      </c>
      <c r="D22">
        <f t="shared" si="0"/>
        <v>7.6303009542857829</v>
      </c>
      <c r="E22">
        <f t="shared" si="1"/>
        <v>0.2400975115125456</v>
      </c>
      <c r="F22">
        <f t="shared" si="2"/>
        <v>-2.8723151793780008</v>
      </c>
      <c r="G22">
        <f t="shared" si="3"/>
        <v>5.0308781293508478</v>
      </c>
      <c r="H22">
        <f t="shared" si="4"/>
        <v>9.3669158554532217</v>
      </c>
    </row>
    <row r="23" spans="1:24" x14ac:dyDescent="0.25">
      <c r="A23" t="s">
        <v>13</v>
      </c>
      <c r="B23">
        <v>22</v>
      </c>
      <c r="C23">
        <v>7.9</v>
      </c>
      <c r="D23">
        <f t="shared" si="0"/>
        <v>7.6976263134422132</v>
      </c>
      <c r="E23">
        <f t="shared" si="1"/>
        <v>0.23992473936018949</v>
      </c>
      <c r="F23">
        <f t="shared" si="2"/>
        <v>0.39972146656680169</v>
      </c>
      <c r="G23">
        <f t="shared" si="3"/>
        <v>8.4382310042246615</v>
      </c>
      <c r="H23">
        <f t="shared" si="4"/>
        <v>6.8130506863881157</v>
      </c>
    </row>
    <row r="24" spans="1:24" ht="15.75" x14ac:dyDescent="0.25">
      <c r="A24" t="s">
        <v>14</v>
      </c>
      <c r="B24">
        <v>23</v>
      </c>
      <c r="C24">
        <v>9</v>
      </c>
      <c r="D24">
        <f t="shared" si="0"/>
        <v>7.7249730587672847</v>
      </c>
      <c r="E24">
        <f t="shared" si="1"/>
        <v>0.23971216136615436</v>
      </c>
      <c r="F24">
        <f t="shared" si="2"/>
        <v>1.5178426648866612</v>
      </c>
      <c r="G24">
        <f t="shared" si="3"/>
        <v>9.662236741542424</v>
      </c>
      <c r="H24">
        <f t="shared" si="4"/>
        <v>7.3581860171380429</v>
      </c>
      <c r="N24" s="5" t="s">
        <v>30</v>
      </c>
      <c r="O24" s="5"/>
      <c r="P24" s="5"/>
      <c r="Q24" s="5"/>
      <c r="R24" s="5"/>
      <c r="S24" s="5"/>
      <c r="T24" s="5"/>
      <c r="U24" s="2"/>
    </row>
    <row r="25" spans="1:24" ht="15.75" x14ac:dyDescent="0.25">
      <c r="A25" t="s">
        <v>15</v>
      </c>
      <c r="B25">
        <v>24</v>
      </c>
      <c r="C25">
        <v>4.7</v>
      </c>
      <c r="D25">
        <f t="shared" si="0"/>
        <v>7.7902523111446396</v>
      </c>
      <c r="E25">
        <f t="shared" si="1"/>
        <v>0.23953772845716556</v>
      </c>
      <c r="F25">
        <f t="shared" si="2"/>
        <v>-2.8910075435127593</v>
      </c>
      <c r="G25">
        <f t="shared" si="3"/>
        <v>5.2434047008996885</v>
      </c>
      <c r="H25">
        <f t="shared" si="4"/>
        <v>11.561802146801879</v>
      </c>
      <c r="N25" s="5" t="s">
        <v>31</v>
      </c>
      <c r="O25" s="5"/>
      <c r="P25" s="5"/>
      <c r="Q25" s="5"/>
      <c r="R25" s="5"/>
      <c r="S25" s="5"/>
      <c r="T25" s="5"/>
      <c r="U25" s="2"/>
    </row>
    <row r="26" spans="1:24" ht="15.75" x14ac:dyDescent="0.25">
      <c r="A26" t="s">
        <v>21</v>
      </c>
      <c r="B26">
        <v>25</v>
      </c>
      <c r="C26">
        <v>4</v>
      </c>
      <c r="D26">
        <f t="shared" si="0"/>
        <v>7.6582406094699635</v>
      </c>
      <c r="E26">
        <f t="shared" si="1"/>
        <v>0.23916617902703372</v>
      </c>
      <c r="F26">
        <f t="shared" si="2"/>
        <v>-3.2338408772203042</v>
      </c>
      <c r="G26">
        <f t="shared" si="3"/>
        <v>5.1574748602238039</v>
      </c>
      <c r="H26">
        <f t="shared" si="4"/>
        <v>28.936871505595096</v>
      </c>
      <c r="N26" s="5" t="s">
        <v>29</v>
      </c>
      <c r="O26" s="5"/>
      <c r="P26" s="5"/>
      <c r="Q26" s="5"/>
      <c r="R26" s="5"/>
      <c r="S26" s="5"/>
      <c r="T26" s="5"/>
      <c r="U26" s="2"/>
    </row>
    <row r="27" spans="1:24" x14ac:dyDescent="0.25">
      <c r="A27" t="s">
        <v>13</v>
      </c>
      <c r="B27">
        <v>26</v>
      </c>
      <c r="C27">
        <v>7.6</v>
      </c>
      <c r="D27">
        <f t="shared" si="0"/>
        <v>7.6736286186215183</v>
      </c>
      <c r="E27">
        <f t="shared" si="1"/>
        <v>0.23894240085715823</v>
      </c>
      <c r="F27">
        <f t="shared" si="2"/>
        <v>0.18198042738017431</v>
      </c>
      <c r="G27">
        <f t="shared" si="3"/>
        <v>8.2971282550638001</v>
      </c>
      <c r="H27">
        <f t="shared" si="4"/>
        <v>9.1727401982079027</v>
      </c>
    </row>
    <row r="28" spans="1:24" ht="15.75" x14ac:dyDescent="0.25">
      <c r="A28" t="s">
        <v>14</v>
      </c>
      <c r="B28">
        <v>27</v>
      </c>
      <c r="C28">
        <v>8</v>
      </c>
      <c r="D28">
        <f t="shared" si="0"/>
        <v>7.4534082267974036</v>
      </c>
      <c r="E28">
        <f t="shared" si="1"/>
        <v>0.23848323806447697</v>
      </c>
      <c r="F28">
        <f t="shared" si="2"/>
        <v>1.0710672547119915</v>
      </c>
      <c r="G28">
        <f t="shared" si="3"/>
        <v>9.4304136843653374</v>
      </c>
      <c r="H28">
        <f t="shared" si="4"/>
        <v>17.880171054566716</v>
      </c>
      <c r="N28" s="3" t="s">
        <v>33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t="s">
        <v>15</v>
      </c>
      <c r="B29">
        <v>28</v>
      </c>
      <c r="C29">
        <v>4.8</v>
      </c>
      <c r="D29">
        <f t="shared" si="0"/>
        <v>7.6916077261088134</v>
      </c>
      <c r="E29">
        <f t="shared" si="1"/>
        <v>0.23848295432572392</v>
      </c>
      <c r="F29">
        <f t="shared" si="2"/>
        <v>-2.8912836275069447</v>
      </c>
      <c r="G29">
        <f t="shared" si="3"/>
        <v>4.8008839213491212</v>
      </c>
      <c r="H29">
        <f t="shared" si="4"/>
        <v>1.8415028106696006E-2</v>
      </c>
    </row>
    <row r="30" spans="1:24" ht="15.75" x14ac:dyDescent="0.25">
      <c r="A30" t="s">
        <v>22</v>
      </c>
      <c r="B30">
        <v>29</v>
      </c>
      <c r="C30">
        <v>4.3</v>
      </c>
      <c r="D30">
        <f t="shared" si="0"/>
        <v>7.8028944936027695</v>
      </c>
      <c r="E30">
        <f t="shared" si="1"/>
        <v>0.23835575813889215</v>
      </c>
      <c r="F30">
        <f t="shared" si="2"/>
        <v>-3.3576055407562384</v>
      </c>
      <c r="G30">
        <f t="shared" si="3"/>
        <v>4.6962498032142328</v>
      </c>
      <c r="H30">
        <f t="shared" si="4"/>
        <v>9.2151117026565803</v>
      </c>
      <c r="N30" s="9" t="s">
        <v>62</v>
      </c>
      <c r="O30" s="9"/>
      <c r="P30" s="9"/>
      <c r="Q30" s="9"/>
    </row>
    <row r="31" spans="1:24" x14ac:dyDescent="0.25">
      <c r="A31" t="s">
        <v>13</v>
      </c>
      <c r="B31">
        <v>30</v>
      </c>
      <c r="C31">
        <v>7.3</v>
      </c>
      <c r="D31">
        <f t="shared" si="0"/>
        <v>7.7448932037435529</v>
      </c>
      <c r="E31">
        <f t="shared" si="1"/>
        <v>0.23805940109089405</v>
      </c>
      <c r="F31">
        <f t="shared" si="2"/>
        <v>-0.1063814429367403</v>
      </c>
      <c r="G31">
        <f t="shared" si="3"/>
        <v>8.223230679121837</v>
      </c>
      <c r="H31">
        <f t="shared" si="4"/>
        <v>12.646995604408728</v>
      </c>
    </row>
    <row r="32" spans="1:24" x14ac:dyDescent="0.25">
      <c r="A32" t="s">
        <v>14</v>
      </c>
      <c r="B32">
        <v>31</v>
      </c>
      <c r="C32">
        <v>8.1</v>
      </c>
      <c r="D32">
        <f t="shared" si="0"/>
        <v>7.6767122299200405</v>
      </c>
      <c r="E32">
        <f t="shared" si="1"/>
        <v>0.23775316071597963</v>
      </c>
      <c r="F32">
        <f t="shared" si="2"/>
        <v>0.77308869178125672</v>
      </c>
      <c r="G32">
        <f t="shared" si="3"/>
        <v>9.0540198595464378</v>
      </c>
      <c r="H32">
        <f t="shared" si="4"/>
        <v>11.778022957363435</v>
      </c>
    </row>
    <row r="33" spans="1:21" x14ac:dyDescent="0.25">
      <c r="A33" t="s">
        <v>15</v>
      </c>
      <c r="B33">
        <v>32</v>
      </c>
      <c r="C33">
        <v>3.8</v>
      </c>
      <c r="D33">
        <f t="shared" si="0"/>
        <v>7.5218240446715878</v>
      </c>
      <c r="E33">
        <f t="shared" si="1"/>
        <v>0.2373605193700152</v>
      </c>
      <c r="F33">
        <f t="shared" si="2"/>
        <v>-3.2733322194026808</v>
      </c>
      <c r="G33">
        <f t="shared" si="3"/>
        <v>5.0231817631290756</v>
      </c>
      <c r="H33">
        <f t="shared" si="4"/>
        <v>32.188993766554631</v>
      </c>
    </row>
    <row r="34" spans="1:21" x14ac:dyDescent="0.25">
      <c r="A34" t="s">
        <v>23</v>
      </c>
      <c r="B34">
        <v>33</v>
      </c>
      <c r="C34">
        <v>3.6999999999999997</v>
      </c>
      <c r="D34">
        <f t="shared" si="0"/>
        <v>7.5339776975670016</v>
      </c>
      <c r="E34">
        <f t="shared" si="1"/>
        <v>0.23713531250354061</v>
      </c>
      <c r="F34">
        <f t="shared" si="2"/>
        <v>-3.5767367328891897</v>
      </c>
      <c r="G34">
        <f t="shared" si="3"/>
        <v>4.4015790232853647</v>
      </c>
      <c r="H34">
        <f t="shared" si="4"/>
        <v>18.961595223928782</v>
      </c>
    </row>
    <row r="35" spans="1:21" x14ac:dyDescent="0.25">
      <c r="A35" t="s">
        <v>13</v>
      </c>
      <c r="B35">
        <v>34</v>
      </c>
      <c r="C35">
        <v>6.6</v>
      </c>
      <c r="D35">
        <f t="shared" si="0"/>
        <v>7.4293341770205927</v>
      </c>
      <c r="E35">
        <f t="shared" si="1"/>
        <v>0.23679353367049066</v>
      </c>
      <c r="F35">
        <f t="shared" si="2"/>
        <v>-0.43893970061531262</v>
      </c>
      <c r="G35">
        <f t="shared" si="3"/>
        <v>7.6647315671338019</v>
      </c>
      <c r="H35">
        <f t="shared" si="4"/>
        <v>16.132296471724278</v>
      </c>
    </row>
    <row r="36" spans="1:21" ht="15.75" x14ac:dyDescent="0.25">
      <c r="A36" t="s">
        <v>14</v>
      </c>
      <c r="B36">
        <v>35</v>
      </c>
      <c r="C36">
        <v>7.3999999999999995</v>
      </c>
      <c r="D36">
        <f t="shared" si="0"/>
        <v>7.3325392454974629</v>
      </c>
      <c r="E36">
        <f t="shared" si="1"/>
        <v>0.23645994520529706</v>
      </c>
      <c r="F36">
        <f t="shared" si="2"/>
        <v>0.44849984063304543</v>
      </c>
      <c r="G36">
        <f t="shared" si="3"/>
        <v>8.43921640247234</v>
      </c>
      <c r="H36">
        <f t="shared" si="4"/>
        <v>14.043464898274873</v>
      </c>
      <c r="N36" s="9" t="s">
        <v>64</v>
      </c>
      <c r="O36" s="10"/>
    </row>
    <row r="37" spans="1:21" x14ac:dyDescent="0.25">
      <c r="A37" t="s">
        <v>15</v>
      </c>
      <c r="B37">
        <v>36</v>
      </c>
      <c r="C37">
        <v>3.7</v>
      </c>
      <c r="D37">
        <f t="shared" si="0"/>
        <v>7.3777900929154345</v>
      </c>
      <c r="E37">
        <f t="shared" si="1"/>
        <v>0.23626873610750973</v>
      </c>
      <c r="F37">
        <f t="shared" si="2"/>
        <v>-3.4593828412185479</v>
      </c>
      <c r="G37">
        <f t="shared" si="3"/>
        <v>4.2956669713000792</v>
      </c>
      <c r="H37">
        <f t="shared" si="4"/>
        <v>16.099107332434571</v>
      </c>
    </row>
    <row r="38" spans="1:21" x14ac:dyDescent="0.25">
      <c r="A38" t="s">
        <v>24</v>
      </c>
      <c r="B38">
        <v>37</v>
      </c>
      <c r="C38">
        <v>3.3</v>
      </c>
      <c r="D38">
        <f t="shared" si="0"/>
        <v>7.37737843616401</v>
      </c>
      <c r="E38">
        <f t="shared" si="1"/>
        <v>0.23603205571465077</v>
      </c>
      <c r="F38">
        <f t="shared" si="2"/>
        <v>-3.8070319163956072</v>
      </c>
      <c r="G38">
        <f t="shared" si="3"/>
        <v>4.0373220961337548</v>
      </c>
      <c r="H38">
        <f t="shared" si="4"/>
        <v>22.343093822235002</v>
      </c>
    </row>
    <row r="39" spans="1:21" x14ac:dyDescent="0.25">
      <c r="A39" t="s">
        <v>13</v>
      </c>
      <c r="B39">
        <v>38</v>
      </c>
      <c r="C39">
        <v>6.8</v>
      </c>
      <c r="D39">
        <f t="shared" si="0"/>
        <v>7.4932053678831263</v>
      </c>
      <c r="E39">
        <f t="shared" si="1"/>
        <v>0.23591185059065523</v>
      </c>
      <c r="F39">
        <f t="shared" si="2"/>
        <v>-0.55590190755850699</v>
      </c>
      <c r="G39">
        <f t="shared" si="3"/>
        <v>7.1744707912633476</v>
      </c>
      <c r="H39">
        <f t="shared" si="4"/>
        <v>5.5069234009315862</v>
      </c>
    </row>
    <row r="40" spans="1:21" ht="15.75" x14ac:dyDescent="0.25">
      <c r="A40" t="s">
        <v>14</v>
      </c>
      <c r="B40">
        <v>39</v>
      </c>
      <c r="C40">
        <v>7.2</v>
      </c>
      <c r="D40">
        <f t="shared" si="0"/>
        <v>7.4153021425004901</v>
      </c>
      <c r="E40">
        <f t="shared" si="1"/>
        <v>0.23559803551468192</v>
      </c>
      <c r="F40">
        <f t="shared" si="2"/>
        <v>0.14315092839161916</v>
      </c>
      <c r="G40">
        <f t="shared" si="3"/>
        <v>8.1776170591068276</v>
      </c>
      <c r="H40">
        <f t="shared" si="4"/>
        <v>13.578014709817046</v>
      </c>
      <c r="N40" s="11" t="s">
        <v>65</v>
      </c>
      <c r="O40" s="11"/>
      <c r="P40" s="11"/>
      <c r="Q40" s="11"/>
      <c r="R40" s="11"/>
      <c r="S40" s="4"/>
      <c r="T40" s="4"/>
      <c r="U40" s="4"/>
    </row>
    <row r="41" spans="1:21" ht="15.75" x14ac:dyDescent="0.25">
      <c r="A41" t="s">
        <v>15</v>
      </c>
      <c r="B41">
        <v>40</v>
      </c>
      <c r="C41">
        <v>3.5999999999999996</v>
      </c>
      <c r="D41">
        <f t="shared" si="0"/>
        <v>7.4610231129034563</v>
      </c>
      <c r="E41">
        <f t="shared" si="1"/>
        <v>0.23540815844957022</v>
      </c>
      <c r="F41">
        <f t="shared" si="2"/>
        <v>-3.6441373661936058</v>
      </c>
      <c r="G41">
        <f t="shared" si="3"/>
        <v>4.1915173367966245</v>
      </c>
      <c r="H41">
        <f t="shared" si="4"/>
        <v>16.431037133239581</v>
      </c>
      <c r="N41" s="11" t="s">
        <v>66</v>
      </c>
      <c r="O41" s="11"/>
      <c r="P41" s="11"/>
      <c r="Q41" s="11"/>
      <c r="R41" s="11"/>
    </row>
    <row r="42" spans="1:21" x14ac:dyDescent="0.25">
      <c r="A42" t="s">
        <v>25</v>
      </c>
      <c r="B42">
        <v>41</v>
      </c>
      <c r="C42">
        <v>3.6</v>
      </c>
      <c r="D42">
        <f t="shared" si="0"/>
        <v>7.6035340784116947</v>
      </c>
      <c r="E42">
        <f t="shared" si="1"/>
        <v>0.23531526125662888</v>
      </c>
      <c r="F42">
        <f t="shared" si="2"/>
        <v>-3.8974229109230079</v>
      </c>
      <c r="G42">
        <f t="shared" si="3"/>
        <v>3.8893993549574195</v>
      </c>
      <c r="H42">
        <f t="shared" si="4"/>
        <v>8.0388709710394277</v>
      </c>
    </row>
    <row r="43" spans="1:21" x14ac:dyDescent="0.25">
      <c r="A43" t="s">
        <v>13</v>
      </c>
      <c r="B43">
        <v>42</v>
      </c>
      <c r="C43">
        <v>7</v>
      </c>
      <c r="D43">
        <f t="shared" si="0"/>
        <v>7.7480232139610727</v>
      </c>
      <c r="E43">
        <f t="shared" si="1"/>
        <v>0.23522443513092162</v>
      </c>
      <c r="F43">
        <f t="shared" si="2"/>
        <v>-0.64427770850368726</v>
      </c>
      <c r="G43">
        <f t="shared" si="3"/>
        <v>7.2829474321098164</v>
      </c>
      <c r="H43">
        <f t="shared" si="4"/>
        <v>4.0421061729973777</v>
      </c>
    </row>
    <row r="44" spans="1:21" x14ac:dyDescent="0.25">
      <c r="A44" t="s">
        <v>14</v>
      </c>
      <c r="B44">
        <v>43</v>
      </c>
      <c r="C44">
        <v>7.6</v>
      </c>
      <c r="D44">
        <f t="shared" si="0"/>
        <v>7.8142737057197547</v>
      </c>
      <c r="E44">
        <f t="shared" si="1"/>
        <v>0.23505546118754939</v>
      </c>
      <c r="F44">
        <f t="shared" si="2"/>
        <v>-2.1264403299612961E-2</v>
      </c>
      <c r="G44">
        <f t="shared" si="3"/>
        <v>8.1263985774836147</v>
      </c>
      <c r="H44">
        <f t="shared" si="4"/>
        <v>6.9262970721528303</v>
      </c>
    </row>
    <row r="45" spans="1:21" x14ac:dyDescent="0.25">
      <c r="A45" t="s">
        <v>15</v>
      </c>
      <c r="B45">
        <v>44</v>
      </c>
      <c r="C45">
        <v>3.7</v>
      </c>
      <c r="D45">
        <f t="shared" si="0"/>
        <v>7.8229625988782079</v>
      </c>
      <c r="E45">
        <f t="shared" si="1"/>
        <v>0.23482909461952028</v>
      </c>
      <c r="F45">
        <f t="shared" si="2"/>
        <v>-3.8643969732285228</v>
      </c>
      <c r="G45">
        <f t="shared" si="3"/>
        <v>4.4051918007136983</v>
      </c>
      <c r="H45">
        <f t="shared" si="4"/>
        <v>19.059237857126977</v>
      </c>
    </row>
    <row r="46" spans="1:21" x14ac:dyDescent="0.25">
      <c r="A46" t="s">
        <v>26</v>
      </c>
      <c r="B46">
        <v>45</v>
      </c>
      <c r="C46">
        <v>3.6</v>
      </c>
      <c r="D46">
        <f t="shared" si="0"/>
        <v>7.8779133142912432</v>
      </c>
      <c r="E46">
        <f t="shared" si="1"/>
        <v>0.23464921624031379</v>
      </c>
      <c r="F46">
        <f t="shared" si="2"/>
        <v>-4.0724484964723962</v>
      </c>
      <c r="G46">
        <f t="shared" si="3"/>
        <v>4.1603687825747206</v>
      </c>
      <c r="H46">
        <f t="shared" si="4"/>
        <v>15.565799515964459</v>
      </c>
    </row>
    <row r="47" spans="1:21" x14ac:dyDescent="0.25">
      <c r="A47" t="s">
        <v>13</v>
      </c>
      <c r="B47">
        <v>46</v>
      </c>
      <c r="C47">
        <v>6.7</v>
      </c>
      <c r="D47">
        <f t="shared" si="0"/>
        <v>7.8659431026606121</v>
      </c>
      <c r="E47">
        <f t="shared" si="1"/>
        <v>0.23440259681244285</v>
      </c>
      <c r="F47">
        <f t="shared" si="2"/>
        <v>-0.8842437898158727</v>
      </c>
      <c r="G47">
        <f t="shared" si="3"/>
        <v>7.4682848220278695</v>
      </c>
      <c r="H47">
        <f t="shared" si="4"/>
        <v>11.466937642207004</v>
      </c>
    </row>
    <row r="48" spans="1:21" x14ac:dyDescent="0.25">
      <c r="A48" t="s">
        <v>14</v>
      </c>
      <c r="B48">
        <v>47</v>
      </c>
      <c r="C48">
        <v>7.4</v>
      </c>
      <c r="D48">
        <f t="shared" si="0"/>
        <v>7.8823606034013807</v>
      </c>
      <c r="E48">
        <f t="shared" si="1"/>
        <v>0.23418461171637117</v>
      </c>
      <c r="F48">
        <f t="shared" si="2"/>
        <v>-0.23336865534642595</v>
      </c>
      <c r="G48">
        <f t="shared" si="3"/>
        <v>8.0790812961734417</v>
      </c>
      <c r="H48">
        <f t="shared" si="4"/>
        <v>9.1767742726140735</v>
      </c>
    </row>
    <row r="49" spans="1:8" x14ac:dyDescent="0.25">
      <c r="A49" t="s">
        <v>15</v>
      </c>
      <c r="B49">
        <v>48</v>
      </c>
      <c r="C49">
        <v>3.9</v>
      </c>
      <c r="D49">
        <f t="shared" si="0"/>
        <v>8.0035056294713094</v>
      </c>
      <c r="E49">
        <f t="shared" si="1"/>
        <v>0.23407157213072474</v>
      </c>
      <c r="F49">
        <f t="shared" si="2"/>
        <v>-3.9743869551002047</v>
      </c>
      <c r="G49">
        <f t="shared" si="3"/>
        <v>4.2521482418892287</v>
      </c>
      <c r="H49">
        <f t="shared" si="4"/>
        <v>9.0294420997238145</v>
      </c>
    </row>
    <row r="50" spans="1:8" x14ac:dyDescent="0.25">
      <c r="A50" t="s">
        <v>27</v>
      </c>
      <c r="B50">
        <v>49</v>
      </c>
      <c r="C50">
        <v>3.7</v>
      </c>
      <c r="D50">
        <f t="shared" si="0"/>
        <v>8.0882708872554225</v>
      </c>
      <c r="E50">
        <f t="shared" si="1"/>
        <v>0.23392226581637812</v>
      </c>
      <c r="F50">
        <f t="shared" si="2"/>
        <v>-4.2177267962325882</v>
      </c>
      <c r="G50">
        <f t="shared" si="3"/>
        <v>4.1651287051296384</v>
      </c>
      <c r="H50">
        <f t="shared" si="4"/>
        <v>12.571046084584816</v>
      </c>
    </row>
    <row r="51" spans="1:8" x14ac:dyDescent="0.25">
      <c r="A51" t="s">
        <v>13</v>
      </c>
      <c r="B51">
        <v>50</v>
      </c>
      <c r="C51">
        <v>6.4</v>
      </c>
      <c r="D51">
        <f t="shared" si="0"/>
        <v>7.9890114074666485</v>
      </c>
      <c r="E51">
        <f t="shared" si="1"/>
        <v>0.23358908407077297</v>
      </c>
      <c r="F51">
        <f t="shared" si="2"/>
        <v>-1.2084368939352295</v>
      </c>
      <c r="G51">
        <f t="shared" si="3"/>
        <v>7.4379493632559281</v>
      </c>
      <c r="H51">
        <f t="shared" si="4"/>
        <v>16.21795880087387</v>
      </c>
    </row>
    <row r="52" spans="1:8" x14ac:dyDescent="0.25">
      <c r="A52" t="s">
        <v>14</v>
      </c>
      <c r="B52">
        <v>51</v>
      </c>
      <c r="C52">
        <v>7.1</v>
      </c>
      <c r="D52">
        <f t="shared" si="0"/>
        <v>7.9371570721201126</v>
      </c>
      <c r="E52">
        <f t="shared" si="1"/>
        <v>0.23330364065135564</v>
      </c>
      <c r="F52">
        <f t="shared" si="2"/>
        <v>-0.51111132706232199</v>
      </c>
      <c r="G52">
        <f t="shared" si="3"/>
        <v>7.9892318361909966</v>
      </c>
      <c r="H52">
        <f t="shared" si="4"/>
        <v>12.524392059028127</v>
      </c>
    </row>
    <row r="53" spans="1:8" x14ac:dyDescent="0.25">
      <c r="A53" t="s">
        <v>15</v>
      </c>
      <c r="B53">
        <v>52</v>
      </c>
      <c r="C53">
        <v>4.0999999999999996</v>
      </c>
      <c r="D53">
        <f t="shared" si="0"/>
        <v>8.139621036558994</v>
      </c>
      <c r="E53">
        <f t="shared" si="1"/>
        <v>0.23327280097514316</v>
      </c>
      <c r="F53">
        <f t="shared" si="2"/>
        <v>-4.0043946325712483</v>
      </c>
      <c r="G53">
        <f t="shared" si="3"/>
        <v>4.1960737576712646</v>
      </c>
      <c r="H53">
        <f t="shared" si="4"/>
        <v>2.3432623822259737</v>
      </c>
    </row>
    <row r="54" spans="1:8" x14ac:dyDescent="0.25">
      <c r="A54" t="s">
        <v>28</v>
      </c>
      <c r="B54">
        <v>53</v>
      </c>
      <c r="C54">
        <v>3.6</v>
      </c>
      <c r="D54">
        <f t="shared" si="0"/>
        <v>8.1946852172763407</v>
      </c>
      <c r="E54">
        <f t="shared" si="1"/>
        <v>0.23309459235488536</v>
      </c>
      <c r="F54">
        <f t="shared" si="2"/>
        <v>-4.3911276699127146</v>
      </c>
      <c r="G54">
        <f t="shared" si="3"/>
        <v>4.1551670413015493</v>
      </c>
      <c r="H54">
        <f t="shared" si="4"/>
        <v>15.421306702820813</v>
      </c>
    </row>
    <row r="55" spans="1:8" x14ac:dyDescent="0.25">
      <c r="A55" t="s">
        <v>13</v>
      </c>
      <c r="B55">
        <v>54</v>
      </c>
      <c r="C55">
        <v>5.7</v>
      </c>
      <c r="D55">
        <f t="shared" si="0"/>
        <v>7.9400707336928109</v>
      </c>
      <c r="E55">
        <f t="shared" si="1"/>
        <v>0.23260688327894696</v>
      </c>
      <c r="F55">
        <f t="shared" si="2"/>
        <v>-1.6829884602237168</v>
      </c>
      <c r="G55">
        <f t="shared" si="3"/>
        <v>7.2193429156959956</v>
      </c>
      <c r="H55">
        <f t="shared" si="4"/>
        <v>26.655138871859567</v>
      </c>
    </row>
    <row r="56" spans="1:8" x14ac:dyDescent="0.25">
      <c r="A56" t="s">
        <v>14</v>
      </c>
      <c r="B56">
        <v>55</v>
      </c>
      <c r="C56">
        <v>7.1</v>
      </c>
      <c r="D56">
        <f t="shared" si="0"/>
        <v>7.9924148379108289</v>
      </c>
      <c r="E56">
        <f t="shared" si="1"/>
        <v>0.23242662049988602</v>
      </c>
      <c r="F56">
        <f t="shared" si="2"/>
        <v>-0.6865109420526353</v>
      </c>
      <c r="G56">
        <f t="shared" si="3"/>
        <v>7.6615662899094357</v>
      </c>
      <c r="H56">
        <f t="shared" si="4"/>
        <v>7.9093843649216344</v>
      </c>
    </row>
    <row r="57" spans="1:8" x14ac:dyDescent="0.25">
      <c r="A57" t="s">
        <v>15</v>
      </c>
      <c r="B57">
        <v>56</v>
      </c>
      <c r="C57">
        <v>3.7</v>
      </c>
      <c r="D57">
        <f t="shared" si="0"/>
        <v>8.057778027316246</v>
      </c>
      <c r="E57">
        <f t="shared" si="1"/>
        <v>0.23225955706879156</v>
      </c>
      <c r="F57">
        <f t="shared" si="2"/>
        <v>-4.1669509941539475</v>
      </c>
      <c r="G57">
        <f t="shared" si="3"/>
        <v>4.220446825839467</v>
      </c>
      <c r="H57">
        <f t="shared" si="4"/>
        <v>14.066130428093697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D903-B16C-466D-8AE6-504A3B025B66}">
  <dimension ref="A1:Y57"/>
  <sheetViews>
    <sheetView workbookViewId="0">
      <selection activeCell="G2" sqref="G2:G5"/>
    </sheetView>
  </sheetViews>
  <sheetFormatPr defaultRowHeight="15" x14ac:dyDescent="0.25"/>
  <sheetData>
    <row r="1" spans="1:20" x14ac:dyDescent="0.25">
      <c r="A1" t="s">
        <v>9</v>
      </c>
      <c r="B1" t="s">
        <v>10</v>
      </c>
      <c r="C1" t="s">
        <v>11</v>
      </c>
      <c r="D1" t="s">
        <v>32</v>
      </c>
      <c r="E1" t="s">
        <v>37</v>
      </c>
      <c r="F1" t="s">
        <v>38</v>
      </c>
      <c r="G1" t="s">
        <v>39</v>
      </c>
    </row>
    <row r="2" spans="1:20" x14ac:dyDescent="0.25">
      <c r="A2" t="s">
        <v>12</v>
      </c>
      <c r="B2">
        <v>1</v>
      </c>
      <c r="C2">
        <v>4.5</v>
      </c>
      <c r="G2" s="7">
        <v>-1.8375000000000006</v>
      </c>
    </row>
    <row r="3" spans="1:20" ht="15.75" x14ac:dyDescent="0.25">
      <c r="A3" t="s">
        <v>13</v>
      </c>
      <c r="B3">
        <v>2</v>
      </c>
      <c r="C3">
        <v>8.1999999999999993</v>
      </c>
      <c r="D3">
        <f>AVERAGE(C2:C5)</f>
        <v>6.6249999999999991</v>
      </c>
      <c r="G3" s="8">
        <v>1.3000000000000005</v>
      </c>
      <c r="Q3" s="3" t="s">
        <v>40</v>
      </c>
      <c r="R3" s="3"/>
      <c r="S3" s="3"/>
      <c r="T3" s="3"/>
    </row>
    <row r="4" spans="1:20" ht="15.75" x14ac:dyDescent="0.25">
      <c r="A4" t="s">
        <v>14</v>
      </c>
      <c r="B4">
        <v>3</v>
      </c>
      <c r="C4">
        <v>9.1</v>
      </c>
      <c r="D4">
        <f t="shared" ref="D4:D54" si="0">AVERAGE(C3:C6)</f>
        <v>6.4499999999999993</v>
      </c>
      <c r="E4">
        <f>AVERAGE(D3:D4)</f>
        <v>6.5374999999999996</v>
      </c>
      <c r="F4">
        <f>C4-E4</f>
        <v>2.5625</v>
      </c>
      <c r="G4" s="7">
        <v>2.2750000000000004</v>
      </c>
      <c r="Q4" s="3" t="s">
        <v>41</v>
      </c>
      <c r="R4" s="3"/>
      <c r="S4" s="3"/>
      <c r="T4" s="3"/>
    </row>
    <row r="5" spans="1:20" x14ac:dyDescent="0.25">
      <c r="A5" t="s">
        <v>15</v>
      </c>
      <c r="B5">
        <v>4</v>
      </c>
      <c r="C5">
        <v>4.7</v>
      </c>
      <c r="D5">
        <f t="shared" si="0"/>
        <v>6.3250000000000002</v>
      </c>
      <c r="E5">
        <f t="shared" ref="E5:E54" si="1">AVERAGE(D4:D5)</f>
        <v>6.3874999999999993</v>
      </c>
      <c r="F5">
        <f t="shared" ref="F5:F55" si="2">C5-E5</f>
        <v>-1.6874999999999991</v>
      </c>
      <c r="G5" s="8">
        <v>-1.7375</v>
      </c>
    </row>
    <row r="6" spans="1:20" x14ac:dyDescent="0.25">
      <c r="A6" t="s">
        <v>16</v>
      </c>
      <c r="B6">
        <v>5</v>
      </c>
      <c r="C6">
        <v>3.8</v>
      </c>
      <c r="D6">
        <f t="shared" si="0"/>
        <v>6.1999999999999993</v>
      </c>
      <c r="E6">
        <f t="shared" si="1"/>
        <v>6.2624999999999993</v>
      </c>
      <c r="F6">
        <f t="shared" si="2"/>
        <v>-2.4624999999999995</v>
      </c>
      <c r="G6">
        <v>-1.8375000000000006</v>
      </c>
    </row>
    <row r="7" spans="1:20" x14ac:dyDescent="0.25">
      <c r="A7" t="s">
        <v>13</v>
      </c>
      <c r="B7">
        <v>6</v>
      </c>
      <c r="C7">
        <v>7.7</v>
      </c>
      <c r="D7">
        <f t="shared" si="0"/>
        <v>6.125</v>
      </c>
      <c r="E7">
        <f t="shared" si="1"/>
        <v>6.1624999999999996</v>
      </c>
      <c r="F7">
        <f t="shared" si="2"/>
        <v>1.5375000000000005</v>
      </c>
      <c r="G7">
        <v>1.3000000000000005</v>
      </c>
    </row>
    <row r="8" spans="1:20" x14ac:dyDescent="0.25">
      <c r="A8" t="s">
        <v>14</v>
      </c>
      <c r="B8">
        <v>7</v>
      </c>
      <c r="C8">
        <v>8.6</v>
      </c>
      <c r="D8">
        <f t="shared" si="0"/>
        <v>6.2500000000000009</v>
      </c>
      <c r="E8">
        <f t="shared" si="1"/>
        <v>6.1875</v>
      </c>
      <c r="F8">
        <f t="shared" si="2"/>
        <v>2.4124999999999996</v>
      </c>
      <c r="G8">
        <v>2.2750000000000004</v>
      </c>
    </row>
    <row r="9" spans="1:20" x14ac:dyDescent="0.25">
      <c r="A9" t="s">
        <v>15</v>
      </c>
      <c r="B9">
        <v>8</v>
      </c>
      <c r="C9">
        <v>4.4000000000000004</v>
      </c>
      <c r="D9">
        <f t="shared" si="0"/>
        <v>6.2</v>
      </c>
      <c r="E9">
        <f t="shared" si="1"/>
        <v>6.2250000000000005</v>
      </c>
      <c r="F9">
        <f t="shared" si="2"/>
        <v>-1.8250000000000002</v>
      </c>
      <c r="G9">
        <v>-1.7375</v>
      </c>
    </row>
    <row r="10" spans="1:20" x14ac:dyDescent="0.25">
      <c r="A10" t="s">
        <v>17</v>
      </c>
      <c r="B10">
        <v>9</v>
      </c>
      <c r="C10">
        <v>4.3</v>
      </c>
      <c r="D10">
        <f t="shared" si="0"/>
        <v>6.25</v>
      </c>
      <c r="E10">
        <f t="shared" si="1"/>
        <v>6.2249999999999996</v>
      </c>
      <c r="F10">
        <f t="shared" si="2"/>
        <v>-1.9249999999999998</v>
      </c>
      <c r="G10">
        <v>-1.8375000000000006</v>
      </c>
    </row>
    <row r="11" spans="1:20" x14ac:dyDescent="0.25">
      <c r="A11" t="s">
        <v>13</v>
      </c>
      <c r="B11">
        <v>10</v>
      </c>
      <c r="C11">
        <v>7.5</v>
      </c>
      <c r="D11">
        <f t="shared" si="0"/>
        <v>6.3000000000000007</v>
      </c>
      <c r="E11">
        <f t="shared" si="1"/>
        <v>6.2750000000000004</v>
      </c>
      <c r="F11">
        <f t="shared" si="2"/>
        <v>1.2249999999999996</v>
      </c>
      <c r="G11">
        <v>1.3000000000000005</v>
      </c>
    </row>
    <row r="12" spans="1:20" x14ac:dyDescent="0.25">
      <c r="A12" t="s">
        <v>14</v>
      </c>
      <c r="B12">
        <v>11</v>
      </c>
      <c r="C12">
        <v>8.8000000000000007</v>
      </c>
      <c r="D12">
        <f t="shared" si="0"/>
        <v>6.35</v>
      </c>
      <c r="E12">
        <f t="shared" si="1"/>
        <v>6.3250000000000002</v>
      </c>
      <c r="F12">
        <f t="shared" si="2"/>
        <v>2.4750000000000005</v>
      </c>
      <c r="G12">
        <v>2.2750000000000004</v>
      </c>
    </row>
    <row r="13" spans="1:20" x14ac:dyDescent="0.25">
      <c r="A13" t="s">
        <v>15</v>
      </c>
      <c r="B13">
        <v>12</v>
      </c>
      <c r="C13">
        <v>4.5999999999999996</v>
      </c>
      <c r="D13">
        <f t="shared" si="0"/>
        <v>6.2749999999999995</v>
      </c>
      <c r="E13">
        <f t="shared" si="1"/>
        <v>6.3125</v>
      </c>
      <c r="F13">
        <f t="shared" si="2"/>
        <v>-1.7125000000000004</v>
      </c>
      <c r="G13">
        <v>-1.7375</v>
      </c>
    </row>
    <row r="14" spans="1:20" x14ac:dyDescent="0.25">
      <c r="A14" t="s">
        <v>18</v>
      </c>
      <c r="B14">
        <v>13</v>
      </c>
      <c r="C14">
        <v>4.5</v>
      </c>
      <c r="D14">
        <f t="shared" si="0"/>
        <v>6.2</v>
      </c>
      <c r="E14">
        <f t="shared" si="1"/>
        <v>6.2374999999999998</v>
      </c>
      <c r="F14">
        <f t="shared" si="2"/>
        <v>-1.7374999999999998</v>
      </c>
      <c r="G14">
        <v>-1.8375000000000006</v>
      </c>
    </row>
    <row r="15" spans="1:20" x14ac:dyDescent="0.25">
      <c r="A15" t="s">
        <v>13</v>
      </c>
      <c r="B15">
        <v>14</v>
      </c>
      <c r="C15">
        <v>7.2</v>
      </c>
      <c r="D15">
        <f t="shared" si="0"/>
        <v>6.05</v>
      </c>
      <c r="E15">
        <f t="shared" si="1"/>
        <v>6.125</v>
      </c>
      <c r="F15">
        <f t="shared" si="2"/>
        <v>1.0750000000000002</v>
      </c>
      <c r="G15">
        <v>1.3000000000000005</v>
      </c>
    </row>
    <row r="16" spans="1:20" x14ac:dyDescent="0.25">
      <c r="A16" t="s">
        <v>14</v>
      </c>
      <c r="B16">
        <v>15</v>
      </c>
      <c r="C16">
        <v>8.5</v>
      </c>
      <c r="D16">
        <f t="shared" si="0"/>
        <v>5.9249999999999998</v>
      </c>
      <c r="E16">
        <f t="shared" si="1"/>
        <v>5.9874999999999998</v>
      </c>
      <c r="F16">
        <f t="shared" si="2"/>
        <v>2.5125000000000002</v>
      </c>
      <c r="G16">
        <v>2.2750000000000004</v>
      </c>
    </row>
    <row r="17" spans="1:25" x14ac:dyDescent="0.25">
      <c r="A17" t="s">
        <v>15</v>
      </c>
      <c r="B17">
        <v>16</v>
      </c>
      <c r="C17">
        <v>4</v>
      </c>
      <c r="D17">
        <f t="shared" si="0"/>
        <v>6.0750000000000002</v>
      </c>
      <c r="E17">
        <f t="shared" si="1"/>
        <v>6</v>
      </c>
      <c r="F17">
        <f t="shared" si="2"/>
        <v>-2</v>
      </c>
      <c r="G17">
        <v>-1.7375</v>
      </c>
      <c r="I17" t="s">
        <v>9</v>
      </c>
      <c r="J17" t="s">
        <v>42</v>
      </c>
      <c r="K17" t="s">
        <v>43</v>
      </c>
      <c r="L17" t="s">
        <v>44</v>
      </c>
      <c r="M17" t="s">
        <v>45</v>
      </c>
      <c r="N17" t="s">
        <v>46</v>
      </c>
      <c r="O17" t="s">
        <v>47</v>
      </c>
      <c r="P17" t="s">
        <v>48</v>
      </c>
      <c r="Q17" t="s">
        <v>49</v>
      </c>
      <c r="R17" t="s">
        <v>50</v>
      </c>
      <c r="S17" t="s">
        <v>51</v>
      </c>
      <c r="T17" t="s">
        <v>52</v>
      </c>
      <c r="U17" t="s">
        <v>53</v>
      </c>
      <c r="V17" t="s">
        <v>54</v>
      </c>
      <c r="W17" t="s">
        <v>55</v>
      </c>
      <c r="X17" t="s">
        <v>56</v>
      </c>
      <c r="Y17" t="s">
        <v>57</v>
      </c>
    </row>
    <row r="18" spans="1:25" x14ac:dyDescent="0.25">
      <c r="A18" t="s">
        <v>19</v>
      </c>
      <c r="B18">
        <v>17</v>
      </c>
      <c r="C18">
        <v>4</v>
      </c>
      <c r="D18">
        <f t="shared" si="0"/>
        <v>6.25</v>
      </c>
      <c r="E18">
        <f t="shared" si="1"/>
        <v>6.1624999999999996</v>
      </c>
      <c r="F18">
        <f t="shared" si="2"/>
        <v>-2.1624999999999996</v>
      </c>
      <c r="G18">
        <v>-1.8375000000000006</v>
      </c>
      <c r="I18" t="s">
        <v>58</v>
      </c>
      <c r="K18">
        <v>-2.4624999999999995</v>
      </c>
      <c r="L18">
        <v>-1.9249999999999998</v>
      </c>
      <c r="M18">
        <v>-1.7374999999999998</v>
      </c>
      <c r="N18">
        <v>-2.1624999999999996</v>
      </c>
      <c r="O18">
        <v>-1.9500000000000002</v>
      </c>
      <c r="P18">
        <v>-2.1999999999999993</v>
      </c>
      <c r="Q18">
        <v>-1.8125000000000009</v>
      </c>
      <c r="R18">
        <v>-1.7624999999999997</v>
      </c>
      <c r="S18">
        <v>-1.9750000000000005</v>
      </c>
      <c r="T18">
        <v>-1.7999999999999994</v>
      </c>
      <c r="U18">
        <v>-1.7749999999999999</v>
      </c>
      <c r="V18">
        <v>-1.6124999999999998</v>
      </c>
      <c r="W18">
        <v>-1.5249999999999999</v>
      </c>
      <c r="X18">
        <f>MEDIAN(Table2[[#This Row],[96]:[8]])</f>
        <v>-1.8125000000000009</v>
      </c>
      <c r="Y18">
        <f>Table2[[#This Row],[Mediane]]-$X$22/4</f>
        <v>-1.8375000000000006</v>
      </c>
    </row>
    <row r="19" spans="1:25" x14ac:dyDescent="0.25">
      <c r="A19" t="s">
        <v>13</v>
      </c>
      <c r="B19">
        <v>18</v>
      </c>
      <c r="C19">
        <v>7.8</v>
      </c>
      <c r="D19">
        <f t="shared" si="0"/>
        <v>6.4</v>
      </c>
      <c r="E19">
        <f t="shared" si="1"/>
        <v>6.3250000000000002</v>
      </c>
      <c r="F19">
        <f t="shared" si="2"/>
        <v>1.4749999999999996</v>
      </c>
      <c r="G19">
        <v>1.3000000000000005</v>
      </c>
      <c r="I19" t="s">
        <v>59</v>
      </c>
      <c r="K19">
        <v>1.5375000000000005</v>
      </c>
      <c r="L19">
        <v>1.2249999999999996</v>
      </c>
      <c r="M19">
        <v>1.0750000000000002</v>
      </c>
      <c r="N19">
        <v>1.4749999999999996</v>
      </c>
      <c r="O19">
        <v>1.3625000000000007</v>
      </c>
      <c r="P19">
        <v>1.5124999999999993</v>
      </c>
      <c r="Q19">
        <v>1.2999999999999998</v>
      </c>
      <c r="R19">
        <v>1.2374999999999998</v>
      </c>
      <c r="S19">
        <v>1.5625</v>
      </c>
      <c r="T19">
        <v>1.5375000000000005</v>
      </c>
      <c r="U19">
        <v>1.3250000000000002</v>
      </c>
      <c r="V19">
        <v>1.0999999999999996</v>
      </c>
      <c r="W19">
        <v>0.62500000000000089</v>
      </c>
      <c r="X19">
        <f>MEDIAN(Table2[[#This Row],[96]:[8]])</f>
        <v>1.3250000000000002</v>
      </c>
      <c r="Y19">
        <f>Table2[[#This Row],[Mediane]]-$X$22/4</f>
        <v>1.3000000000000005</v>
      </c>
    </row>
    <row r="20" spans="1:25" x14ac:dyDescent="0.25">
      <c r="A20" t="s">
        <v>14</v>
      </c>
      <c r="B20">
        <v>19</v>
      </c>
      <c r="C20">
        <v>9.1999999999999993</v>
      </c>
      <c r="D20">
        <f t="shared" si="0"/>
        <v>6.5500000000000007</v>
      </c>
      <c r="E20">
        <f t="shared" si="1"/>
        <v>6.4750000000000005</v>
      </c>
      <c r="F20">
        <f t="shared" si="2"/>
        <v>2.7249999999999988</v>
      </c>
      <c r="G20">
        <v>2.2750000000000004</v>
      </c>
      <c r="I20" t="s">
        <v>60</v>
      </c>
      <c r="J20">
        <v>2.5625</v>
      </c>
      <c r="K20">
        <v>2.4124999999999996</v>
      </c>
      <c r="L20">
        <v>2.4750000000000005</v>
      </c>
      <c r="M20">
        <v>2.5125000000000002</v>
      </c>
      <c r="N20">
        <v>2.7249999999999988</v>
      </c>
      <c r="O20">
        <v>2.5250000000000004</v>
      </c>
      <c r="P20">
        <v>1.8624999999999998</v>
      </c>
      <c r="Q20">
        <v>2.2999999999999998</v>
      </c>
      <c r="R20">
        <v>2.0999999999999996</v>
      </c>
      <c r="S20">
        <v>1.9375</v>
      </c>
      <c r="T20">
        <v>2.125</v>
      </c>
      <c r="U20">
        <v>1.9875000000000007</v>
      </c>
      <c r="V20">
        <v>1.7874999999999988</v>
      </c>
      <c r="X20">
        <f>MEDIAN(Table2[[#This Row],[95]:[7]])</f>
        <v>2.2999999999999998</v>
      </c>
      <c r="Y20">
        <f>Table2[[#This Row],[Mediane]]-$X$22/4</f>
        <v>2.2750000000000004</v>
      </c>
    </row>
    <row r="21" spans="1:25" x14ac:dyDescent="0.25">
      <c r="A21" t="s">
        <v>15</v>
      </c>
      <c r="B21">
        <v>20</v>
      </c>
      <c r="C21">
        <v>4.5999999999999996</v>
      </c>
      <c r="D21">
        <f t="shared" si="0"/>
        <v>6.5749999999999993</v>
      </c>
      <c r="E21">
        <f t="shared" si="1"/>
        <v>6.5625</v>
      </c>
      <c r="F21">
        <f t="shared" si="2"/>
        <v>-1.9625000000000004</v>
      </c>
      <c r="G21">
        <v>-1.7375</v>
      </c>
      <c r="I21" t="s">
        <v>61</v>
      </c>
      <c r="J21">
        <v>-1.6874999999999991</v>
      </c>
      <c r="K21">
        <v>-1.8250000000000002</v>
      </c>
      <c r="L21">
        <v>-1.7125000000000004</v>
      </c>
      <c r="M21">
        <v>-2</v>
      </c>
      <c r="N21">
        <v>-1.9625000000000004</v>
      </c>
      <c r="O21">
        <v>-1.6624999999999988</v>
      </c>
      <c r="P21">
        <v>-1.3375000000000004</v>
      </c>
      <c r="Q21">
        <v>-1.8374999999999995</v>
      </c>
      <c r="R21">
        <v>-1.5750000000000002</v>
      </c>
      <c r="S21">
        <v>-1.7250000000000005</v>
      </c>
      <c r="T21">
        <v>-1.7374999999999998</v>
      </c>
      <c r="U21">
        <v>-1.4874999999999994</v>
      </c>
      <c r="V21">
        <v>-1.1125000000000007</v>
      </c>
      <c r="X21">
        <f>MEDIAN(Table2[[#This Row],[95]:[7]])</f>
        <v>-1.7125000000000004</v>
      </c>
      <c r="Y21">
        <f>Table2[[#This Row],[Mediane]]-$X$22/4</f>
        <v>-1.7375</v>
      </c>
    </row>
    <row r="22" spans="1:25" x14ac:dyDescent="0.25">
      <c r="A22" t="s">
        <v>20</v>
      </c>
      <c r="B22">
        <v>21</v>
      </c>
      <c r="C22">
        <v>4.5999999999999996</v>
      </c>
      <c r="D22">
        <f t="shared" si="0"/>
        <v>6.5250000000000004</v>
      </c>
      <c r="E22">
        <f t="shared" si="1"/>
        <v>6.55</v>
      </c>
      <c r="F22">
        <f t="shared" si="2"/>
        <v>-1.9500000000000002</v>
      </c>
      <c r="G22">
        <v>-1.8375000000000006</v>
      </c>
      <c r="X22">
        <f>SUM(Table2[Mediane])</f>
        <v>9.9999999999998757E-2</v>
      </c>
      <c r="Y22">
        <f>SUM(Table2[adjust])</f>
        <v>0</v>
      </c>
    </row>
    <row r="23" spans="1:25" x14ac:dyDescent="0.25">
      <c r="A23" t="s">
        <v>13</v>
      </c>
      <c r="B23">
        <v>22</v>
      </c>
      <c r="C23">
        <v>7.9</v>
      </c>
      <c r="D23">
        <f t="shared" si="0"/>
        <v>6.55</v>
      </c>
      <c r="E23">
        <f t="shared" si="1"/>
        <v>6.5374999999999996</v>
      </c>
      <c r="F23">
        <f t="shared" si="2"/>
        <v>1.3625000000000007</v>
      </c>
      <c r="G23">
        <v>1.3000000000000005</v>
      </c>
    </row>
    <row r="24" spans="1:25" x14ac:dyDescent="0.25">
      <c r="A24" t="s">
        <v>14</v>
      </c>
      <c r="B24">
        <v>23</v>
      </c>
      <c r="C24">
        <v>9</v>
      </c>
      <c r="D24">
        <f t="shared" si="0"/>
        <v>6.3999999999999995</v>
      </c>
      <c r="E24">
        <f t="shared" si="1"/>
        <v>6.4749999999999996</v>
      </c>
      <c r="F24">
        <f t="shared" si="2"/>
        <v>2.5250000000000004</v>
      </c>
      <c r="G24">
        <v>2.2750000000000004</v>
      </c>
    </row>
    <row r="25" spans="1:25" x14ac:dyDescent="0.25">
      <c r="A25" t="s">
        <v>15</v>
      </c>
      <c r="B25">
        <v>24</v>
      </c>
      <c r="C25">
        <v>4.7</v>
      </c>
      <c r="D25">
        <f t="shared" si="0"/>
        <v>6.3249999999999993</v>
      </c>
      <c r="E25">
        <f t="shared" si="1"/>
        <v>6.3624999999999989</v>
      </c>
      <c r="F25">
        <f t="shared" si="2"/>
        <v>-1.6624999999999988</v>
      </c>
      <c r="G25">
        <v>-1.7375</v>
      </c>
    </row>
    <row r="26" spans="1:25" x14ac:dyDescent="0.25">
      <c r="A26" t="s">
        <v>21</v>
      </c>
      <c r="B26">
        <v>25</v>
      </c>
      <c r="C26">
        <v>4</v>
      </c>
      <c r="D26">
        <f t="shared" si="0"/>
        <v>6.0749999999999993</v>
      </c>
      <c r="E26">
        <f t="shared" si="1"/>
        <v>6.1999999999999993</v>
      </c>
      <c r="F26">
        <f t="shared" si="2"/>
        <v>-2.1999999999999993</v>
      </c>
      <c r="G26">
        <v>-1.8375000000000006</v>
      </c>
    </row>
    <row r="27" spans="1:25" x14ac:dyDescent="0.25">
      <c r="A27" t="s">
        <v>13</v>
      </c>
      <c r="B27">
        <v>26</v>
      </c>
      <c r="C27">
        <v>7.6</v>
      </c>
      <c r="D27">
        <f t="shared" si="0"/>
        <v>6.1000000000000005</v>
      </c>
      <c r="E27">
        <f t="shared" si="1"/>
        <v>6.0875000000000004</v>
      </c>
      <c r="F27">
        <f t="shared" si="2"/>
        <v>1.5124999999999993</v>
      </c>
      <c r="G27">
        <v>1.3000000000000005</v>
      </c>
    </row>
    <row r="28" spans="1:25" x14ac:dyDescent="0.25">
      <c r="A28" t="s">
        <v>14</v>
      </c>
      <c r="B28">
        <v>27</v>
      </c>
      <c r="C28">
        <v>8</v>
      </c>
      <c r="D28">
        <f t="shared" si="0"/>
        <v>6.1749999999999998</v>
      </c>
      <c r="E28">
        <f t="shared" si="1"/>
        <v>6.1375000000000002</v>
      </c>
      <c r="F28">
        <f t="shared" si="2"/>
        <v>1.8624999999999998</v>
      </c>
      <c r="G28">
        <v>2.2750000000000004</v>
      </c>
    </row>
    <row r="29" spans="1:25" x14ac:dyDescent="0.25">
      <c r="A29" t="s">
        <v>15</v>
      </c>
      <c r="B29">
        <v>28</v>
      </c>
      <c r="C29">
        <v>4.8</v>
      </c>
      <c r="D29">
        <f t="shared" si="0"/>
        <v>6.1000000000000005</v>
      </c>
      <c r="E29">
        <f t="shared" si="1"/>
        <v>6.1375000000000002</v>
      </c>
      <c r="F29">
        <f t="shared" si="2"/>
        <v>-1.3375000000000004</v>
      </c>
      <c r="G29">
        <v>-1.7375</v>
      </c>
    </row>
    <row r="30" spans="1:25" x14ac:dyDescent="0.25">
      <c r="A30" t="s">
        <v>22</v>
      </c>
      <c r="B30">
        <v>29</v>
      </c>
      <c r="C30">
        <v>4.3</v>
      </c>
      <c r="D30">
        <f t="shared" si="0"/>
        <v>6.125</v>
      </c>
      <c r="E30">
        <f t="shared" si="1"/>
        <v>6.1125000000000007</v>
      </c>
      <c r="F30">
        <f t="shared" si="2"/>
        <v>-1.8125000000000009</v>
      </c>
      <c r="G30">
        <v>-1.8375000000000006</v>
      </c>
    </row>
    <row r="31" spans="1:25" x14ac:dyDescent="0.25">
      <c r="A31" t="s">
        <v>13</v>
      </c>
      <c r="B31">
        <v>30</v>
      </c>
      <c r="C31">
        <v>7.3</v>
      </c>
      <c r="D31">
        <f t="shared" si="0"/>
        <v>5.875</v>
      </c>
      <c r="E31">
        <f t="shared" si="1"/>
        <v>6</v>
      </c>
      <c r="F31">
        <f t="shared" si="2"/>
        <v>1.2999999999999998</v>
      </c>
      <c r="G31">
        <v>1.3000000000000005</v>
      </c>
    </row>
    <row r="32" spans="1:25" x14ac:dyDescent="0.25">
      <c r="A32" t="s">
        <v>14</v>
      </c>
      <c r="B32">
        <v>31</v>
      </c>
      <c r="C32">
        <v>8.1</v>
      </c>
      <c r="D32">
        <f t="shared" si="0"/>
        <v>5.7249999999999996</v>
      </c>
      <c r="E32">
        <f t="shared" si="1"/>
        <v>5.8</v>
      </c>
      <c r="F32">
        <f t="shared" si="2"/>
        <v>2.2999999999999998</v>
      </c>
      <c r="G32">
        <v>2.2750000000000004</v>
      </c>
    </row>
    <row r="33" spans="1:7" x14ac:dyDescent="0.25">
      <c r="A33" t="s">
        <v>15</v>
      </c>
      <c r="B33">
        <v>32</v>
      </c>
      <c r="C33">
        <v>3.8</v>
      </c>
      <c r="D33">
        <f t="shared" si="0"/>
        <v>5.5499999999999989</v>
      </c>
      <c r="E33">
        <f t="shared" si="1"/>
        <v>5.6374999999999993</v>
      </c>
      <c r="F33">
        <f t="shared" si="2"/>
        <v>-1.8374999999999995</v>
      </c>
      <c r="G33">
        <v>-1.7375</v>
      </c>
    </row>
    <row r="34" spans="1:7" x14ac:dyDescent="0.25">
      <c r="A34" t="s">
        <v>23</v>
      </c>
      <c r="B34">
        <v>33</v>
      </c>
      <c r="C34">
        <v>3.6999999999999997</v>
      </c>
      <c r="D34">
        <f t="shared" si="0"/>
        <v>5.375</v>
      </c>
      <c r="E34">
        <f t="shared" si="1"/>
        <v>5.4624999999999995</v>
      </c>
      <c r="F34">
        <f t="shared" si="2"/>
        <v>-1.7624999999999997</v>
      </c>
      <c r="G34">
        <v>-1.8375000000000006</v>
      </c>
    </row>
    <row r="35" spans="1:7" x14ac:dyDescent="0.25">
      <c r="A35" t="s">
        <v>13</v>
      </c>
      <c r="B35">
        <v>34</v>
      </c>
      <c r="C35">
        <v>6.6</v>
      </c>
      <c r="D35">
        <f t="shared" si="0"/>
        <v>5.35</v>
      </c>
      <c r="E35">
        <f t="shared" si="1"/>
        <v>5.3624999999999998</v>
      </c>
      <c r="F35">
        <f t="shared" si="2"/>
        <v>1.2374999999999998</v>
      </c>
      <c r="G35">
        <v>1.3000000000000005</v>
      </c>
    </row>
    <row r="36" spans="1:7" x14ac:dyDescent="0.25">
      <c r="A36" t="s">
        <v>14</v>
      </c>
      <c r="B36">
        <v>35</v>
      </c>
      <c r="C36">
        <v>7.3999999999999995</v>
      </c>
      <c r="D36">
        <f t="shared" si="0"/>
        <v>5.25</v>
      </c>
      <c r="E36">
        <f t="shared" si="1"/>
        <v>5.3</v>
      </c>
      <c r="F36">
        <f t="shared" si="2"/>
        <v>2.0999999999999996</v>
      </c>
      <c r="G36">
        <v>2.2750000000000004</v>
      </c>
    </row>
    <row r="37" spans="1:7" x14ac:dyDescent="0.25">
      <c r="A37" t="s">
        <v>15</v>
      </c>
      <c r="B37">
        <v>36</v>
      </c>
      <c r="C37">
        <v>3.7</v>
      </c>
      <c r="D37">
        <f t="shared" si="0"/>
        <v>5.3</v>
      </c>
      <c r="E37">
        <f t="shared" si="1"/>
        <v>5.2750000000000004</v>
      </c>
      <c r="F37">
        <f t="shared" si="2"/>
        <v>-1.5750000000000002</v>
      </c>
      <c r="G37">
        <v>-1.7375</v>
      </c>
    </row>
    <row r="38" spans="1:7" x14ac:dyDescent="0.25">
      <c r="A38" t="s">
        <v>24</v>
      </c>
      <c r="B38">
        <v>37</v>
      </c>
      <c r="C38">
        <v>3.3</v>
      </c>
      <c r="D38">
        <f t="shared" si="0"/>
        <v>5.25</v>
      </c>
      <c r="E38">
        <f t="shared" si="1"/>
        <v>5.2750000000000004</v>
      </c>
      <c r="F38">
        <f t="shared" si="2"/>
        <v>-1.9750000000000005</v>
      </c>
      <c r="G38">
        <v>-1.8375000000000006</v>
      </c>
    </row>
    <row r="39" spans="1:7" x14ac:dyDescent="0.25">
      <c r="A39" t="s">
        <v>13</v>
      </c>
      <c r="B39">
        <v>38</v>
      </c>
      <c r="C39">
        <v>6.8</v>
      </c>
      <c r="D39">
        <f t="shared" si="0"/>
        <v>5.2249999999999996</v>
      </c>
      <c r="E39">
        <f t="shared" si="1"/>
        <v>5.2374999999999998</v>
      </c>
      <c r="F39">
        <f t="shared" si="2"/>
        <v>1.5625</v>
      </c>
      <c r="G39">
        <v>1.3000000000000005</v>
      </c>
    </row>
    <row r="40" spans="1:7" x14ac:dyDescent="0.25">
      <c r="A40" t="s">
        <v>14</v>
      </c>
      <c r="B40">
        <v>39</v>
      </c>
      <c r="C40">
        <v>7.2</v>
      </c>
      <c r="D40">
        <f t="shared" si="0"/>
        <v>5.3000000000000007</v>
      </c>
      <c r="E40">
        <f t="shared" si="1"/>
        <v>5.2625000000000002</v>
      </c>
      <c r="F40">
        <f t="shared" si="2"/>
        <v>1.9375</v>
      </c>
      <c r="G40">
        <v>2.2750000000000004</v>
      </c>
    </row>
    <row r="41" spans="1:7" x14ac:dyDescent="0.25">
      <c r="A41" t="s">
        <v>15</v>
      </c>
      <c r="B41">
        <v>40</v>
      </c>
      <c r="C41">
        <v>3.5999999999999996</v>
      </c>
      <c r="D41">
        <f t="shared" si="0"/>
        <v>5.35</v>
      </c>
      <c r="E41">
        <f t="shared" si="1"/>
        <v>5.3250000000000002</v>
      </c>
      <c r="F41">
        <f t="shared" si="2"/>
        <v>-1.7250000000000005</v>
      </c>
      <c r="G41">
        <v>-1.7375</v>
      </c>
    </row>
    <row r="42" spans="1:7" x14ac:dyDescent="0.25">
      <c r="A42" t="s">
        <v>25</v>
      </c>
      <c r="B42">
        <v>41</v>
      </c>
      <c r="C42">
        <v>3.6</v>
      </c>
      <c r="D42">
        <f t="shared" si="0"/>
        <v>5.4499999999999993</v>
      </c>
      <c r="E42">
        <f t="shared" si="1"/>
        <v>5.3999999999999995</v>
      </c>
      <c r="F42">
        <f t="shared" si="2"/>
        <v>-1.7999999999999994</v>
      </c>
      <c r="G42">
        <v>-1.8375000000000006</v>
      </c>
    </row>
    <row r="43" spans="1:7" x14ac:dyDescent="0.25">
      <c r="A43" t="s">
        <v>13</v>
      </c>
      <c r="B43">
        <v>42</v>
      </c>
      <c r="C43">
        <v>7</v>
      </c>
      <c r="D43">
        <f t="shared" si="0"/>
        <v>5.4749999999999996</v>
      </c>
      <c r="E43">
        <f t="shared" si="1"/>
        <v>5.4624999999999995</v>
      </c>
      <c r="F43">
        <f t="shared" si="2"/>
        <v>1.5375000000000005</v>
      </c>
      <c r="G43">
        <v>1.3000000000000005</v>
      </c>
    </row>
    <row r="44" spans="1:7" x14ac:dyDescent="0.25">
      <c r="A44" t="s">
        <v>14</v>
      </c>
      <c r="B44">
        <v>43</v>
      </c>
      <c r="C44">
        <v>7.6</v>
      </c>
      <c r="D44">
        <f t="shared" si="0"/>
        <v>5.4750000000000005</v>
      </c>
      <c r="E44">
        <f t="shared" si="1"/>
        <v>5.4749999999999996</v>
      </c>
      <c r="F44">
        <f t="shared" si="2"/>
        <v>2.125</v>
      </c>
      <c r="G44">
        <v>2.2750000000000004</v>
      </c>
    </row>
    <row r="45" spans="1:7" x14ac:dyDescent="0.25">
      <c r="A45" t="s">
        <v>15</v>
      </c>
      <c r="B45">
        <v>44</v>
      </c>
      <c r="C45">
        <v>3.7</v>
      </c>
      <c r="D45">
        <f t="shared" si="0"/>
        <v>5.4</v>
      </c>
      <c r="E45">
        <f t="shared" si="1"/>
        <v>5.4375</v>
      </c>
      <c r="F45">
        <f t="shared" si="2"/>
        <v>-1.7374999999999998</v>
      </c>
      <c r="G45">
        <v>-1.7375</v>
      </c>
    </row>
    <row r="46" spans="1:7" x14ac:dyDescent="0.25">
      <c r="A46" t="s">
        <v>26</v>
      </c>
      <c r="B46">
        <v>45</v>
      </c>
      <c r="C46">
        <v>3.6</v>
      </c>
      <c r="D46">
        <f t="shared" si="0"/>
        <v>5.35</v>
      </c>
      <c r="E46">
        <f t="shared" si="1"/>
        <v>5.375</v>
      </c>
      <c r="F46">
        <f t="shared" si="2"/>
        <v>-1.7749999999999999</v>
      </c>
      <c r="G46">
        <v>-1.8375000000000006</v>
      </c>
    </row>
    <row r="47" spans="1:7" x14ac:dyDescent="0.25">
      <c r="A47" t="s">
        <v>13</v>
      </c>
      <c r="B47">
        <v>46</v>
      </c>
      <c r="C47">
        <v>6.7</v>
      </c>
      <c r="D47">
        <f t="shared" si="0"/>
        <v>5.4</v>
      </c>
      <c r="E47">
        <f t="shared" si="1"/>
        <v>5.375</v>
      </c>
      <c r="F47">
        <f t="shared" si="2"/>
        <v>1.3250000000000002</v>
      </c>
      <c r="G47">
        <v>1.3000000000000005</v>
      </c>
    </row>
    <row r="48" spans="1:7" x14ac:dyDescent="0.25">
      <c r="A48" t="s">
        <v>14</v>
      </c>
      <c r="B48">
        <v>47</v>
      </c>
      <c r="C48">
        <v>7.4</v>
      </c>
      <c r="D48">
        <f t="shared" si="0"/>
        <v>5.4249999999999998</v>
      </c>
      <c r="E48">
        <f t="shared" si="1"/>
        <v>5.4124999999999996</v>
      </c>
      <c r="F48">
        <f t="shared" si="2"/>
        <v>1.9875000000000007</v>
      </c>
      <c r="G48">
        <v>2.2750000000000004</v>
      </c>
    </row>
    <row r="49" spans="1:7" x14ac:dyDescent="0.25">
      <c r="A49" t="s">
        <v>15</v>
      </c>
      <c r="B49">
        <v>48</v>
      </c>
      <c r="C49">
        <v>3.9</v>
      </c>
      <c r="D49">
        <f t="shared" si="0"/>
        <v>5.35</v>
      </c>
      <c r="E49">
        <f t="shared" si="1"/>
        <v>5.3874999999999993</v>
      </c>
      <c r="F49">
        <f t="shared" si="2"/>
        <v>-1.4874999999999994</v>
      </c>
      <c r="G49">
        <v>-1.7375</v>
      </c>
    </row>
    <row r="50" spans="1:7" x14ac:dyDescent="0.25">
      <c r="A50" t="s">
        <v>27</v>
      </c>
      <c r="B50">
        <v>49</v>
      </c>
      <c r="C50">
        <v>3.7</v>
      </c>
      <c r="D50">
        <f t="shared" si="0"/>
        <v>5.2750000000000004</v>
      </c>
      <c r="E50">
        <f t="shared" si="1"/>
        <v>5.3125</v>
      </c>
      <c r="F50">
        <f t="shared" si="2"/>
        <v>-1.6124999999999998</v>
      </c>
      <c r="G50">
        <v>-1.8375000000000006</v>
      </c>
    </row>
    <row r="51" spans="1:7" x14ac:dyDescent="0.25">
      <c r="A51" t="s">
        <v>13</v>
      </c>
      <c r="B51">
        <v>50</v>
      </c>
      <c r="C51">
        <v>6.4</v>
      </c>
      <c r="D51">
        <f t="shared" si="0"/>
        <v>5.3250000000000011</v>
      </c>
      <c r="E51">
        <f t="shared" si="1"/>
        <v>5.3000000000000007</v>
      </c>
      <c r="F51">
        <f t="shared" si="2"/>
        <v>1.0999999999999996</v>
      </c>
      <c r="G51">
        <v>1.3000000000000005</v>
      </c>
    </row>
    <row r="52" spans="1:7" x14ac:dyDescent="0.25">
      <c r="A52" t="s">
        <v>14</v>
      </c>
      <c r="B52">
        <v>51</v>
      </c>
      <c r="C52">
        <v>7.1</v>
      </c>
      <c r="D52">
        <f t="shared" si="0"/>
        <v>5.3000000000000007</v>
      </c>
      <c r="E52">
        <f t="shared" si="1"/>
        <v>5.3125000000000009</v>
      </c>
      <c r="F52">
        <f t="shared" si="2"/>
        <v>1.7874999999999988</v>
      </c>
      <c r="G52">
        <v>2.2750000000000004</v>
      </c>
    </row>
    <row r="53" spans="1:7" x14ac:dyDescent="0.25">
      <c r="A53" t="s">
        <v>15</v>
      </c>
      <c r="B53">
        <v>52</v>
      </c>
      <c r="C53">
        <v>4.0999999999999996</v>
      </c>
      <c r="D53">
        <f t="shared" si="0"/>
        <v>5.125</v>
      </c>
      <c r="E53">
        <f t="shared" si="1"/>
        <v>5.2125000000000004</v>
      </c>
      <c r="F53">
        <f t="shared" si="2"/>
        <v>-1.1125000000000007</v>
      </c>
      <c r="G53">
        <v>-1.7375</v>
      </c>
    </row>
    <row r="54" spans="1:7" x14ac:dyDescent="0.25">
      <c r="A54" t="s">
        <v>28</v>
      </c>
      <c r="B54">
        <v>53</v>
      </c>
      <c r="C54">
        <v>3.6</v>
      </c>
      <c r="D54">
        <f t="shared" si="0"/>
        <v>5.125</v>
      </c>
      <c r="E54">
        <f t="shared" si="1"/>
        <v>5.125</v>
      </c>
      <c r="F54">
        <f t="shared" si="2"/>
        <v>-1.5249999999999999</v>
      </c>
      <c r="G54">
        <v>-1.8375000000000006</v>
      </c>
    </row>
    <row r="55" spans="1:7" x14ac:dyDescent="0.25">
      <c r="A55" t="s">
        <v>13</v>
      </c>
      <c r="B55">
        <v>54</v>
      </c>
      <c r="C55">
        <v>5.7</v>
      </c>
      <c r="D55">
        <f>AVERAGE(C54:C57)</f>
        <v>5.0249999999999995</v>
      </c>
      <c r="E55">
        <f>AVERAGE(D54:D55)</f>
        <v>5.0749999999999993</v>
      </c>
      <c r="F55">
        <f t="shared" si="2"/>
        <v>0.62500000000000089</v>
      </c>
      <c r="G55">
        <v>1.3000000000000005</v>
      </c>
    </row>
    <row r="56" spans="1:7" x14ac:dyDescent="0.25">
      <c r="A56" t="s">
        <v>14</v>
      </c>
      <c r="B56">
        <v>55</v>
      </c>
      <c r="C56">
        <v>7.1</v>
      </c>
    </row>
    <row r="57" spans="1:7" x14ac:dyDescent="0.25">
      <c r="A57" t="s">
        <v>15</v>
      </c>
      <c r="B57">
        <v>56</v>
      </c>
      <c r="C57">
        <v>3.7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2019-03-31T23:52:02Z</dcterms:modified>
</cp:coreProperties>
</file>