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Lissage de Holt\"/>
    </mc:Choice>
  </mc:AlternateContent>
  <xr:revisionPtr revIDLastSave="0" documentId="13_ncr:1_{C240E248-9606-4AAC-8EE9-E4A576C312B9}" xr6:coauthVersionLast="43" xr6:coauthVersionMax="43" xr10:uidLastSave="{00000000-0000-0000-0000-000000000000}"/>
  <bookViews>
    <workbookView xWindow="-120" yWindow="-120" windowWidth="20730" windowHeight="11160" xr2:uid="{3218C48F-BBFD-45F4-837D-704E92E0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4" i="1" s="1"/>
  <c r="G4" i="1" s="1"/>
  <c r="E3" i="1"/>
  <c r="D4" i="1" l="1"/>
  <c r="E4" i="1" s="1"/>
  <c r="F5" i="1" s="1"/>
  <c r="G5" i="1" s="1"/>
  <c r="D5" i="1"/>
  <c r="E5" i="1" s="1"/>
  <c r="F6" i="1" s="1"/>
  <c r="G6" i="1" s="1"/>
  <c r="D6" i="1" l="1"/>
  <c r="E6" i="1" s="1"/>
  <c r="D7" i="1" l="1"/>
  <c r="F7" i="1"/>
  <c r="G7" i="1" s="1"/>
  <c r="E7" i="1"/>
  <c r="F8" i="1" s="1"/>
  <c r="G8" i="1" s="1"/>
  <c r="D8" i="1" l="1"/>
  <c r="E8" i="1" s="1"/>
  <c r="D9" i="1" l="1"/>
  <c r="F9" i="1"/>
  <c r="G9" i="1" s="1"/>
  <c r="E9" i="1"/>
  <c r="F10" i="1" s="1"/>
  <c r="G10" i="1" s="1"/>
  <c r="D10" i="1" l="1"/>
  <c r="E10" i="1" s="1"/>
  <c r="D11" i="1" l="1"/>
  <c r="E11" i="1" s="1"/>
  <c r="F12" i="1" s="1"/>
  <c r="G12" i="1" s="1"/>
  <c r="F11" i="1"/>
  <c r="G11" i="1" s="1"/>
  <c r="D12" i="1" l="1"/>
  <c r="E12" i="1"/>
  <c r="F13" i="1" s="1"/>
  <c r="G13" i="1" s="1"/>
  <c r="D13" i="1" l="1"/>
  <c r="E13" i="1" s="1"/>
  <c r="F14" i="1" s="1"/>
  <c r="G14" i="1" s="1"/>
  <c r="D14" i="1" l="1"/>
  <c r="E14" i="1" s="1"/>
  <c r="D15" i="1" l="1"/>
  <c r="E15" i="1" s="1"/>
  <c r="F15" i="1"/>
  <c r="G15" i="1" s="1"/>
  <c r="D16" i="1" l="1"/>
  <c r="F16" i="1"/>
  <c r="G16" i="1" s="1"/>
  <c r="E16" i="1"/>
  <c r="D17" i="1" l="1"/>
  <c r="E17" i="1" s="1"/>
  <c r="F17" i="1"/>
  <c r="G17" i="1" s="1"/>
  <c r="D18" i="1" l="1"/>
  <c r="E18" i="1" s="1"/>
  <c r="F18" i="1"/>
  <c r="G18" i="1" s="1"/>
  <c r="D19" i="1" l="1"/>
  <c r="E19" i="1" s="1"/>
  <c r="F19" i="1"/>
  <c r="G19" i="1" s="1"/>
  <c r="D20" i="1" l="1"/>
  <c r="E20" i="1" s="1"/>
  <c r="F20" i="1"/>
  <c r="G20" i="1" s="1"/>
  <c r="D21" i="1" l="1"/>
  <c r="F21" i="1"/>
  <c r="G21" i="1" s="1"/>
  <c r="E21" i="1" l="1"/>
  <c r="F22" i="1" s="1"/>
  <c r="G22" i="1" s="1"/>
  <c r="D22" i="1" l="1"/>
  <c r="E22" i="1" s="1"/>
  <c r="F23" i="1" s="1"/>
  <c r="G23" i="1" s="1"/>
  <c r="D23" i="1" l="1"/>
  <c r="E23" i="1" s="1"/>
  <c r="F24" i="1" s="1"/>
  <c r="G24" i="1" s="1"/>
  <c r="D24" i="1" l="1"/>
  <c r="E24" i="1" s="1"/>
  <c r="F25" i="1" s="1"/>
  <c r="G25" i="1" s="1"/>
  <c r="D25" i="1" l="1"/>
  <c r="E25" i="1" s="1"/>
  <c r="D26" i="1"/>
  <c r="E26" i="1" s="1"/>
  <c r="F26" i="1"/>
  <c r="G26" i="1" s="1"/>
  <c r="D27" i="1" l="1"/>
  <c r="E27" i="1" s="1"/>
  <c r="F27" i="1"/>
  <c r="G27" i="1" s="1"/>
  <c r="D28" i="1" l="1"/>
  <c r="E28" i="1" s="1"/>
  <c r="F28" i="1"/>
  <c r="G28" i="1" s="1"/>
  <c r="D29" i="1" l="1"/>
  <c r="F29" i="1"/>
  <c r="G29" i="1" s="1"/>
  <c r="E29" i="1"/>
  <c r="F30" i="1" s="1"/>
  <c r="G30" i="1" s="1"/>
  <c r="D30" i="1" l="1"/>
  <c r="E30" i="1" s="1"/>
  <c r="D31" i="1" l="1"/>
  <c r="E31" i="1" s="1"/>
  <c r="F31" i="1"/>
  <c r="G31" i="1" s="1"/>
  <c r="H1" i="1" l="1"/>
  <c r="G32" i="1"/>
</calcChain>
</file>

<file path=xl/sharedStrings.xml><?xml version="1.0" encoding="utf-8"?>
<sst xmlns="http://schemas.openxmlformats.org/spreadsheetml/2006/main" count="23" uniqueCount="21">
  <si>
    <t>Années</t>
  </si>
  <si>
    <t>Données</t>
  </si>
  <si>
    <t>y</t>
  </si>
  <si>
    <t xml:space="preserve">un autre modèle de lissage exponentiel pour les séries à composante saisonière. </t>
  </si>
  <si>
    <t>Comme pour le lissage double on a deux composantes St et Tt. Les equations de mise à jour sont:</t>
  </si>
  <si>
    <t>Contrairement au LED, λ et μ sont des paramètres quelconques compris entre 0 et 1.</t>
  </si>
  <si>
    <t>On choisit comme initialisation:</t>
  </si>
  <si>
    <t>lambda</t>
  </si>
  <si>
    <t>mu</t>
  </si>
  <si>
    <t>S</t>
  </si>
  <si>
    <t>T</t>
  </si>
  <si>
    <t>F</t>
  </si>
  <si>
    <t>MAPE</t>
  </si>
  <si>
    <t>Let's now use Matlab to find the best lambda and mu to fit this data.</t>
  </si>
  <si>
    <t>T2</t>
  </si>
  <si>
    <t>S2</t>
  </si>
  <si>
    <t>alpha</t>
  </si>
  <si>
    <t>Parametres optimals</t>
  </si>
  <si>
    <t>En utlisant Matlab on trouve les valeurs initiales suivantes minimisant le mape (3.1197)</t>
  </si>
  <si>
    <t>Change the initial values and see what happens!</t>
  </si>
  <si>
    <t xml:space="preserve">Le lissage de Holt s'applique aux séries sans composante saisonière. On verra par la suite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</si>
</sst>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 vertical="center" readingOrder="1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5.0925925925925923E-2"/>
          <c:w val="0.7660439632545932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3.8</c:v>
                </c:pt>
                <c:pt idx="1">
                  <c:v>4.4000000000000004</c:v>
                </c:pt>
                <c:pt idx="2">
                  <c:v>5</c:v>
                </c:pt>
                <c:pt idx="3">
                  <c:v>5.4</c:v>
                </c:pt>
                <c:pt idx="4">
                  <c:v>5.6</c:v>
                </c:pt>
                <c:pt idx="5">
                  <c:v>5.9</c:v>
                </c:pt>
                <c:pt idx="6">
                  <c:v>6.1</c:v>
                </c:pt>
                <c:pt idx="7">
                  <c:v>6.6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12.4</c:v>
                </c:pt>
                <c:pt idx="12">
                  <c:v>15.2</c:v>
                </c:pt>
                <c:pt idx="13">
                  <c:v>19.3</c:v>
                </c:pt>
                <c:pt idx="14">
                  <c:v>23.3</c:v>
                </c:pt>
                <c:pt idx="15">
                  <c:v>29.8</c:v>
                </c:pt>
                <c:pt idx="16">
                  <c:v>34.6</c:v>
                </c:pt>
                <c:pt idx="17">
                  <c:v>41.1</c:v>
                </c:pt>
                <c:pt idx="18">
                  <c:v>48.8</c:v>
                </c:pt>
                <c:pt idx="19">
                  <c:v>60</c:v>
                </c:pt>
                <c:pt idx="20">
                  <c:v>70.2</c:v>
                </c:pt>
                <c:pt idx="21">
                  <c:v>80.599999999999994</c:v>
                </c:pt>
                <c:pt idx="22">
                  <c:v>89.9</c:v>
                </c:pt>
                <c:pt idx="23">
                  <c:v>100</c:v>
                </c:pt>
                <c:pt idx="24">
                  <c:v>104.8</c:v>
                </c:pt>
                <c:pt idx="25">
                  <c:v>111.6</c:v>
                </c:pt>
                <c:pt idx="26">
                  <c:v>118.4</c:v>
                </c:pt>
                <c:pt idx="27">
                  <c:v>125.6</c:v>
                </c:pt>
                <c:pt idx="28">
                  <c:v>134.69999999999999</c:v>
                </c:pt>
                <c:pt idx="29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0-4264-AAC0-6376474ABDC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Sheet1!$B$4:$B$31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Sheet1!$F$4:$F$31</c:f>
              <c:numCache>
                <c:formatCode>General</c:formatCode>
                <c:ptCount val="28"/>
                <c:pt idx="0">
                  <c:v>5</c:v>
                </c:pt>
                <c:pt idx="1">
                  <c:v>4.6639999999999997</c:v>
                </c:pt>
                <c:pt idx="2">
                  <c:v>4.8316800000000004</c:v>
                </c:pt>
                <c:pt idx="3">
                  <c:v>5.0441215999999987</c:v>
                </c:pt>
                <c:pt idx="4">
                  <c:v>5.3178129920000003</c:v>
                </c:pt>
                <c:pt idx="5">
                  <c:v>5.5573613670400004</c:v>
                </c:pt>
                <c:pt idx="6">
                  <c:v>5.9399696130047994</c:v>
                </c:pt>
                <c:pt idx="7">
                  <c:v>6.8389992384757763</c:v>
                </c:pt>
                <c:pt idx="8">
                  <c:v>7.7140864399717177</c:v>
                </c:pt>
                <c:pt idx="9">
                  <c:v>8.5984169955341372</c:v>
                </c:pt>
                <c:pt idx="10">
                  <c:v>10.226846289405024</c:v>
                </c:pt>
                <c:pt idx="11">
                  <c:v>12.334447765205431</c:v>
                </c:pt>
                <c:pt idx="12">
                  <c:v>15.316138387572877</c:v>
                </c:pt>
                <c:pt idx="13">
                  <c:v>18.589807530432317</c:v>
                </c:pt>
                <c:pt idx="14">
                  <c:v>23.320711221066709</c:v>
                </c:pt>
                <c:pt idx="15">
                  <c:v>27.729642760290957</c:v>
                </c:pt>
                <c:pt idx="16">
                  <c:v>32.992229198469857</c:v>
                </c:pt>
                <c:pt idx="17">
                  <c:v>39.232182439816413</c:v>
                </c:pt>
                <c:pt idx="18">
                  <c:v>47.701909324961612</c:v>
                </c:pt>
                <c:pt idx="19">
                  <c:v>56.514414658401066</c:v>
                </c:pt>
                <c:pt idx="20">
                  <c:v>65.679686179418411</c:v>
                </c:pt>
                <c:pt idx="21">
                  <c:v>74.50578900293236</c:v>
                </c:pt>
                <c:pt idx="22">
                  <c:v>83.723359000223823</c:v>
                </c:pt>
                <c:pt idx="23">
                  <c:v>90.38477271954693</c:v>
                </c:pt>
                <c:pt idx="24">
                  <c:v>97.249339285838843</c:v>
                </c:pt>
                <c:pt idx="25">
                  <c:v>104.15491454744824</c:v>
                </c:pt>
                <c:pt idx="26">
                  <c:v>111.26566286454072</c:v>
                </c:pt>
                <c:pt idx="27">
                  <c:v>119.42436291689799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0-4264-AAC0-6376474A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40440"/>
        <c:axId val="424838144"/>
      </c:scatterChart>
      <c:valAx>
        <c:axId val="4248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38144"/>
        <c:crosses val="autoZero"/>
        <c:crossBetween val="midCat"/>
      </c:valAx>
      <c:valAx>
        <c:axId val="424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3</xdr:row>
      <xdr:rowOff>66675</xdr:rowOff>
    </xdr:from>
    <xdr:to>
      <xdr:col>17</xdr:col>
      <xdr:colOff>475676</xdr:colOff>
      <xdr:row>7</xdr:row>
      <xdr:rowOff>171342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258F9-0599-4714-A8D8-E0DC4A8E3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657225"/>
          <a:ext cx="4590476" cy="8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11</xdr:row>
      <xdr:rowOff>38100</xdr:rowOff>
    </xdr:from>
    <xdr:to>
      <xdr:col>17</xdr:col>
      <xdr:colOff>228089</xdr:colOff>
      <xdr:row>16</xdr:row>
      <xdr:rowOff>18933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11B1FA-3507-4D5E-87F0-9C8E33FD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75" y="2171700"/>
          <a:ext cx="4085714" cy="933333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16</xdr:row>
      <xdr:rowOff>100012</xdr:rowOff>
    </xdr:from>
    <xdr:to>
      <xdr:col>18</xdr:col>
      <xdr:colOff>0</xdr:colOff>
      <xdr:row>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9A49F-744E-44B9-B6BC-6B60AB680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06AB-EBF3-49B2-8C74-7E9F7E60C232}">
  <dimension ref="A1:T41"/>
  <sheetViews>
    <sheetView tabSelected="1" workbookViewId="0">
      <selection activeCell="K1" sqref="K1"/>
    </sheetView>
  </sheetViews>
  <sheetFormatPr defaultRowHeight="15" x14ac:dyDescent="0.25"/>
  <sheetData>
    <row r="1" spans="1:20" ht="15.7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>
        <f>AVERAGE(G4:G31)</f>
        <v>23.987889563394251</v>
      </c>
      <c r="I1" s="15" t="s">
        <v>7</v>
      </c>
      <c r="J1" s="15">
        <v>0.4</v>
      </c>
      <c r="K1" s="1" t="s">
        <v>20</v>
      </c>
      <c r="L1" s="1"/>
      <c r="M1" s="1"/>
      <c r="N1" s="1"/>
      <c r="O1" s="1"/>
      <c r="P1" s="1"/>
      <c r="Q1" s="1"/>
      <c r="R1" s="1"/>
      <c r="S1" s="1"/>
    </row>
    <row r="2" spans="1:20" ht="15.75" x14ac:dyDescent="0.25">
      <c r="A2">
        <v>1962</v>
      </c>
      <c r="B2">
        <v>1</v>
      </c>
      <c r="C2">
        <v>3.8</v>
      </c>
      <c r="I2" s="15" t="s">
        <v>8</v>
      </c>
      <c r="J2" s="15">
        <v>0.3</v>
      </c>
      <c r="K2" s="1" t="s">
        <v>3</v>
      </c>
      <c r="L2" s="1"/>
      <c r="M2" s="1"/>
      <c r="N2" s="1"/>
      <c r="O2" s="1"/>
      <c r="P2" s="1"/>
      <c r="Q2" s="1"/>
      <c r="R2" s="1"/>
      <c r="S2" s="1"/>
    </row>
    <row r="3" spans="1:20" ht="15.75" x14ac:dyDescent="0.25">
      <c r="A3">
        <v>1963</v>
      </c>
      <c r="B3">
        <v>2</v>
      </c>
      <c r="C3">
        <v>4.4000000000000004</v>
      </c>
      <c r="D3">
        <f>AVERAGE(C2:C4)</f>
        <v>4.3999999999999995</v>
      </c>
      <c r="E3">
        <f>(C4-C2)/2</f>
        <v>0.60000000000000009</v>
      </c>
      <c r="K3" s="1" t="s">
        <v>4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>
        <v>1964</v>
      </c>
      <c r="B4">
        <v>3</v>
      </c>
      <c r="C4">
        <v>5</v>
      </c>
      <c r="D4">
        <f>$J$1*C4+(1-$J$1)*(D3-E3)</f>
        <v>4.2799999999999994</v>
      </c>
      <c r="E4">
        <f>$J$2*(D4-D3)+(1-$J$2)*E3</f>
        <v>0.38400000000000001</v>
      </c>
      <c r="F4">
        <f>E3+D3</f>
        <v>5</v>
      </c>
      <c r="G4">
        <f>100*ABS(F4-C4)/C4</f>
        <v>0</v>
      </c>
    </row>
    <row r="5" spans="1:20" x14ac:dyDescent="0.25">
      <c r="A5">
        <v>1965</v>
      </c>
      <c r="B5">
        <v>4</v>
      </c>
      <c r="C5">
        <v>5.4</v>
      </c>
      <c r="D5">
        <f>$J$1*C5+(1-$J$1)*(D4-E4)</f>
        <v>4.4976000000000003</v>
      </c>
      <c r="E5">
        <f>$J$2*(D5-D4)+(1-$J$2)*E4</f>
        <v>0.33408000000000027</v>
      </c>
      <c r="F5">
        <f t="shared" ref="F5:F30" si="0">E4+D4</f>
        <v>4.6639999999999997</v>
      </c>
      <c r="G5">
        <f t="shared" ref="G5:G31" si="1">100*ABS(F5-C5)/C5</f>
        <v>13.62962962962964</v>
      </c>
    </row>
    <row r="6" spans="1:20" x14ac:dyDescent="0.25">
      <c r="A6">
        <v>1966</v>
      </c>
      <c r="B6">
        <v>5</v>
      </c>
      <c r="C6">
        <v>5.6</v>
      </c>
      <c r="D6">
        <f t="shared" ref="D6:D31" si="2">$J$1*C6+(1-$J$1)*(D5-E5)</f>
        <v>4.7381119999999992</v>
      </c>
      <c r="E6">
        <f t="shared" ref="E6:E31" si="3">$J$2*(D6-D5)+(1-$J$2)*E5</f>
        <v>0.30600959999999988</v>
      </c>
      <c r="F6">
        <f t="shared" si="0"/>
        <v>4.8316800000000004</v>
      </c>
      <c r="G6">
        <f t="shared" si="1"/>
        <v>13.719999999999986</v>
      </c>
    </row>
    <row r="7" spans="1:20" x14ac:dyDescent="0.25">
      <c r="A7">
        <v>1967</v>
      </c>
      <c r="B7">
        <v>6</v>
      </c>
      <c r="C7">
        <v>5.9</v>
      </c>
      <c r="D7">
        <f t="shared" si="2"/>
        <v>5.0192614400000002</v>
      </c>
      <c r="E7">
        <f t="shared" si="3"/>
        <v>0.29855155200000016</v>
      </c>
      <c r="F7">
        <f t="shared" si="0"/>
        <v>5.0441215999999987</v>
      </c>
      <c r="G7">
        <f t="shared" si="1"/>
        <v>14.506413559322063</v>
      </c>
    </row>
    <row r="8" spans="1:20" x14ac:dyDescent="0.25">
      <c r="A8">
        <v>1968</v>
      </c>
      <c r="B8">
        <v>7</v>
      </c>
      <c r="C8">
        <v>6.1</v>
      </c>
      <c r="D8">
        <f t="shared" si="2"/>
        <v>5.2724259328</v>
      </c>
      <c r="E8">
        <f t="shared" si="3"/>
        <v>0.28493543424000006</v>
      </c>
      <c r="F8">
        <f t="shared" si="0"/>
        <v>5.3178129920000003</v>
      </c>
      <c r="G8">
        <f t="shared" si="1"/>
        <v>12.822737836065563</v>
      </c>
    </row>
    <row r="9" spans="1:20" ht="15.75" x14ac:dyDescent="0.25">
      <c r="A9">
        <v>1969</v>
      </c>
      <c r="B9">
        <v>8</v>
      </c>
      <c r="C9">
        <v>6.6</v>
      </c>
      <c r="D9">
        <f t="shared" si="2"/>
        <v>5.6324942991359999</v>
      </c>
      <c r="E9">
        <f t="shared" si="3"/>
        <v>0.30747531386879995</v>
      </c>
      <c r="F9">
        <f t="shared" si="0"/>
        <v>5.5573613670400004</v>
      </c>
      <c r="G9">
        <f t="shared" si="1"/>
        <v>15.797555044848474</v>
      </c>
      <c r="K9" s="3" t="s">
        <v>5</v>
      </c>
      <c r="L9" s="4"/>
      <c r="M9" s="4"/>
      <c r="N9" s="4"/>
      <c r="O9" s="4"/>
      <c r="P9" s="4"/>
      <c r="Q9" s="4"/>
      <c r="R9" s="4"/>
      <c r="S9" s="4"/>
    </row>
    <row r="10" spans="1:20" x14ac:dyDescent="0.25">
      <c r="A10">
        <v>1970</v>
      </c>
      <c r="B10">
        <v>9</v>
      </c>
      <c r="C10">
        <v>8</v>
      </c>
      <c r="D10">
        <f t="shared" si="2"/>
        <v>6.3950113911603204</v>
      </c>
      <c r="E10">
        <f t="shared" si="3"/>
        <v>0.4439878473154561</v>
      </c>
      <c r="F10">
        <f t="shared" si="0"/>
        <v>5.9399696130047994</v>
      </c>
      <c r="G10">
        <f t="shared" si="1"/>
        <v>25.750379837440008</v>
      </c>
    </row>
    <row r="11" spans="1:20" ht="15.75" x14ac:dyDescent="0.25">
      <c r="A11">
        <v>1971</v>
      </c>
      <c r="B11">
        <v>10</v>
      </c>
      <c r="C11">
        <v>9</v>
      </c>
      <c r="D11">
        <f t="shared" si="2"/>
        <v>7.1706141263069192</v>
      </c>
      <c r="E11">
        <f t="shared" si="3"/>
        <v>0.54347231366479898</v>
      </c>
      <c r="F11">
        <f t="shared" si="0"/>
        <v>6.8389992384757763</v>
      </c>
      <c r="G11">
        <f t="shared" si="1"/>
        <v>24.011119572491374</v>
      </c>
      <c r="K11" s="5" t="s">
        <v>6</v>
      </c>
      <c r="L11" s="5"/>
      <c r="M11" s="5"/>
      <c r="N11" s="4"/>
    </row>
    <row r="12" spans="1:20" x14ac:dyDescent="0.25">
      <c r="A12">
        <v>1972</v>
      </c>
      <c r="B12">
        <v>11</v>
      </c>
      <c r="C12">
        <v>10</v>
      </c>
      <c r="D12">
        <f t="shared" si="2"/>
        <v>7.9762850875852722</v>
      </c>
      <c r="E12">
        <f t="shared" si="3"/>
        <v>0.62213190794886519</v>
      </c>
      <c r="F12">
        <f t="shared" si="0"/>
        <v>7.7140864399717177</v>
      </c>
      <c r="G12">
        <f t="shared" si="1"/>
        <v>22.859135600282823</v>
      </c>
    </row>
    <row r="13" spans="1:20" x14ac:dyDescent="0.25">
      <c r="A13">
        <v>1973</v>
      </c>
      <c r="B13">
        <v>12</v>
      </c>
      <c r="C13">
        <v>12.4</v>
      </c>
      <c r="D13">
        <f>$J$1*C13+(1-$J$1)*(D12-E12)</f>
        <v>9.3724919077818463</v>
      </c>
      <c r="E13">
        <f>$J$2*(D13-D12)+(1-$J$2)*E12</f>
        <v>0.85435438162317778</v>
      </c>
      <c r="F13">
        <f t="shared" si="0"/>
        <v>8.5984169955341372</v>
      </c>
      <c r="G13">
        <f t="shared" si="1"/>
        <v>30.657927455369865</v>
      </c>
    </row>
    <row r="14" spans="1:20" x14ac:dyDescent="0.25">
      <c r="A14">
        <v>1974</v>
      </c>
      <c r="B14">
        <v>13</v>
      </c>
      <c r="C14">
        <v>15.2</v>
      </c>
      <c r="D14">
        <f t="shared" si="2"/>
        <v>11.190882515695201</v>
      </c>
      <c r="E14">
        <f t="shared" si="3"/>
        <v>1.1435652495102306</v>
      </c>
      <c r="F14">
        <f t="shared" si="0"/>
        <v>10.226846289405024</v>
      </c>
      <c r="G14">
        <f t="shared" si="1"/>
        <v>32.718116517072204</v>
      </c>
    </row>
    <row r="15" spans="1:20" x14ac:dyDescent="0.25">
      <c r="A15">
        <v>1975</v>
      </c>
      <c r="B15">
        <v>14</v>
      </c>
      <c r="C15">
        <v>19.3</v>
      </c>
      <c r="D15">
        <f t="shared" si="2"/>
        <v>13.748390359710982</v>
      </c>
      <c r="E15">
        <f t="shared" si="3"/>
        <v>1.5677480278618958</v>
      </c>
      <c r="F15">
        <f t="shared" si="0"/>
        <v>12.334447765205431</v>
      </c>
      <c r="G15">
        <f t="shared" si="1"/>
        <v>36.090944221733523</v>
      </c>
    </row>
    <row r="16" spans="1:20" x14ac:dyDescent="0.25">
      <c r="A16">
        <v>1976</v>
      </c>
      <c r="B16">
        <v>15</v>
      </c>
      <c r="C16">
        <v>23.3</v>
      </c>
      <c r="D16">
        <f t="shared" si="2"/>
        <v>16.628385399109451</v>
      </c>
      <c r="E16">
        <f t="shared" si="3"/>
        <v>1.9614221313228677</v>
      </c>
      <c r="F16">
        <f t="shared" si="0"/>
        <v>15.316138387572877</v>
      </c>
      <c r="G16">
        <f t="shared" si="1"/>
        <v>34.26550048251984</v>
      </c>
    </row>
    <row r="17" spans="1:8" x14ac:dyDescent="0.25">
      <c r="A17">
        <v>1977</v>
      </c>
      <c r="B17">
        <v>16</v>
      </c>
      <c r="C17">
        <v>29.8</v>
      </c>
      <c r="D17">
        <f t="shared" si="2"/>
        <v>20.720177960671951</v>
      </c>
      <c r="E17">
        <f t="shared" si="3"/>
        <v>2.6005332603947569</v>
      </c>
      <c r="F17">
        <f t="shared" si="0"/>
        <v>18.589807530432317</v>
      </c>
      <c r="G17">
        <f t="shared" si="1"/>
        <v>37.618095535462018</v>
      </c>
    </row>
    <row r="18" spans="1:8" x14ac:dyDescent="0.25">
      <c r="A18">
        <v>1978</v>
      </c>
      <c r="B18">
        <v>17</v>
      </c>
      <c r="C18">
        <v>34.6</v>
      </c>
      <c r="D18">
        <f t="shared" si="2"/>
        <v>24.711786820166317</v>
      </c>
      <c r="E18">
        <f t="shared" si="3"/>
        <v>3.0178559401246394</v>
      </c>
      <c r="F18">
        <f t="shared" si="0"/>
        <v>23.320711221066709</v>
      </c>
      <c r="G18">
        <f t="shared" si="1"/>
        <v>32.599100517148237</v>
      </c>
    </row>
    <row r="19" spans="1:8" x14ac:dyDescent="0.25">
      <c r="A19">
        <v>1979</v>
      </c>
      <c r="B19">
        <v>18</v>
      </c>
      <c r="C19">
        <v>41.1</v>
      </c>
      <c r="D19">
        <f t="shared" si="2"/>
        <v>29.456358528025007</v>
      </c>
      <c r="E19">
        <f t="shared" si="3"/>
        <v>3.5358706704448544</v>
      </c>
      <c r="F19">
        <f t="shared" si="0"/>
        <v>27.729642760290957</v>
      </c>
      <c r="G19">
        <f t="shared" si="1"/>
        <v>32.531282821676506</v>
      </c>
    </row>
    <row r="20" spans="1:8" x14ac:dyDescent="0.25">
      <c r="A20">
        <v>1980</v>
      </c>
      <c r="B20">
        <v>19</v>
      </c>
      <c r="C20">
        <v>48.8</v>
      </c>
      <c r="D20">
        <f t="shared" si="2"/>
        <v>35.072292714548091</v>
      </c>
      <c r="E20">
        <f t="shared" si="3"/>
        <v>4.1598897252683233</v>
      </c>
      <c r="F20">
        <f t="shared" si="0"/>
        <v>32.992229198469857</v>
      </c>
      <c r="G20">
        <f t="shared" si="1"/>
        <v>32.392972953955208</v>
      </c>
    </row>
    <row r="21" spans="1:8" x14ac:dyDescent="0.25">
      <c r="A21">
        <v>1981</v>
      </c>
      <c r="B21">
        <v>20</v>
      </c>
      <c r="C21">
        <v>60</v>
      </c>
      <c r="D21">
        <f t="shared" si="2"/>
        <v>42.547441793567856</v>
      </c>
      <c r="E21">
        <f t="shared" si="3"/>
        <v>5.154467531393756</v>
      </c>
      <c r="F21">
        <f t="shared" si="0"/>
        <v>39.232182439816413</v>
      </c>
      <c r="G21">
        <f t="shared" si="1"/>
        <v>34.613029266972646</v>
      </c>
    </row>
    <row r="22" spans="1:8" x14ac:dyDescent="0.25">
      <c r="A22">
        <v>1982</v>
      </c>
      <c r="B22">
        <v>21</v>
      </c>
      <c r="C22">
        <v>70.2</v>
      </c>
      <c r="D22">
        <f t="shared" si="2"/>
        <v>50.515784557304457</v>
      </c>
      <c r="E22">
        <f t="shared" si="3"/>
        <v>5.9986301010966088</v>
      </c>
      <c r="F22">
        <f t="shared" si="0"/>
        <v>47.701909324961612</v>
      </c>
      <c r="G22">
        <f t="shared" si="1"/>
        <v>32.048562215154405</v>
      </c>
    </row>
    <row r="23" spans="1:8" x14ac:dyDescent="0.25">
      <c r="A23">
        <v>1983</v>
      </c>
      <c r="B23">
        <v>22</v>
      </c>
      <c r="C23">
        <v>80.599999999999994</v>
      </c>
      <c r="D23">
        <f t="shared" si="2"/>
        <v>58.950292673724711</v>
      </c>
      <c r="E23">
        <f t="shared" si="3"/>
        <v>6.729393505693702</v>
      </c>
      <c r="F23">
        <f t="shared" si="0"/>
        <v>56.514414658401066</v>
      </c>
      <c r="G23">
        <f t="shared" si="1"/>
        <v>29.88286022530885</v>
      </c>
    </row>
    <row r="24" spans="1:8" x14ac:dyDescent="0.25">
      <c r="A24">
        <v>1984</v>
      </c>
      <c r="B24">
        <v>23</v>
      </c>
      <c r="C24">
        <v>89.9</v>
      </c>
      <c r="D24">
        <f t="shared" si="2"/>
        <v>67.292539500818606</v>
      </c>
      <c r="E24">
        <f t="shared" si="3"/>
        <v>7.2132495021137597</v>
      </c>
      <c r="F24">
        <f t="shared" si="0"/>
        <v>65.679686179418411</v>
      </c>
      <c r="G24">
        <f t="shared" si="1"/>
        <v>26.941394683628026</v>
      </c>
    </row>
    <row r="25" spans="1:8" x14ac:dyDescent="0.25">
      <c r="A25">
        <v>1985</v>
      </c>
      <c r="B25">
        <v>24</v>
      </c>
      <c r="C25">
        <v>100</v>
      </c>
      <c r="D25">
        <f t="shared" si="2"/>
        <v>76.047573999222905</v>
      </c>
      <c r="E25">
        <f t="shared" si="3"/>
        <v>7.6757850010009214</v>
      </c>
      <c r="F25">
        <f t="shared" si="0"/>
        <v>74.50578900293236</v>
      </c>
      <c r="G25">
        <f t="shared" si="1"/>
        <v>25.49421099706764</v>
      </c>
    </row>
    <row r="26" spans="1:8" x14ac:dyDescent="0.25">
      <c r="A26">
        <v>1986</v>
      </c>
      <c r="B26">
        <v>25</v>
      </c>
      <c r="C26">
        <v>104.8</v>
      </c>
      <c r="D26">
        <f t="shared" si="2"/>
        <v>82.943073398933194</v>
      </c>
      <c r="E26">
        <f t="shared" si="3"/>
        <v>7.441699320613731</v>
      </c>
      <c r="F26">
        <f t="shared" si="0"/>
        <v>83.723359000223823</v>
      </c>
      <c r="G26">
        <f t="shared" si="1"/>
        <v>20.111298663908563</v>
      </c>
    </row>
    <row r="27" spans="1:8" x14ac:dyDescent="0.25">
      <c r="A27">
        <v>1987</v>
      </c>
      <c r="B27">
        <v>26</v>
      </c>
      <c r="C27">
        <v>111.6</v>
      </c>
      <c r="D27">
        <f t="shared" si="2"/>
        <v>89.940824446991684</v>
      </c>
      <c r="E27">
        <f t="shared" si="3"/>
        <v>7.3085148388471577</v>
      </c>
      <c r="F27">
        <f t="shared" si="0"/>
        <v>90.38477271954693</v>
      </c>
      <c r="G27">
        <f t="shared" si="1"/>
        <v>19.010060287144324</v>
      </c>
    </row>
    <row r="28" spans="1:8" x14ac:dyDescent="0.25">
      <c r="A28">
        <v>1988</v>
      </c>
      <c r="B28">
        <v>27</v>
      </c>
      <c r="C28">
        <v>118.4</v>
      </c>
      <c r="D28">
        <f t="shared" si="2"/>
        <v>96.939385764886723</v>
      </c>
      <c r="E28">
        <f t="shared" si="3"/>
        <v>7.2155287825615222</v>
      </c>
      <c r="F28">
        <f t="shared" si="0"/>
        <v>97.249339285838843</v>
      </c>
      <c r="G28">
        <f t="shared" si="1"/>
        <v>17.863733711284766</v>
      </c>
    </row>
    <row r="29" spans="1:8" x14ac:dyDescent="0.25">
      <c r="A29">
        <v>1989</v>
      </c>
      <c r="B29">
        <v>28</v>
      </c>
      <c r="C29">
        <v>125.6</v>
      </c>
      <c r="D29">
        <f t="shared" si="2"/>
        <v>104.07431418939512</v>
      </c>
      <c r="E29">
        <f t="shared" si="3"/>
        <v>7.1913486751455862</v>
      </c>
      <c r="F29">
        <f t="shared" si="0"/>
        <v>104.15491454744824</v>
      </c>
      <c r="G29">
        <f t="shared" si="1"/>
        <v>17.074112621458401</v>
      </c>
    </row>
    <row r="30" spans="1:8" x14ac:dyDescent="0.25">
      <c r="A30">
        <v>1990</v>
      </c>
      <c r="B30">
        <v>29</v>
      </c>
      <c r="C30">
        <v>134.69999999999999</v>
      </c>
      <c r="D30">
        <f t="shared" si="2"/>
        <v>112.00977930854971</v>
      </c>
      <c r="E30">
        <f t="shared" si="3"/>
        <v>7.4145836083482859</v>
      </c>
      <c r="F30">
        <f t="shared" si="0"/>
        <v>111.26566286454072</v>
      </c>
      <c r="G30">
        <f t="shared" si="1"/>
        <v>17.397429202271177</v>
      </c>
    </row>
    <row r="31" spans="1:8" x14ac:dyDescent="0.25">
      <c r="A31">
        <v>1991</v>
      </c>
      <c r="B31">
        <v>30</v>
      </c>
      <c r="C31">
        <v>147.9</v>
      </c>
      <c r="D31">
        <f t="shared" si="2"/>
        <v>121.91711742012086</v>
      </c>
      <c r="E31">
        <f t="shared" si="3"/>
        <v>8.1624099593151449</v>
      </c>
      <c r="F31">
        <f>E30+D30</f>
        <v>119.42436291689799</v>
      </c>
      <c r="G31">
        <f t="shared" si="1"/>
        <v>19.253304315822863</v>
      </c>
    </row>
    <row r="32" spans="1:8" ht="15.75" x14ac:dyDescent="0.25">
      <c r="G32" s="12">
        <f>AVERAGE(G4:G31)</f>
        <v>23.987889563394251</v>
      </c>
      <c r="H32" s="13" t="s">
        <v>12</v>
      </c>
    </row>
    <row r="33" spans="10:18" ht="15.75" x14ac:dyDescent="0.25">
      <c r="J33" s="6" t="s">
        <v>13</v>
      </c>
      <c r="K33" s="7"/>
      <c r="L33" s="7"/>
      <c r="M33" s="7"/>
      <c r="N33" s="7"/>
      <c r="O33" s="7"/>
      <c r="P33" s="7"/>
      <c r="Q33" s="7"/>
    </row>
    <row r="35" spans="10:18" ht="15.75" x14ac:dyDescent="0.25">
      <c r="J35" s="14" t="s">
        <v>18</v>
      </c>
      <c r="K35" s="14"/>
      <c r="L35" s="14"/>
      <c r="M35" s="14"/>
      <c r="N35" s="14"/>
      <c r="O35" s="14"/>
      <c r="P35" s="14"/>
      <c r="Q35" s="14"/>
      <c r="R35" s="14"/>
    </row>
    <row r="36" spans="10:18" x14ac:dyDescent="0.25">
      <c r="L36" s="9"/>
      <c r="M36" s="10" t="s">
        <v>17</v>
      </c>
      <c r="N36" s="11"/>
    </row>
    <row r="37" spans="10:18" x14ac:dyDescent="0.25">
      <c r="M37" s="8" t="s">
        <v>15</v>
      </c>
      <c r="N37" s="8">
        <v>4.5956999999999999</v>
      </c>
    </row>
    <row r="38" spans="10:18" x14ac:dyDescent="0.25">
      <c r="M38" s="8" t="s">
        <v>14</v>
      </c>
      <c r="N38" s="8">
        <v>0.40429999999999999</v>
      </c>
    </row>
    <row r="39" spans="10:18" x14ac:dyDescent="0.25">
      <c r="M39" s="8" t="s">
        <v>16</v>
      </c>
      <c r="N39" s="8">
        <v>0.99690000000000001</v>
      </c>
    </row>
    <row r="40" spans="10:18" x14ac:dyDescent="0.25">
      <c r="M40" s="8" t="s">
        <v>8</v>
      </c>
      <c r="N40" s="8">
        <v>0.75900000000000001</v>
      </c>
    </row>
    <row r="41" spans="10:18" ht="15.75" x14ac:dyDescent="0.25">
      <c r="J41" s="15" t="s">
        <v>19</v>
      </c>
      <c r="K41" s="15"/>
      <c r="L41" s="15"/>
      <c r="M41" s="15"/>
      <c r="N41" s="15"/>
      <c r="O41" s="1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YsfDS</dc:creator>
  <cp:lastModifiedBy>YsfDS</cp:lastModifiedBy>
  <dcterms:created xsi:type="dcterms:W3CDTF">2019-03-31T18:10:38Z</dcterms:created>
  <dcterms:modified xsi:type="dcterms:W3CDTF">2019-05-13T20:23:15Z</dcterms:modified>
</cp:coreProperties>
</file>