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fractal_analysis" localSheetId="0">Sheet1!$A$1:$B$12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" i="1"/>
  <c r="K2" i="1"/>
  <c r="K3" i="1"/>
  <c r="K4" i="1"/>
  <c r="K5" i="1"/>
  <c r="K6" i="1"/>
  <c r="K7" i="1"/>
  <c r="K8" i="1"/>
  <c r="K9" i="1"/>
  <c r="K10" i="1"/>
  <c r="K11" i="1"/>
  <c r="K12" i="1"/>
  <c r="K1" i="1"/>
  <c r="I2" i="1"/>
  <c r="I3" i="1"/>
  <c r="I4" i="1"/>
  <c r="I5" i="1"/>
  <c r="I6" i="1"/>
  <c r="I7" i="1"/>
  <c r="I8" i="1"/>
  <c r="I9" i="1"/>
  <c r="I10" i="1"/>
  <c r="I11" i="1"/>
  <c r="I12" i="1"/>
  <c r="I1" i="1"/>
  <c r="H2" i="1"/>
  <c r="H3" i="1"/>
  <c r="H4" i="1"/>
  <c r="H5" i="1"/>
  <c r="H6" i="1"/>
  <c r="H7" i="1"/>
  <c r="H8" i="1"/>
  <c r="H9" i="1"/>
  <c r="H10" i="1"/>
  <c r="H11" i="1"/>
  <c r="H12" i="1"/>
  <c r="H1" i="1"/>
  <c r="D1" i="1" l="1"/>
  <c r="D2" i="1"/>
  <c r="D3" i="1"/>
  <c r="D4" i="1"/>
  <c r="D5" i="1"/>
  <c r="D6" i="1"/>
  <c r="D7" i="1"/>
  <c r="D8" i="1"/>
  <c r="D9" i="1"/>
  <c r="D10" i="1"/>
  <c r="D11" i="1"/>
  <c r="D12" i="1"/>
  <c r="F2" i="1"/>
  <c r="F3" i="1"/>
  <c r="F4" i="1"/>
  <c r="F5" i="1"/>
  <c r="F6" i="1"/>
  <c r="F7" i="1"/>
  <c r="F8" i="1"/>
  <c r="F9" i="1"/>
  <c r="F10" i="1"/>
  <c r="F11" i="1"/>
  <c r="F12" i="1"/>
  <c r="F1" i="1"/>
  <c r="E2" i="1"/>
  <c r="E3" i="1"/>
  <c r="E4" i="1"/>
  <c r="E5" i="1"/>
  <c r="E6" i="1"/>
  <c r="E7" i="1"/>
  <c r="E8" i="1"/>
  <c r="E9" i="1"/>
  <c r="E10" i="1"/>
  <c r="E11" i="1"/>
  <c r="E12" i="1"/>
  <c r="E1" i="1"/>
</calcChain>
</file>

<file path=xl/connections.xml><?xml version="1.0" encoding="utf-8"?>
<connections xmlns="http://schemas.openxmlformats.org/spreadsheetml/2006/main">
  <connection id="1" name="fractal_analysis" type="6" refreshedVersion="4" background="1" saveData="1">
    <textPr codePage="932" sourceFile="C:\Users\major\Desktop\course\熱物理工学\5.1\fractal_analysis.dat" delimited="0">
      <textFields count="2">
        <textField/>
        <textField position="6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/>
              <a:t>fractal analysis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data</c:v>
          </c:tx>
          <c:spPr>
            <a:ln w="9525"/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lang="ja-JP"/>
                  </a:pPr>
                  <a:endParaRPr lang="ja-JP"/>
                </a:p>
              </c:txPr>
            </c:trendlineLbl>
          </c:trendline>
          <c:cat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18675078</c:v>
                </c:pt>
                <c:pt idx="1">
                  <c:v>4782981</c:v>
                </c:pt>
                <c:pt idx="2">
                  <c:v>1248217</c:v>
                </c:pt>
                <c:pt idx="3">
                  <c:v>330985</c:v>
                </c:pt>
                <c:pt idx="4">
                  <c:v>89059</c:v>
                </c:pt>
                <c:pt idx="5">
                  <c:v>24728</c:v>
                </c:pt>
                <c:pt idx="6">
                  <c:v>6975</c:v>
                </c:pt>
                <c:pt idx="7">
                  <c:v>1941</c:v>
                </c:pt>
                <c:pt idx="8">
                  <c:v>542</c:v>
                </c:pt>
                <c:pt idx="9">
                  <c:v>142</c:v>
                </c:pt>
                <c:pt idx="10">
                  <c:v>36</c:v>
                </c:pt>
                <c:pt idx="11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69952"/>
        <c:axId val="196271488"/>
      </c:lineChart>
      <c:catAx>
        <c:axId val="1962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6271488"/>
        <c:crosses val="autoZero"/>
        <c:auto val="1"/>
        <c:lblAlgn val="ctr"/>
        <c:lblOffset val="100"/>
        <c:noMultiLvlLbl val="0"/>
      </c:catAx>
      <c:valAx>
        <c:axId val="19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62699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factal analysis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log(N)</c:v>
          </c:tx>
          <c:spPr>
            <a:ln w="28575">
              <a:noFill/>
            </a:ln>
          </c:spPr>
          <c:trendline>
            <c:name>y=-1.8894+7.2481</c:name>
            <c:trendlineType val="linear"/>
            <c:dispRSqr val="0"/>
            <c:dispEq val="0"/>
          </c:trendline>
          <c:xVal>
            <c:numRef>
              <c:f>Sheet1!$I$1:$I$12</c:f>
              <c:numCache>
                <c:formatCode>General</c:formatCode>
                <c:ptCount val="12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  <c:pt idx="11">
                  <c:v>3.3113299523037933</c:v>
                </c:pt>
              </c:numCache>
            </c:numRef>
          </c:xVal>
          <c:yVal>
            <c:numRef>
              <c:f>Sheet1!$H$1:$H$12</c:f>
              <c:numCache>
                <c:formatCode>General</c:formatCode>
                <c:ptCount val="12"/>
                <c:pt idx="0">
                  <c:v>7.2712624244043758</c:v>
                </c:pt>
                <c:pt idx="1">
                  <c:v>6.6796986556761571</c:v>
                </c:pt>
                <c:pt idx="2">
                  <c:v>6.0962900931270267</c:v>
                </c:pt>
                <c:pt idx="3">
                  <c:v>5.5198083123109436</c:v>
                </c:pt>
                <c:pt idx="4">
                  <c:v>4.9496778143420253</c:v>
                </c:pt>
                <c:pt idx="5">
                  <c:v>4.3931889920552489</c:v>
                </c:pt>
                <c:pt idx="6">
                  <c:v>3.8435442119456353</c:v>
                </c:pt>
                <c:pt idx="7">
                  <c:v>3.2880255353883627</c:v>
                </c:pt>
                <c:pt idx="8">
                  <c:v>2.7339992865383871</c:v>
                </c:pt>
                <c:pt idx="9">
                  <c:v>2.1522883443830563</c:v>
                </c:pt>
                <c:pt idx="10">
                  <c:v>1.5563025007672873</c:v>
                </c:pt>
                <c:pt idx="11">
                  <c:v>0.95424250943932487</c:v>
                </c:pt>
              </c:numCache>
            </c:numRef>
          </c:yVal>
          <c:smooth val="0"/>
        </c:ser>
        <c:ser>
          <c:idx val="1"/>
          <c:order val="1"/>
          <c:tx>
            <c:v>R^(-1.8)</c:v>
          </c:tx>
          <c:spPr>
            <a:ln w="28575">
              <a:noFill/>
            </a:ln>
          </c:spPr>
          <c:trendline>
            <c:name>R^(-1.8)</c:name>
            <c:trendlineType val="linear"/>
            <c:dispRSqr val="0"/>
            <c:dispEq val="0"/>
          </c:trendline>
          <c:xVal>
            <c:numRef>
              <c:f>Sheet1!$I$1:$I$12</c:f>
              <c:numCache>
                <c:formatCode>General</c:formatCode>
                <c:ptCount val="12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  <c:pt idx="11">
                  <c:v>3.3113299523037933</c:v>
                </c:pt>
              </c:numCache>
            </c:numRef>
          </c:xVal>
          <c:yVal>
            <c:numRef>
              <c:f>Sheet1!$K$1:$K$12</c:f>
              <c:numCache>
                <c:formatCode>General</c:formatCode>
                <c:ptCount val="12"/>
                <c:pt idx="0">
                  <c:v>7.2481</c:v>
                </c:pt>
                <c:pt idx="1">
                  <c:v>6.7062460078048343</c:v>
                </c:pt>
                <c:pt idx="2">
                  <c:v>6.1643920156096677</c:v>
                </c:pt>
                <c:pt idx="3">
                  <c:v>5.622538023414501</c:v>
                </c:pt>
                <c:pt idx="4">
                  <c:v>5.0806840312193353</c:v>
                </c:pt>
                <c:pt idx="5">
                  <c:v>4.5388300390241696</c:v>
                </c:pt>
                <c:pt idx="6">
                  <c:v>3.996976046829003</c:v>
                </c:pt>
                <c:pt idx="7">
                  <c:v>3.4551220546338368</c:v>
                </c:pt>
                <c:pt idx="8">
                  <c:v>2.9132680624386706</c:v>
                </c:pt>
                <c:pt idx="9">
                  <c:v>2.371414070243504</c:v>
                </c:pt>
                <c:pt idx="10">
                  <c:v>1.8295600780483383</c:v>
                </c:pt>
                <c:pt idx="11">
                  <c:v>1.2877060858531717</c:v>
                </c:pt>
              </c:numCache>
            </c:numRef>
          </c:yVal>
          <c:smooth val="0"/>
        </c:ser>
        <c:ser>
          <c:idx val="2"/>
          <c:order val="2"/>
          <c:tx>
            <c:v>R^(-1.9)</c:v>
          </c:tx>
          <c:spPr>
            <a:ln w="28575">
              <a:noFill/>
            </a:ln>
          </c:spPr>
          <c:xVal>
            <c:numRef>
              <c:f>Sheet1!$I$1:$I$12</c:f>
              <c:numCache>
                <c:formatCode>General</c:formatCode>
                <c:ptCount val="12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  <c:pt idx="11">
                  <c:v>3.3113299523037933</c:v>
                </c:pt>
              </c:numCache>
            </c:numRef>
          </c:xVal>
          <c:yVal>
            <c:numRef>
              <c:f>Sheet1!$L$1:$L$12</c:f>
              <c:numCache>
                <c:formatCode>General</c:formatCode>
                <c:ptCount val="12"/>
                <c:pt idx="0">
                  <c:v>7.2481</c:v>
                </c:pt>
                <c:pt idx="1">
                  <c:v>6.6761430082384354</c:v>
                </c:pt>
                <c:pt idx="2">
                  <c:v>6.1041860164768718</c:v>
                </c:pt>
                <c:pt idx="3">
                  <c:v>5.5322290247153072</c:v>
                </c:pt>
                <c:pt idx="4">
                  <c:v>4.9602720329537426</c:v>
                </c:pt>
                <c:pt idx="5">
                  <c:v>4.388315041192179</c:v>
                </c:pt>
                <c:pt idx="6">
                  <c:v>3.8163580494306149</c:v>
                </c:pt>
                <c:pt idx="7">
                  <c:v>3.2444010576690507</c:v>
                </c:pt>
                <c:pt idx="8">
                  <c:v>2.6724440659074862</c:v>
                </c:pt>
                <c:pt idx="9">
                  <c:v>2.1004870741459216</c:v>
                </c:pt>
                <c:pt idx="10">
                  <c:v>1.5285300823843571</c:v>
                </c:pt>
                <c:pt idx="11">
                  <c:v>0.9565730906227925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11680"/>
        <c:axId val="196321664"/>
      </c:scatterChart>
      <c:valAx>
        <c:axId val="1963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6321664"/>
        <c:crosses val="autoZero"/>
        <c:crossBetween val="midCat"/>
      </c:valAx>
      <c:valAx>
        <c:axId val="1963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6311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69444444444442"/>
          <c:y val="0.28428040244969377"/>
          <c:w val="0.27530555555555558"/>
          <c:h val="0.41858595800524934"/>
        </c:manualLayout>
      </c:layout>
      <c:overlay val="1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lang="ja-JP"/>
                  </a:pPr>
                  <a:endParaRPr lang="ja-JP"/>
                </a:p>
              </c:txPr>
            </c:trendlineLbl>
          </c:trendline>
          <c:xVal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Sheet1!$H$1:$H$12</c:f>
              <c:numCache>
                <c:formatCode>General</c:formatCode>
                <c:ptCount val="12"/>
                <c:pt idx="0">
                  <c:v>7.2712624244043758</c:v>
                </c:pt>
                <c:pt idx="1">
                  <c:v>6.6796986556761571</c:v>
                </c:pt>
                <c:pt idx="2">
                  <c:v>6.0962900931270267</c:v>
                </c:pt>
                <c:pt idx="3">
                  <c:v>5.5198083123109436</c:v>
                </c:pt>
                <c:pt idx="4">
                  <c:v>4.9496778143420253</c:v>
                </c:pt>
                <c:pt idx="5">
                  <c:v>4.3931889920552489</c:v>
                </c:pt>
                <c:pt idx="6">
                  <c:v>3.8435442119456353</c:v>
                </c:pt>
                <c:pt idx="7">
                  <c:v>3.2880255353883627</c:v>
                </c:pt>
                <c:pt idx="8">
                  <c:v>2.7339992865383871</c:v>
                </c:pt>
                <c:pt idx="9">
                  <c:v>2.1522883443830563</c:v>
                </c:pt>
                <c:pt idx="10">
                  <c:v>1.5563025007672873</c:v>
                </c:pt>
                <c:pt idx="11">
                  <c:v>0.95424250943932487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9200"/>
        <c:axId val="196340736"/>
      </c:scatterChart>
      <c:valAx>
        <c:axId val="1963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6340736"/>
        <c:crosses val="autoZero"/>
        <c:crossBetween val="midCat"/>
      </c:valAx>
      <c:valAx>
        <c:axId val="1963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63392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factal analysis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log(N)</c:v>
          </c:tx>
          <c:spPr>
            <a:ln w="28575">
              <a:noFill/>
            </a:ln>
          </c:spPr>
          <c:trendline>
            <c:name>y=-1.8894+7.2481</c:name>
            <c:trendlineType val="linear"/>
            <c:dispRSqr val="0"/>
            <c:dispEq val="1"/>
            <c:trendlineLbl>
              <c:layout>
                <c:manualLayout>
                  <c:x val="3.7475358498642603E-3"/>
                  <c:y val="-0.24373565623137688"/>
                </c:manualLayout>
              </c:layout>
              <c:numFmt formatCode="General" sourceLinked="0"/>
            </c:trendlineLbl>
          </c:trendline>
          <c:xVal>
            <c:numRef>
              <c:f>Sheet1!$I$1:$I$12</c:f>
              <c:numCache>
                <c:formatCode>General</c:formatCode>
                <c:ptCount val="12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  <c:pt idx="11">
                  <c:v>3.3113299523037933</c:v>
                </c:pt>
              </c:numCache>
            </c:numRef>
          </c:xVal>
          <c:yVal>
            <c:numRef>
              <c:f>Sheet1!$H$1:$H$12</c:f>
              <c:numCache>
                <c:formatCode>General</c:formatCode>
                <c:ptCount val="12"/>
                <c:pt idx="0">
                  <c:v>7.2712624244043758</c:v>
                </c:pt>
                <c:pt idx="1">
                  <c:v>6.6796986556761571</c:v>
                </c:pt>
                <c:pt idx="2">
                  <c:v>6.0962900931270267</c:v>
                </c:pt>
                <c:pt idx="3">
                  <c:v>5.5198083123109436</c:v>
                </c:pt>
                <c:pt idx="4">
                  <c:v>4.9496778143420253</c:v>
                </c:pt>
                <c:pt idx="5">
                  <c:v>4.3931889920552489</c:v>
                </c:pt>
                <c:pt idx="6">
                  <c:v>3.8435442119456353</c:v>
                </c:pt>
                <c:pt idx="7">
                  <c:v>3.2880255353883627</c:v>
                </c:pt>
                <c:pt idx="8">
                  <c:v>2.7339992865383871</c:v>
                </c:pt>
                <c:pt idx="9">
                  <c:v>2.1522883443830563</c:v>
                </c:pt>
                <c:pt idx="10">
                  <c:v>1.5563025007672873</c:v>
                </c:pt>
                <c:pt idx="11">
                  <c:v>0.95424250943932487</c:v>
                </c:pt>
              </c:numCache>
            </c:numRef>
          </c:yVal>
          <c:smooth val="0"/>
        </c:ser>
        <c:ser>
          <c:idx val="1"/>
          <c:order val="1"/>
          <c:tx>
            <c:v>R^(-1.8)</c:v>
          </c:tx>
          <c:spPr>
            <a:ln w="28575">
              <a:noFill/>
            </a:ln>
          </c:spPr>
          <c:trendline>
            <c:name>R^(-1.8)</c:name>
            <c:trendlineType val="linear"/>
            <c:dispRSqr val="0"/>
            <c:dispEq val="0"/>
          </c:trendline>
          <c:xVal>
            <c:numRef>
              <c:f>Sheet1!$I$1:$I$12</c:f>
              <c:numCache>
                <c:formatCode>General</c:formatCode>
                <c:ptCount val="12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  <c:pt idx="11">
                  <c:v>3.3113299523037933</c:v>
                </c:pt>
              </c:numCache>
            </c:numRef>
          </c:xVal>
          <c:yVal>
            <c:numRef>
              <c:f>Sheet1!$K$1:$K$12</c:f>
              <c:numCache>
                <c:formatCode>General</c:formatCode>
                <c:ptCount val="12"/>
                <c:pt idx="0">
                  <c:v>7.2481</c:v>
                </c:pt>
                <c:pt idx="1">
                  <c:v>6.7062460078048343</c:v>
                </c:pt>
                <c:pt idx="2">
                  <c:v>6.1643920156096677</c:v>
                </c:pt>
                <c:pt idx="3">
                  <c:v>5.622538023414501</c:v>
                </c:pt>
                <c:pt idx="4">
                  <c:v>5.0806840312193353</c:v>
                </c:pt>
                <c:pt idx="5">
                  <c:v>4.5388300390241696</c:v>
                </c:pt>
                <c:pt idx="6">
                  <c:v>3.996976046829003</c:v>
                </c:pt>
                <c:pt idx="7">
                  <c:v>3.4551220546338368</c:v>
                </c:pt>
                <c:pt idx="8">
                  <c:v>2.9132680624386706</c:v>
                </c:pt>
                <c:pt idx="9">
                  <c:v>2.371414070243504</c:v>
                </c:pt>
                <c:pt idx="10">
                  <c:v>1.8295600780483383</c:v>
                </c:pt>
                <c:pt idx="11">
                  <c:v>1.2877060858531717</c:v>
                </c:pt>
              </c:numCache>
            </c:numRef>
          </c:yVal>
          <c:smooth val="0"/>
        </c:ser>
        <c:ser>
          <c:idx val="2"/>
          <c:order val="2"/>
          <c:tx>
            <c:v>R^(-1.9)</c:v>
          </c:tx>
          <c:spPr>
            <a:ln w="28575">
              <a:noFill/>
            </a:ln>
          </c:spPr>
          <c:trendline>
            <c:name>R^(-1.9)</c:name>
            <c:trendlineType val="linear"/>
            <c:dispRSqr val="0"/>
            <c:dispEq val="0"/>
          </c:trendline>
          <c:xVal>
            <c:numRef>
              <c:f>Sheet1!$I$1:$I$12</c:f>
              <c:numCache>
                <c:formatCode>General</c:formatCode>
                <c:ptCount val="12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  <c:pt idx="11">
                  <c:v>3.3113299523037933</c:v>
                </c:pt>
              </c:numCache>
            </c:numRef>
          </c:xVal>
          <c:yVal>
            <c:numRef>
              <c:f>Sheet1!$L$1:$L$12</c:f>
              <c:numCache>
                <c:formatCode>General</c:formatCode>
                <c:ptCount val="12"/>
                <c:pt idx="0">
                  <c:v>7.2481</c:v>
                </c:pt>
                <c:pt idx="1">
                  <c:v>6.6761430082384354</c:v>
                </c:pt>
                <c:pt idx="2">
                  <c:v>6.1041860164768718</c:v>
                </c:pt>
                <c:pt idx="3">
                  <c:v>5.5322290247153072</c:v>
                </c:pt>
                <c:pt idx="4">
                  <c:v>4.9602720329537426</c:v>
                </c:pt>
                <c:pt idx="5">
                  <c:v>4.388315041192179</c:v>
                </c:pt>
                <c:pt idx="6">
                  <c:v>3.8163580494306149</c:v>
                </c:pt>
                <c:pt idx="7">
                  <c:v>3.2444010576690507</c:v>
                </c:pt>
                <c:pt idx="8">
                  <c:v>2.6724440659074862</c:v>
                </c:pt>
                <c:pt idx="9">
                  <c:v>2.1004870741459216</c:v>
                </c:pt>
                <c:pt idx="10">
                  <c:v>1.5285300823843571</c:v>
                </c:pt>
                <c:pt idx="11">
                  <c:v>0.9565730906227925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09984"/>
        <c:axId val="196419968"/>
      </c:scatterChart>
      <c:valAx>
        <c:axId val="1964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6419968"/>
        <c:crosses val="autoZero"/>
        <c:crossBetween val="midCat"/>
      </c:valAx>
      <c:valAx>
        <c:axId val="1964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640998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469444444444442"/>
          <c:y val="0.28428040244969377"/>
          <c:w val="0.27530555555555558"/>
          <c:h val="0.41858595800524934"/>
        </c:manualLayout>
      </c:layout>
      <c:overlay val="1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66675</xdr:rowOff>
    </xdr:from>
    <xdr:to>
      <xdr:col>26</xdr:col>
      <xdr:colOff>114300</xdr:colOff>
      <xdr:row>40</xdr:row>
      <xdr:rowOff>157163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33337</xdr:rowOff>
    </xdr:from>
    <xdr:to>
      <xdr:col>7</xdr:col>
      <xdr:colOff>19050</xdr:colOff>
      <xdr:row>29</xdr:row>
      <xdr:rowOff>33337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29</xdr:row>
      <xdr:rowOff>71437</xdr:rowOff>
    </xdr:from>
    <xdr:to>
      <xdr:col>7</xdr:col>
      <xdr:colOff>28575</xdr:colOff>
      <xdr:row>45</xdr:row>
      <xdr:rowOff>71437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647700</xdr:colOff>
      <xdr:row>23</xdr:row>
      <xdr:rowOff>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ractal_analysis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7" workbookViewId="0">
      <selection activeCell="H40" sqref="H40"/>
    </sheetView>
  </sheetViews>
  <sheetFormatPr defaultRowHeight="13.5" x14ac:dyDescent="0.15"/>
  <cols>
    <col min="1" max="1" width="5.5" bestFit="1" customWidth="1"/>
    <col min="2" max="2" width="9.5" bestFit="1" customWidth="1"/>
  </cols>
  <sheetData>
    <row r="1" spans="1:12" x14ac:dyDescent="0.15">
      <c r="A1">
        <v>1</v>
      </c>
      <c r="B1">
        <v>18675078</v>
      </c>
      <c r="D1">
        <f xml:space="preserve"> (A1^-2)</f>
        <v>1</v>
      </c>
      <c r="E1">
        <f xml:space="preserve"> A1^-1.9</f>
        <v>1</v>
      </c>
      <c r="F1">
        <f xml:space="preserve"> A1^-1.8</f>
        <v>1</v>
      </c>
      <c r="H1">
        <f xml:space="preserve"> LOG(B1)</f>
        <v>7.2712624244043758</v>
      </c>
      <c r="I1">
        <f>LOG10(A1)</f>
        <v>0</v>
      </c>
      <c r="K1">
        <f xml:space="preserve"> -1.8*I1+7.2481</f>
        <v>7.2481</v>
      </c>
      <c r="L1">
        <f xml:space="preserve"> -1.9*I1+7.2481</f>
        <v>7.2481</v>
      </c>
    </row>
    <row r="2" spans="1:12" x14ac:dyDescent="0.15">
      <c r="A2">
        <v>2</v>
      </c>
      <c r="B2">
        <v>4782981</v>
      </c>
      <c r="D2">
        <f t="shared" ref="D2:D12" si="0" xml:space="preserve"> (A2^-2)</f>
        <v>0.25</v>
      </c>
      <c r="E2">
        <f t="shared" ref="E2:E12" si="1" xml:space="preserve"> A2^-1.9</f>
        <v>0.26794336563407328</v>
      </c>
      <c r="F2">
        <f t="shared" ref="F2:F12" si="2" xml:space="preserve"> A2^-1.8</f>
        <v>0.28717458874925877</v>
      </c>
      <c r="H2">
        <f t="shared" ref="H2:H12" si="3" xml:space="preserve"> LOG(B2)</f>
        <v>6.6796986556761571</v>
      </c>
      <c r="I2">
        <f t="shared" ref="I2:I12" si="4">LOG10(A2)</f>
        <v>0.3010299956639812</v>
      </c>
      <c r="K2">
        <f t="shared" ref="K2:K12" si="5" xml:space="preserve"> -1.8*I2+7.2481</f>
        <v>6.7062460078048343</v>
      </c>
      <c r="L2">
        <f t="shared" ref="L2:L12" si="6" xml:space="preserve"> -1.9*I2+7.2481</f>
        <v>6.6761430082384354</v>
      </c>
    </row>
    <row r="3" spans="1:12" x14ac:dyDescent="0.15">
      <c r="A3">
        <v>4</v>
      </c>
      <c r="B3">
        <v>1248217</v>
      </c>
      <c r="D3">
        <f t="shared" si="0"/>
        <v>6.25E-2</v>
      </c>
      <c r="E3">
        <f t="shared" si="1"/>
        <v>7.1793647187314694E-2</v>
      </c>
      <c r="F3">
        <f t="shared" si="2"/>
        <v>8.2469244423305901E-2</v>
      </c>
      <c r="H3">
        <f t="shared" si="3"/>
        <v>6.0962900931270267</v>
      </c>
      <c r="I3">
        <f t="shared" si="4"/>
        <v>0.6020599913279624</v>
      </c>
      <c r="K3">
        <f t="shared" si="5"/>
        <v>6.1643920156096677</v>
      </c>
      <c r="L3">
        <f t="shared" si="6"/>
        <v>6.1041860164768718</v>
      </c>
    </row>
    <row r="4" spans="1:12" x14ac:dyDescent="0.15">
      <c r="A4">
        <v>8</v>
      </c>
      <c r="B4">
        <v>330985</v>
      </c>
      <c r="D4">
        <f t="shared" si="0"/>
        <v>1.5625E-2</v>
      </c>
      <c r="E4">
        <f t="shared" si="1"/>
        <v>1.9236631458514324E-2</v>
      </c>
      <c r="F4">
        <f t="shared" si="2"/>
        <v>2.3683071351724979E-2</v>
      </c>
      <c r="H4">
        <f t="shared" si="3"/>
        <v>5.5198083123109436</v>
      </c>
      <c r="I4">
        <f t="shared" si="4"/>
        <v>0.90308998699194354</v>
      </c>
      <c r="K4">
        <f t="shared" si="5"/>
        <v>5.622538023414501</v>
      </c>
      <c r="L4">
        <f t="shared" si="6"/>
        <v>5.5322290247153072</v>
      </c>
    </row>
    <row r="5" spans="1:12" x14ac:dyDescent="0.15">
      <c r="A5">
        <v>16</v>
      </c>
      <c r="B5">
        <v>89059</v>
      </c>
      <c r="D5">
        <f t="shared" si="0"/>
        <v>3.90625E-3</v>
      </c>
      <c r="E5">
        <f t="shared" si="1"/>
        <v>5.1543277764566197E-3</v>
      </c>
      <c r="F5">
        <f t="shared" si="2"/>
        <v>6.8011762757509723E-3</v>
      </c>
      <c r="H5">
        <f t="shared" si="3"/>
        <v>4.9496778143420253</v>
      </c>
      <c r="I5">
        <f t="shared" si="4"/>
        <v>1.2041199826559248</v>
      </c>
      <c r="K5">
        <f t="shared" si="5"/>
        <v>5.0806840312193353</v>
      </c>
      <c r="L5">
        <f t="shared" si="6"/>
        <v>4.9602720329537426</v>
      </c>
    </row>
    <row r="6" spans="1:12" x14ac:dyDescent="0.15">
      <c r="A6">
        <v>32</v>
      </c>
      <c r="B6">
        <v>24728</v>
      </c>
      <c r="D6">
        <f t="shared" si="0"/>
        <v>9.765625E-4</v>
      </c>
      <c r="E6">
        <f t="shared" si="1"/>
        <v>1.3810679320049757E-3</v>
      </c>
      <c r="F6">
        <f t="shared" si="2"/>
        <v>1.953125E-3</v>
      </c>
      <c r="H6">
        <f t="shared" si="3"/>
        <v>4.3931889920552489</v>
      </c>
      <c r="I6">
        <f t="shared" si="4"/>
        <v>1.505149978319906</v>
      </c>
      <c r="K6">
        <f t="shared" si="5"/>
        <v>4.5388300390241696</v>
      </c>
      <c r="L6">
        <f t="shared" si="6"/>
        <v>4.388315041192179</v>
      </c>
    </row>
    <row r="7" spans="1:12" x14ac:dyDescent="0.15">
      <c r="A7">
        <v>64</v>
      </c>
      <c r="B7">
        <v>6975</v>
      </c>
      <c r="D7">
        <f t="shared" si="0"/>
        <v>2.44140625E-4</v>
      </c>
      <c r="E7">
        <f t="shared" si="1"/>
        <v>3.7004798987070291E-4</v>
      </c>
      <c r="F7">
        <f t="shared" si="2"/>
        <v>5.6088786865089648E-4</v>
      </c>
      <c r="H7">
        <f t="shared" si="3"/>
        <v>3.8435442119456353</v>
      </c>
      <c r="I7">
        <f t="shared" si="4"/>
        <v>1.8061799739838871</v>
      </c>
      <c r="K7">
        <f t="shared" si="5"/>
        <v>3.996976046829003</v>
      </c>
      <c r="L7">
        <f t="shared" si="6"/>
        <v>3.8163580494306149</v>
      </c>
    </row>
    <row r="8" spans="1:12" x14ac:dyDescent="0.15">
      <c r="A8">
        <v>128</v>
      </c>
      <c r="B8">
        <v>1941</v>
      </c>
      <c r="D8">
        <f t="shared" si="0"/>
        <v>6.103515625E-5</v>
      </c>
      <c r="E8">
        <f t="shared" si="1"/>
        <v>9.9151903852079675E-5</v>
      </c>
      <c r="F8">
        <f t="shared" si="2"/>
        <v>1.6107274301426942E-4</v>
      </c>
      <c r="H8">
        <f t="shared" si="3"/>
        <v>3.2880255353883627</v>
      </c>
      <c r="I8">
        <f t="shared" si="4"/>
        <v>2.1072099696478683</v>
      </c>
      <c r="K8">
        <f t="shared" si="5"/>
        <v>3.4551220546338368</v>
      </c>
      <c r="L8">
        <f t="shared" si="6"/>
        <v>3.2444010576690507</v>
      </c>
    </row>
    <row r="9" spans="1:12" x14ac:dyDescent="0.15">
      <c r="A9">
        <v>256</v>
      </c>
      <c r="B9">
        <v>542</v>
      </c>
      <c r="D9">
        <f t="shared" si="0"/>
        <v>1.52587890625E-5</v>
      </c>
      <c r="E9">
        <f t="shared" si="1"/>
        <v>2.6567094827152239E-5</v>
      </c>
      <c r="F9">
        <f t="shared" si="2"/>
        <v>4.6255998733837856E-5</v>
      </c>
      <c r="H9">
        <f t="shared" si="3"/>
        <v>2.7339992865383871</v>
      </c>
      <c r="I9">
        <f t="shared" si="4"/>
        <v>2.4082399653118496</v>
      </c>
      <c r="K9">
        <f t="shared" si="5"/>
        <v>2.9132680624386706</v>
      </c>
      <c r="L9">
        <f t="shared" si="6"/>
        <v>2.6724440659074862</v>
      </c>
    </row>
    <row r="10" spans="1:12" x14ac:dyDescent="0.15">
      <c r="A10">
        <v>512</v>
      </c>
      <c r="B10">
        <v>142</v>
      </c>
      <c r="D10">
        <f t="shared" si="0"/>
        <v>3.814697265625E-6</v>
      </c>
      <c r="E10">
        <f t="shared" si="1"/>
        <v>7.1184768031067536E-6</v>
      </c>
      <c r="F10">
        <f t="shared" si="2"/>
        <v>1.3283547413576118E-5</v>
      </c>
      <c r="H10">
        <f t="shared" si="3"/>
        <v>2.1522883443830563</v>
      </c>
      <c r="I10">
        <f t="shared" si="4"/>
        <v>2.7092699609758308</v>
      </c>
      <c r="K10">
        <f t="shared" si="5"/>
        <v>2.371414070243504</v>
      </c>
      <c r="L10">
        <f t="shared" si="6"/>
        <v>2.1004870741459216</v>
      </c>
    </row>
    <row r="11" spans="1:12" x14ac:dyDescent="0.15">
      <c r="A11">
        <v>1024</v>
      </c>
      <c r="B11">
        <v>36</v>
      </c>
      <c r="D11">
        <f t="shared" si="0"/>
        <v>9.5367431640625E-7</v>
      </c>
      <c r="E11">
        <f t="shared" si="1"/>
        <v>1.9073486328125E-6</v>
      </c>
      <c r="F11">
        <f t="shared" si="2"/>
        <v>3.8146972656250008E-6</v>
      </c>
      <c r="H11">
        <f t="shared" si="3"/>
        <v>1.5563025007672873</v>
      </c>
      <c r="I11">
        <f t="shared" si="4"/>
        <v>3.0102999566398121</v>
      </c>
      <c r="K11">
        <f t="shared" si="5"/>
        <v>1.8295600780483383</v>
      </c>
      <c r="L11">
        <f t="shared" si="6"/>
        <v>1.5285300823843571</v>
      </c>
    </row>
    <row r="12" spans="1:12" x14ac:dyDescent="0.15">
      <c r="A12">
        <v>2048</v>
      </c>
      <c r="B12">
        <v>9</v>
      </c>
      <c r="D12">
        <f t="shared" si="0"/>
        <v>2.384185791015625E-7</v>
      </c>
      <c r="E12">
        <f t="shared" si="1"/>
        <v>5.110614121133299E-7</v>
      </c>
      <c r="F12">
        <f t="shared" si="2"/>
        <v>1.0954841184587813E-6</v>
      </c>
      <c r="H12">
        <f t="shared" si="3"/>
        <v>0.95424250943932487</v>
      </c>
      <c r="I12">
        <f t="shared" si="4"/>
        <v>3.3113299523037933</v>
      </c>
      <c r="K12">
        <f t="shared" si="5"/>
        <v>1.2877060858531717</v>
      </c>
      <c r="L12">
        <f t="shared" si="6"/>
        <v>0.9565730906227925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O14" sqref="O14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Sheet1!fractal_analysis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2017-05-18T23:56:12Z</dcterms:modified>
</cp:coreProperties>
</file>