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g\Documents\MATLAB\raw data\"/>
    </mc:Choice>
  </mc:AlternateContent>
  <bookViews>
    <workbookView xWindow="0" yWindow="0" windowWidth="20490" windowHeight="7155" tabRatio="773" activeTab="6"/>
  </bookViews>
  <sheets>
    <sheet name="GLY_Dose" sheetId="1" r:id="rId1"/>
    <sheet name="Glu_DOSE" sheetId="2" r:id="rId2"/>
    <sheet name="Ins_DOSE" sheetId="3" r:id="rId3"/>
    <sheet name="C-pep_DOSE" sheetId="4" r:id="rId4"/>
    <sheet name="Overall" sheetId="5" r:id="rId5"/>
    <sheet name="Chart" sheetId="10" r:id="rId6"/>
    <sheet name="9_Time Points" sheetId="11" r:id="rId7"/>
  </sheets>
  <calcPr calcId="152511"/>
</workbook>
</file>

<file path=xl/calcChain.xml><?xml version="1.0" encoding="utf-8"?>
<calcChain xmlns="http://schemas.openxmlformats.org/spreadsheetml/2006/main">
  <c r="Z5" i="11" l="1"/>
  <c r="Z6" i="11"/>
  <c r="Z7" i="11"/>
  <c r="Z8" i="11"/>
  <c r="Z9" i="11"/>
  <c r="Z10" i="11"/>
  <c r="Z11" i="11"/>
  <c r="Z12" i="11"/>
  <c r="Y5" i="11"/>
  <c r="Y6" i="11"/>
  <c r="Y7" i="11"/>
  <c r="Y8" i="11"/>
  <c r="Y9" i="11"/>
  <c r="Y10" i="11"/>
  <c r="Y11" i="11"/>
  <c r="Y12" i="11"/>
  <c r="X5" i="11"/>
  <c r="X6" i="11"/>
  <c r="X7" i="11"/>
  <c r="X8" i="11"/>
  <c r="X9" i="11"/>
  <c r="X10" i="11"/>
  <c r="X11" i="11"/>
  <c r="X12" i="11"/>
  <c r="W5" i="11"/>
  <c r="W6" i="11"/>
  <c r="W7" i="11"/>
  <c r="W8" i="11"/>
  <c r="W9" i="11"/>
  <c r="W10" i="11"/>
  <c r="W11" i="11"/>
  <c r="W12" i="11"/>
  <c r="Y4" i="11"/>
  <c r="Z4" i="11"/>
  <c r="X4" i="11"/>
  <c r="W4" i="11"/>
  <c r="G91" i="4" l="1"/>
  <c r="G92" i="4"/>
  <c r="G93" i="4"/>
  <c r="G94" i="4"/>
  <c r="G95" i="4"/>
  <c r="G96" i="4"/>
  <c r="G97" i="4"/>
  <c r="G98" i="4"/>
  <c r="G99" i="4"/>
  <c r="G100" i="4"/>
  <c r="G101" i="4"/>
  <c r="F91" i="4"/>
  <c r="F92" i="4"/>
  <c r="F93" i="4"/>
  <c r="F94" i="4"/>
  <c r="F95" i="4"/>
  <c r="F96" i="4"/>
  <c r="F97" i="4"/>
  <c r="F98" i="4"/>
  <c r="F99" i="4"/>
  <c r="F100" i="4"/>
  <c r="F101" i="4"/>
  <c r="E91" i="4"/>
  <c r="E92" i="4"/>
  <c r="E93" i="4"/>
  <c r="E94" i="4"/>
  <c r="E95" i="4"/>
  <c r="E96" i="4"/>
  <c r="E97" i="4"/>
  <c r="E98" i="4"/>
  <c r="E99" i="4"/>
  <c r="E100" i="4"/>
  <c r="E101" i="4"/>
  <c r="G90" i="4"/>
  <c r="F90" i="4"/>
  <c r="E90" i="4"/>
  <c r="I70" i="4"/>
  <c r="I71" i="4"/>
  <c r="I72" i="4"/>
  <c r="I73" i="4"/>
  <c r="I74" i="4"/>
  <c r="I75" i="4"/>
  <c r="I76" i="4"/>
  <c r="I77" i="4"/>
  <c r="I78" i="4"/>
  <c r="I79" i="4"/>
  <c r="I80" i="4"/>
  <c r="H70" i="4"/>
  <c r="H71" i="4"/>
  <c r="H72" i="4"/>
  <c r="H73" i="4"/>
  <c r="H74" i="4"/>
  <c r="H75" i="4"/>
  <c r="H76" i="4"/>
  <c r="H77" i="4"/>
  <c r="H78" i="4"/>
  <c r="H79" i="4"/>
  <c r="H80" i="4"/>
  <c r="G70" i="4"/>
  <c r="G71" i="4"/>
  <c r="G72" i="4"/>
  <c r="G73" i="4"/>
  <c r="G74" i="4"/>
  <c r="G75" i="4"/>
  <c r="G76" i="4"/>
  <c r="G77" i="4"/>
  <c r="G78" i="4"/>
  <c r="G79" i="4"/>
  <c r="G80" i="4"/>
  <c r="I69" i="4"/>
  <c r="H69" i="4"/>
  <c r="G69" i="4"/>
  <c r="J50" i="4"/>
  <c r="J51" i="4"/>
  <c r="J52" i="4"/>
  <c r="J53" i="4"/>
  <c r="J54" i="4"/>
  <c r="J55" i="4"/>
  <c r="J56" i="4"/>
  <c r="J57" i="4"/>
  <c r="J58" i="4"/>
  <c r="J59" i="4"/>
  <c r="J60" i="4"/>
  <c r="I50" i="4"/>
  <c r="I51" i="4"/>
  <c r="I52" i="4"/>
  <c r="I53" i="4"/>
  <c r="I54" i="4"/>
  <c r="I55" i="4"/>
  <c r="I56" i="4"/>
  <c r="I57" i="4"/>
  <c r="I58" i="4"/>
  <c r="I59" i="4"/>
  <c r="I60" i="4"/>
  <c r="H50" i="4"/>
  <c r="H51" i="4"/>
  <c r="H52" i="4"/>
  <c r="H53" i="4"/>
  <c r="H54" i="4"/>
  <c r="H55" i="4"/>
  <c r="H56" i="4"/>
  <c r="H57" i="4"/>
  <c r="H58" i="4"/>
  <c r="H59" i="4"/>
  <c r="H60" i="4"/>
  <c r="J49" i="4"/>
  <c r="I49" i="4"/>
  <c r="H49" i="4"/>
  <c r="W28" i="4"/>
  <c r="W29" i="4"/>
  <c r="W30" i="4"/>
  <c r="W31" i="4"/>
  <c r="W32" i="4"/>
  <c r="W33" i="4"/>
  <c r="W34" i="4"/>
  <c r="W35" i="4"/>
  <c r="W36" i="4"/>
  <c r="W37" i="4"/>
  <c r="W38" i="4"/>
  <c r="V28" i="4"/>
  <c r="V29" i="4"/>
  <c r="V30" i="4"/>
  <c r="V31" i="4"/>
  <c r="V32" i="4"/>
  <c r="V33" i="4"/>
  <c r="V34" i="4"/>
  <c r="V35" i="4"/>
  <c r="V36" i="4"/>
  <c r="V37" i="4"/>
  <c r="V38" i="4"/>
  <c r="U28" i="4"/>
  <c r="U29" i="4"/>
  <c r="U30" i="4"/>
  <c r="U31" i="4"/>
  <c r="U32" i="4"/>
  <c r="U33" i="4"/>
  <c r="U34" i="4"/>
  <c r="U35" i="4"/>
  <c r="U36" i="4"/>
  <c r="U37" i="4"/>
  <c r="U38" i="4"/>
  <c r="W27" i="4"/>
  <c r="V27" i="4"/>
  <c r="U27" i="4"/>
  <c r="O7" i="4"/>
  <c r="O8" i="4"/>
  <c r="O9" i="4"/>
  <c r="O10" i="4"/>
  <c r="O11" i="4"/>
  <c r="O12" i="4"/>
  <c r="O13" i="4"/>
  <c r="O14" i="4"/>
  <c r="O15" i="4"/>
  <c r="O16" i="4"/>
  <c r="O17" i="4"/>
  <c r="N7" i="4"/>
  <c r="N8" i="4"/>
  <c r="N9" i="4"/>
  <c r="N10" i="4"/>
  <c r="N11" i="4"/>
  <c r="N12" i="4"/>
  <c r="N13" i="4"/>
  <c r="N14" i="4"/>
  <c r="N15" i="4"/>
  <c r="N16" i="4"/>
  <c r="N17" i="4"/>
  <c r="M7" i="4"/>
  <c r="M8" i="4"/>
  <c r="M9" i="4"/>
  <c r="M10" i="4"/>
  <c r="M11" i="4"/>
  <c r="M12" i="4"/>
  <c r="M13" i="4"/>
  <c r="M14" i="4"/>
  <c r="M15" i="4"/>
  <c r="M16" i="4"/>
  <c r="M17" i="4"/>
  <c r="O6" i="4"/>
  <c r="N6" i="4"/>
  <c r="M6" i="4"/>
  <c r="G91" i="3"/>
  <c r="G92" i="3"/>
  <c r="G93" i="3"/>
  <c r="G94" i="3"/>
  <c r="G95" i="3"/>
  <c r="G96" i="3"/>
  <c r="G97" i="3"/>
  <c r="G98" i="3"/>
  <c r="G99" i="3"/>
  <c r="G100" i="3"/>
  <c r="G101" i="3"/>
  <c r="F91" i="3"/>
  <c r="F92" i="3"/>
  <c r="F93" i="3"/>
  <c r="F94" i="3"/>
  <c r="F95" i="3"/>
  <c r="F96" i="3"/>
  <c r="F97" i="3"/>
  <c r="F98" i="3"/>
  <c r="F99" i="3"/>
  <c r="F100" i="3"/>
  <c r="F101" i="3"/>
  <c r="E91" i="3"/>
  <c r="E92" i="3"/>
  <c r="E93" i="3"/>
  <c r="E94" i="3"/>
  <c r="E95" i="3"/>
  <c r="E96" i="3"/>
  <c r="E97" i="3"/>
  <c r="E98" i="3"/>
  <c r="E99" i="3"/>
  <c r="E100" i="3"/>
  <c r="E101" i="3"/>
  <c r="G90" i="3"/>
  <c r="F90" i="3"/>
  <c r="E90" i="3"/>
  <c r="I70" i="3"/>
  <c r="I71" i="3"/>
  <c r="I72" i="3"/>
  <c r="I73" i="3"/>
  <c r="I74" i="3"/>
  <c r="I75" i="3"/>
  <c r="I76" i="3"/>
  <c r="I77" i="3"/>
  <c r="I78" i="3"/>
  <c r="I79" i="3"/>
  <c r="I80" i="3"/>
  <c r="H70" i="3"/>
  <c r="H71" i="3"/>
  <c r="H72" i="3"/>
  <c r="H73" i="3"/>
  <c r="H74" i="3"/>
  <c r="H75" i="3"/>
  <c r="H76" i="3"/>
  <c r="H77" i="3"/>
  <c r="H78" i="3"/>
  <c r="H79" i="3"/>
  <c r="H80" i="3"/>
  <c r="G70" i="3"/>
  <c r="G71" i="3"/>
  <c r="G72" i="3"/>
  <c r="G73" i="3"/>
  <c r="G74" i="3"/>
  <c r="G75" i="3"/>
  <c r="G76" i="3"/>
  <c r="G77" i="3"/>
  <c r="G78" i="3"/>
  <c r="G79" i="3"/>
  <c r="G80" i="3"/>
  <c r="I69" i="3"/>
  <c r="H69" i="3"/>
  <c r="G69" i="3"/>
  <c r="J50" i="3"/>
  <c r="J51" i="3"/>
  <c r="J52" i="3"/>
  <c r="J53" i="3"/>
  <c r="J54" i="3"/>
  <c r="J55" i="3"/>
  <c r="J56" i="3"/>
  <c r="J57" i="3"/>
  <c r="J58" i="3"/>
  <c r="J59" i="3"/>
  <c r="J60" i="3"/>
  <c r="I50" i="3"/>
  <c r="I51" i="3"/>
  <c r="I52" i="3"/>
  <c r="I53" i="3"/>
  <c r="I54" i="3"/>
  <c r="I55" i="3"/>
  <c r="I56" i="3"/>
  <c r="I57" i="3"/>
  <c r="I58" i="3"/>
  <c r="I59" i="3"/>
  <c r="I60" i="3"/>
  <c r="H50" i="3"/>
  <c r="H51" i="3"/>
  <c r="H52" i="3"/>
  <c r="H53" i="3"/>
  <c r="H54" i="3"/>
  <c r="H55" i="3"/>
  <c r="H56" i="3"/>
  <c r="H57" i="3"/>
  <c r="H58" i="3"/>
  <c r="H59" i="3"/>
  <c r="H60" i="3"/>
  <c r="J49" i="3"/>
  <c r="I49" i="3"/>
  <c r="H49" i="3"/>
  <c r="W28" i="3"/>
  <c r="W29" i="3"/>
  <c r="W30" i="3"/>
  <c r="W31" i="3"/>
  <c r="W32" i="3"/>
  <c r="W33" i="3"/>
  <c r="W34" i="3"/>
  <c r="W35" i="3"/>
  <c r="W36" i="3"/>
  <c r="W37" i="3"/>
  <c r="W38" i="3"/>
  <c r="W27" i="3"/>
  <c r="V28" i="3"/>
  <c r="V29" i="3"/>
  <c r="V30" i="3"/>
  <c r="V31" i="3"/>
  <c r="V32" i="3"/>
  <c r="V33" i="3"/>
  <c r="V34" i="3"/>
  <c r="V35" i="3"/>
  <c r="V36" i="3"/>
  <c r="V37" i="3"/>
  <c r="V38" i="3"/>
  <c r="V27" i="3"/>
  <c r="U28" i="3"/>
  <c r="U29" i="3"/>
  <c r="U30" i="3"/>
  <c r="U31" i="3"/>
  <c r="U32" i="3"/>
  <c r="U33" i="3"/>
  <c r="U34" i="3"/>
  <c r="U35" i="3"/>
  <c r="U36" i="3"/>
  <c r="U37" i="3"/>
  <c r="U38" i="3"/>
  <c r="U27" i="3"/>
  <c r="O7" i="3"/>
  <c r="O8" i="3"/>
  <c r="O9" i="3"/>
  <c r="O10" i="3"/>
  <c r="O11" i="3"/>
  <c r="O12" i="3"/>
  <c r="O13" i="3"/>
  <c r="O14" i="3"/>
  <c r="O15" i="3"/>
  <c r="O16" i="3"/>
  <c r="O17" i="3"/>
  <c r="N7" i="3"/>
  <c r="N8" i="3"/>
  <c r="N9" i="3"/>
  <c r="N10" i="3"/>
  <c r="N11" i="3"/>
  <c r="N12" i="3"/>
  <c r="N13" i="3"/>
  <c r="N14" i="3"/>
  <c r="N15" i="3"/>
  <c r="N16" i="3"/>
  <c r="N17" i="3"/>
  <c r="M7" i="3"/>
  <c r="M8" i="3"/>
  <c r="M9" i="3"/>
  <c r="M10" i="3"/>
  <c r="M11" i="3"/>
  <c r="M12" i="3"/>
  <c r="M13" i="3"/>
  <c r="M14" i="3"/>
  <c r="M15" i="3"/>
  <c r="M16" i="3"/>
  <c r="M17" i="3"/>
  <c r="O6" i="3"/>
  <c r="N6" i="3"/>
  <c r="M6" i="3"/>
  <c r="G91" i="2"/>
  <c r="G92" i="2"/>
  <c r="G93" i="2"/>
  <c r="G94" i="2"/>
  <c r="G95" i="2"/>
  <c r="G96" i="2"/>
  <c r="G97" i="2"/>
  <c r="G98" i="2"/>
  <c r="G99" i="2"/>
  <c r="G100" i="2"/>
  <c r="G101" i="2"/>
  <c r="F91" i="2"/>
  <c r="F92" i="2"/>
  <c r="F93" i="2"/>
  <c r="F94" i="2"/>
  <c r="F95" i="2"/>
  <c r="F96" i="2"/>
  <c r="F97" i="2"/>
  <c r="F98" i="2"/>
  <c r="F99" i="2"/>
  <c r="F100" i="2"/>
  <c r="F101" i="2"/>
  <c r="E91" i="2"/>
  <c r="E92" i="2"/>
  <c r="E93" i="2"/>
  <c r="E94" i="2"/>
  <c r="E95" i="2"/>
  <c r="E96" i="2"/>
  <c r="E97" i="2"/>
  <c r="E98" i="2"/>
  <c r="E99" i="2"/>
  <c r="E100" i="2"/>
  <c r="E101" i="2"/>
  <c r="G90" i="2"/>
  <c r="F90" i="2"/>
  <c r="E90" i="2"/>
  <c r="I70" i="2"/>
  <c r="I71" i="2"/>
  <c r="I72" i="2"/>
  <c r="I73" i="2"/>
  <c r="I74" i="2"/>
  <c r="I75" i="2"/>
  <c r="I76" i="2"/>
  <c r="I77" i="2"/>
  <c r="I78" i="2"/>
  <c r="I79" i="2"/>
  <c r="I80" i="2"/>
  <c r="H70" i="2"/>
  <c r="H71" i="2"/>
  <c r="H72" i="2"/>
  <c r="H73" i="2"/>
  <c r="H74" i="2"/>
  <c r="H75" i="2"/>
  <c r="H76" i="2"/>
  <c r="H77" i="2"/>
  <c r="H78" i="2"/>
  <c r="H79" i="2"/>
  <c r="H80" i="2"/>
  <c r="G70" i="2"/>
  <c r="G71" i="2"/>
  <c r="G72" i="2"/>
  <c r="G73" i="2"/>
  <c r="G74" i="2"/>
  <c r="G75" i="2"/>
  <c r="G76" i="2"/>
  <c r="G77" i="2"/>
  <c r="G78" i="2"/>
  <c r="G79" i="2"/>
  <c r="G80" i="2"/>
  <c r="I69" i="2"/>
  <c r="H69" i="2"/>
  <c r="G69" i="2"/>
  <c r="J50" i="2"/>
  <c r="J51" i="2"/>
  <c r="J52" i="2"/>
  <c r="J53" i="2"/>
  <c r="J54" i="2"/>
  <c r="J55" i="2"/>
  <c r="J56" i="2"/>
  <c r="J57" i="2"/>
  <c r="J58" i="2"/>
  <c r="J59" i="2"/>
  <c r="J60" i="2"/>
  <c r="J49" i="2"/>
  <c r="I50" i="2"/>
  <c r="I51" i="2"/>
  <c r="I52" i="2"/>
  <c r="I53" i="2"/>
  <c r="I54" i="2"/>
  <c r="I55" i="2"/>
  <c r="I56" i="2"/>
  <c r="I57" i="2"/>
  <c r="I58" i="2"/>
  <c r="I59" i="2"/>
  <c r="I60" i="2"/>
  <c r="H50" i="2"/>
  <c r="H51" i="2"/>
  <c r="H52" i="2"/>
  <c r="H53" i="2"/>
  <c r="H54" i="2"/>
  <c r="H55" i="2"/>
  <c r="H56" i="2"/>
  <c r="H57" i="2"/>
  <c r="H58" i="2"/>
  <c r="H59" i="2"/>
  <c r="H60" i="2"/>
  <c r="I49" i="2"/>
  <c r="H49" i="2"/>
  <c r="W28" i="2"/>
  <c r="W29" i="2"/>
  <c r="W30" i="2"/>
  <c r="W31" i="2"/>
  <c r="W32" i="2"/>
  <c r="W33" i="2"/>
  <c r="W34" i="2"/>
  <c r="W35" i="2"/>
  <c r="W36" i="2"/>
  <c r="W37" i="2"/>
  <c r="W38" i="2"/>
  <c r="W27" i="2"/>
  <c r="V28" i="2"/>
  <c r="V29" i="2"/>
  <c r="V30" i="2"/>
  <c r="V31" i="2"/>
  <c r="V32" i="2"/>
  <c r="V33" i="2"/>
  <c r="V34" i="2"/>
  <c r="V35" i="2"/>
  <c r="V36" i="2"/>
  <c r="V37" i="2"/>
  <c r="V38" i="2"/>
  <c r="V27" i="2"/>
  <c r="U28" i="2"/>
  <c r="U29" i="2"/>
  <c r="U30" i="2"/>
  <c r="U31" i="2"/>
  <c r="U32" i="2"/>
  <c r="U33" i="2"/>
  <c r="U34" i="2"/>
  <c r="U35" i="2"/>
  <c r="U36" i="2"/>
  <c r="U37" i="2"/>
  <c r="U38" i="2"/>
  <c r="U27" i="2"/>
  <c r="O7" i="2"/>
  <c r="O8" i="2"/>
  <c r="O9" i="2"/>
  <c r="O10" i="2"/>
  <c r="O11" i="2"/>
  <c r="O12" i="2"/>
  <c r="O13" i="2"/>
  <c r="O14" i="2"/>
  <c r="O15" i="2"/>
  <c r="O16" i="2"/>
  <c r="O17" i="2"/>
  <c r="O6" i="2"/>
  <c r="N7" i="2"/>
  <c r="N8" i="2"/>
  <c r="N9" i="2"/>
  <c r="N10" i="2"/>
  <c r="N11" i="2"/>
  <c r="N12" i="2"/>
  <c r="N13" i="2"/>
  <c r="N14" i="2"/>
  <c r="N15" i="2"/>
  <c r="N16" i="2"/>
  <c r="N17" i="2"/>
  <c r="N6" i="2"/>
  <c r="M7" i="2"/>
  <c r="M8" i="2"/>
  <c r="M9" i="2"/>
  <c r="M10" i="2"/>
  <c r="M11" i="2"/>
  <c r="M12" i="2"/>
  <c r="M13" i="2"/>
  <c r="M14" i="2"/>
  <c r="M15" i="2"/>
  <c r="M16" i="2"/>
  <c r="M17" i="2"/>
  <c r="M6" i="2"/>
  <c r="F93" i="1" l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W29" i="1" s="1"/>
  <c r="V28" i="1"/>
  <c r="U28" i="1"/>
  <c r="V27" i="1"/>
  <c r="U27" i="1"/>
  <c r="W27" i="1" s="1"/>
  <c r="V26" i="1"/>
  <c r="U26" i="1"/>
  <c r="V25" i="1"/>
  <c r="U25" i="1"/>
  <c r="W25" i="1" s="1"/>
  <c r="V24" i="1"/>
  <c r="U24" i="1"/>
  <c r="N18" i="1"/>
  <c r="M18" i="1"/>
  <c r="O18" i="1" s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O7" i="1" l="1"/>
  <c r="O9" i="1"/>
  <c r="O11" i="1"/>
  <c r="O13" i="1"/>
  <c r="O15" i="1"/>
  <c r="O17" i="1"/>
  <c r="W24" i="1"/>
  <c r="W26" i="1"/>
  <c r="W28" i="1"/>
  <c r="W30" i="1"/>
  <c r="W32" i="1"/>
  <c r="W34" i="1"/>
  <c r="W36" i="1"/>
  <c r="J43" i="1"/>
  <c r="J45" i="1"/>
  <c r="J47" i="1"/>
  <c r="J49" i="1"/>
  <c r="J51" i="1"/>
  <c r="J53" i="1"/>
  <c r="I62" i="1"/>
  <c r="I64" i="1"/>
  <c r="I66" i="1"/>
  <c r="I68" i="1"/>
  <c r="I70" i="1"/>
  <c r="I72" i="1"/>
  <c r="I74" i="1"/>
  <c r="G82" i="1"/>
  <c r="G84" i="1"/>
  <c r="G86" i="1"/>
  <c r="G88" i="1"/>
  <c r="G90" i="1"/>
  <c r="G92" i="1"/>
  <c r="O6" i="1"/>
  <c r="O8" i="1"/>
  <c r="O10" i="1"/>
  <c r="O12" i="1"/>
  <c r="O14" i="1"/>
  <c r="O16" i="1"/>
  <c r="W31" i="1"/>
  <c r="W33" i="1"/>
  <c r="W35" i="1"/>
  <c r="J42" i="1"/>
  <c r="J44" i="1"/>
  <c r="J46" i="1"/>
  <c r="J48" i="1"/>
  <c r="J50" i="1"/>
  <c r="J52" i="1"/>
  <c r="J54" i="1"/>
  <c r="I63" i="1"/>
  <c r="I65" i="1"/>
  <c r="I67" i="1"/>
  <c r="I69" i="1"/>
  <c r="I71" i="1"/>
  <c r="I73" i="1"/>
  <c r="G81" i="1"/>
  <c r="G83" i="1"/>
  <c r="G85" i="1"/>
  <c r="G87" i="1"/>
  <c r="G89" i="1"/>
  <c r="G91" i="1"/>
  <c r="G93" i="1"/>
</calcChain>
</file>

<file path=xl/sharedStrings.xml><?xml version="1.0" encoding="utf-8"?>
<sst xmlns="http://schemas.openxmlformats.org/spreadsheetml/2006/main" count="462" uniqueCount="60">
  <si>
    <t>Time Point</t>
  </si>
  <si>
    <t>Time (h)</t>
  </si>
  <si>
    <t>Sub #2   (1.25 mg)</t>
  </si>
  <si>
    <t>Sub #6   (1.25 mg)</t>
  </si>
  <si>
    <t>Sub #7   (1.25 mg)</t>
  </si>
  <si>
    <t>Sub#11 (1.25 mg)</t>
  </si>
  <si>
    <t>Sub # 14 (1.25 mg)</t>
  </si>
  <si>
    <t>Sub #20 (1.25 mg)</t>
  </si>
  <si>
    <t>Sub #35  (1.25 mg)</t>
  </si>
  <si>
    <t>Sub #37  (1.25 mg)</t>
  </si>
  <si>
    <t>Sub #38  (1.25 mg)</t>
  </si>
  <si>
    <t>Sub #40  (1.25 mg)</t>
  </si>
  <si>
    <t xml:space="preserve">Mean </t>
  </si>
  <si>
    <t>SD</t>
  </si>
  <si>
    <t>%CV</t>
  </si>
  <si>
    <t>Sub #3   (2.5 mg)</t>
  </si>
  <si>
    <t>Sub #8   (2.5 mg)</t>
  </si>
  <si>
    <t>Sub #9   (2.5 mg)</t>
  </si>
  <si>
    <t>Sub #10   (2.5 mg)</t>
  </si>
  <si>
    <t>Sub # 13 (2.5 mg)</t>
  </si>
  <si>
    <t>Sub # 17 (2.5 mg)</t>
  </si>
  <si>
    <t>Sub # 18 (2.5 mg)</t>
  </si>
  <si>
    <t>Sub # 19 (2.5 mg)</t>
  </si>
  <si>
    <t>Sub #24   (2.5 mg)</t>
  </si>
  <si>
    <t>Sub #25   (2.5 mg)</t>
  </si>
  <si>
    <t>Sub #26  (2.5 mg)</t>
  </si>
  <si>
    <t>Sub #28  (2.5 mg)</t>
  </si>
  <si>
    <t>Sub #29  (2.5 mg)</t>
  </si>
  <si>
    <t>Sub #31  (2.5 mg)</t>
  </si>
  <si>
    <t>Sub #32  (2.5 mg)</t>
  </si>
  <si>
    <t>Sub #33  (2.5 mg)</t>
  </si>
  <si>
    <t>Sub #36  (2.5 mg)</t>
  </si>
  <si>
    <t>Sub #39  (2.5 mg)</t>
  </si>
  <si>
    <t>Sub #1   (5 mg)</t>
  </si>
  <si>
    <t>Sub # 15   (5 mg)</t>
  </si>
  <si>
    <t>Sub # 16 (5 mg)</t>
  </si>
  <si>
    <t>Sub # 21 (5 mg)</t>
  </si>
  <si>
    <t>Sub #27 (5 mg)</t>
  </si>
  <si>
    <t>Sub #4   (7.5 mg)</t>
  </si>
  <si>
    <t>Sub #5   (7.5 mg)</t>
  </si>
  <si>
    <t>Sub #12 (7.5 mg)</t>
  </si>
  <si>
    <t>Sub #22 (7.5 mg)</t>
  </si>
  <si>
    <t>Sub #23   (10 mg)</t>
  </si>
  <si>
    <t>Sub #34  (10 mg)</t>
  </si>
  <si>
    <t>.</t>
  </si>
  <si>
    <t>GLY</t>
  </si>
  <si>
    <t>Glu</t>
  </si>
  <si>
    <t>Ins</t>
  </si>
  <si>
    <t>C-pep</t>
  </si>
  <si>
    <t>Dose 2.5</t>
  </si>
  <si>
    <t>Dose 1.25</t>
  </si>
  <si>
    <t>Dose 5</t>
  </si>
  <si>
    <t>Dose 7.5</t>
  </si>
  <si>
    <t>Dose 10</t>
  </si>
  <si>
    <t>Dose = 1.25</t>
  </si>
  <si>
    <t>Dose = 2.5</t>
  </si>
  <si>
    <t>Dose = 5</t>
  </si>
  <si>
    <t>Dose = 7.5</t>
  </si>
  <si>
    <t>Dose = 10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</si>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</sst>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/>
    <xf numFmtId="2" fontId="1" fillId="0" borderId="0" xfId="0" applyNumberFormat="1" applyFont="1"/>
    <xf numFmtId="0" fontId="2" fillId="0" borderId="0" xfId="0" applyFont="1" applyBorder="1"/>
    <xf numFmtId="0" fontId="1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3" xfId="0" applyNumberFormat="1" applyFont="1" applyFill="1" applyBorder="1"/>
    <xf numFmtId="2" fontId="2" fillId="0" borderId="3" xfId="0" applyNumberFormat="1" applyFont="1" applyFill="1" applyBorder="1" applyAlignment="1">
      <alignment horizontal="center"/>
    </xf>
    <xf numFmtId="2" fontId="2" fillId="0" borderId="3" xfId="0" applyNumberFormat="1" applyFont="1" applyBorder="1"/>
    <xf numFmtId="2" fontId="2" fillId="0" borderId="0" xfId="0" applyNumberFormat="1" applyFont="1"/>
    <xf numFmtId="0" fontId="2" fillId="0" borderId="0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/>
    <xf numFmtId="0" fontId="3" fillId="0" borderId="0" xfId="0" applyNumberFormat="1" applyFont="1"/>
    <xf numFmtId="0" fontId="0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Fill="1" applyBorder="1" applyAlignment="1">
      <alignment horizontal="center"/>
    </xf>
    <xf numFmtId="0" fontId="3" fillId="0" borderId="0" xfId="0" applyNumberFormat="1" applyFont="1" applyFill="1"/>
    <xf numFmtId="2" fontId="1" fillId="0" borderId="0" xfId="0" applyNumberFormat="1" applyFont="1" applyFill="1"/>
    <xf numFmtId="0" fontId="0" fillId="0" borderId="0" xfId="0" applyFill="1" applyBorder="1"/>
    <xf numFmtId="0" fontId="0" fillId="0" borderId="3" xfId="0" applyFill="1" applyBorder="1"/>
    <xf numFmtId="2" fontId="1" fillId="0" borderId="3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/>
    <xf numFmtId="2" fontId="1" fillId="0" borderId="3" xfId="0" applyNumberFormat="1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1" xfId="0" applyNumberFormat="1" applyFont="1" applyFill="1" applyBorder="1"/>
    <xf numFmtId="2" fontId="1" fillId="0" borderId="3" xfId="0" applyNumberFormat="1" applyFont="1" applyFill="1" applyBorder="1"/>
    <xf numFmtId="0" fontId="1" fillId="0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0" fillId="0" borderId="0" xfId="0" applyNumberFormat="1" applyFill="1"/>
    <xf numFmtId="0" fontId="4" fillId="0" borderId="0" xfId="0" applyFont="1"/>
    <xf numFmtId="2" fontId="0" fillId="0" borderId="0" xfId="0" applyNumberFormat="1"/>
    <xf numFmtId="0" fontId="4" fillId="0" borderId="3" xfId="0" applyFont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0" fillId="0" borderId="3" xfId="0" applyNumberFormat="1" applyBorder="1"/>
    <xf numFmtId="0" fontId="4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2" fontId="0" fillId="0" borderId="0" xfId="0" applyNumberFormat="1" applyBorder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GDM GLY-Time</a:t>
            </a:r>
            <a:r>
              <a:rPr lang="en-US" b="1" baseline="0"/>
              <a:t> Experimental Profile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5064807525196"/>
          <c:y val="0.1049586152693182"/>
          <c:w val="0.84923496040892743"/>
          <c:h val="0.82968479881949975"/>
        </c:manualLayout>
      </c:layout>
      <c:scatterChart>
        <c:scatterStyle val="lineMarker"/>
        <c:varyColors val="0"/>
        <c:ser>
          <c:idx val="0"/>
          <c:order val="0"/>
          <c:tx>
            <c:v>Dose = 1.25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GLY_Dose!$N$6:$N$18</c:f>
                <c:numCache>
                  <c:formatCode>General</c:formatCode>
                  <c:ptCount val="13"/>
                  <c:pt idx="0">
                    <c:v>3.7448523929280588</c:v>
                  </c:pt>
                  <c:pt idx="1">
                    <c:v>3.3299226143914038</c:v>
                  </c:pt>
                  <c:pt idx="2">
                    <c:v>3.6004473247499718</c:v>
                  </c:pt>
                  <c:pt idx="3">
                    <c:v>9.6136942098346143</c:v>
                  </c:pt>
                  <c:pt idx="4">
                    <c:v>13.614634246483426</c:v>
                  </c:pt>
                  <c:pt idx="5">
                    <c:v>12.848955080037783</c:v>
                  </c:pt>
                  <c:pt idx="6">
                    <c:v>11.960128000950208</c:v>
                  </c:pt>
                  <c:pt idx="7">
                    <c:v>6.9146707728699051</c:v>
                  </c:pt>
                  <c:pt idx="8">
                    <c:v>3.6487528829515452</c:v>
                  </c:pt>
                  <c:pt idx="9">
                    <c:v>2.8087129289965622</c:v>
                  </c:pt>
                  <c:pt idx="10">
                    <c:v>3.4620488766456337</c:v>
                  </c:pt>
                  <c:pt idx="11">
                    <c:v>3.0441221010583557</c:v>
                  </c:pt>
                  <c:pt idx="12">
                    <c:v>1.6306765683072584</c:v>
                  </c:pt>
                </c:numCache>
              </c:numRef>
            </c:plus>
            <c:minus>
              <c:numRef>
                <c:f>GLY_Dose!$N$6:$N$18</c:f>
                <c:numCache>
                  <c:formatCode>General</c:formatCode>
                  <c:ptCount val="13"/>
                  <c:pt idx="0">
                    <c:v>3.7448523929280588</c:v>
                  </c:pt>
                  <c:pt idx="1">
                    <c:v>3.3299226143914038</c:v>
                  </c:pt>
                  <c:pt idx="2">
                    <c:v>3.6004473247499718</c:v>
                  </c:pt>
                  <c:pt idx="3">
                    <c:v>9.6136942098346143</c:v>
                  </c:pt>
                  <c:pt idx="4">
                    <c:v>13.614634246483426</c:v>
                  </c:pt>
                  <c:pt idx="5">
                    <c:v>12.848955080037783</c:v>
                  </c:pt>
                  <c:pt idx="6">
                    <c:v>11.960128000950208</c:v>
                  </c:pt>
                  <c:pt idx="7">
                    <c:v>6.9146707728699051</c:v>
                  </c:pt>
                  <c:pt idx="8">
                    <c:v>3.6487528829515452</c:v>
                  </c:pt>
                  <c:pt idx="9">
                    <c:v>2.8087129289965622</c:v>
                  </c:pt>
                  <c:pt idx="10">
                    <c:v>3.4620488766456337</c:v>
                  </c:pt>
                  <c:pt idx="11">
                    <c:v>3.0441221010583557</c:v>
                  </c:pt>
                  <c:pt idx="12">
                    <c:v>1.6306765683072584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GLY_Dose!$B$6:$B$18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(GLY_Dose!$M$6:$M$18,GLY_Dose!$H$42:$H$54,GLY_Dose!$G$62:$G$74,GLY_Dose!$E$81:$E$93)</c:f>
              <c:numCache>
                <c:formatCode>0.00</c:formatCode>
                <c:ptCount val="52"/>
                <c:pt idx="0">
                  <c:v>3.9188169806021285</c:v>
                </c:pt>
                <c:pt idx="1">
                  <c:v>3.9623689988606059</c:v>
                </c:pt>
                <c:pt idx="2">
                  <c:v>5.1655921322221525</c:v>
                </c:pt>
                <c:pt idx="3">
                  <c:v>14.190177993267524</c:v>
                </c:pt>
                <c:pt idx="4">
                  <c:v>19.821742678736467</c:v>
                </c:pt>
                <c:pt idx="5">
                  <c:v>19.199859711554343</c:v>
                </c:pt>
                <c:pt idx="6">
                  <c:v>15.210651453327467</c:v>
                </c:pt>
                <c:pt idx="7">
                  <c:v>12.219666216280352</c:v>
                </c:pt>
                <c:pt idx="8">
                  <c:v>9.7422235341602423</c:v>
                </c:pt>
                <c:pt idx="9">
                  <c:v>8.3152844149584908</c:v>
                </c:pt>
                <c:pt idx="10">
                  <c:v>6.0751549474933073</c:v>
                </c:pt>
                <c:pt idx="11">
                  <c:v>5.0688704248625891</c:v>
                </c:pt>
                <c:pt idx="12">
                  <c:v>4.1548525633513469</c:v>
                </c:pt>
                <c:pt idx="13">
                  <c:v>29.52367008168256</c:v>
                </c:pt>
                <c:pt idx="14">
                  <c:v>27.766244802208842</c:v>
                </c:pt>
                <c:pt idx="15">
                  <c:v>29.213461635660632</c:v>
                </c:pt>
                <c:pt idx="16">
                  <c:v>47.32874080359047</c:v>
                </c:pt>
                <c:pt idx="17">
                  <c:v>64.716729811108024</c:v>
                </c:pt>
                <c:pt idx="18">
                  <c:v>67.318333183700659</c:v>
                </c:pt>
                <c:pt idx="19">
                  <c:v>62.797058060405149</c:v>
                </c:pt>
                <c:pt idx="20">
                  <c:v>47.566336276831734</c:v>
                </c:pt>
                <c:pt idx="21">
                  <c:v>35.545954139304634</c:v>
                </c:pt>
                <c:pt idx="22">
                  <c:v>34.787600419845305</c:v>
                </c:pt>
                <c:pt idx="23">
                  <c:v>21.192612915809235</c:v>
                </c:pt>
                <c:pt idx="24">
                  <c:v>12.36019661604605</c:v>
                </c:pt>
                <c:pt idx="25">
                  <c:v>10.000482515715714</c:v>
                </c:pt>
                <c:pt idx="26">
                  <c:v>19.704336493013351</c:v>
                </c:pt>
                <c:pt idx="27">
                  <c:v>23.556409181418363</c:v>
                </c:pt>
                <c:pt idx="28">
                  <c:v>27.55884010585952</c:v>
                </c:pt>
                <c:pt idx="29">
                  <c:v>57.020526128916202</c:v>
                </c:pt>
                <c:pt idx="30">
                  <c:v>93.902252865621065</c:v>
                </c:pt>
                <c:pt idx="31">
                  <c:v>95.011068993897965</c:v>
                </c:pt>
                <c:pt idx="32">
                  <c:v>96.662408932531989</c:v>
                </c:pt>
                <c:pt idx="33">
                  <c:v>55.196583534274055</c:v>
                </c:pt>
                <c:pt idx="34">
                  <c:v>42.414257608113701</c:v>
                </c:pt>
                <c:pt idx="35">
                  <c:v>38.927614111265825</c:v>
                </c:pt>
                <c:pt idx="36">
                  <c:v>24.273917533518915</c:v>
                </c:pt>
                <c:pt idx="37">
                  <c:v>13.522214089610825</c:v>
                </c:pt>
                <c:pt idx="38">
                  <c:v>10.225382444264074</c:v>
                </c:pt>
                <c:pt idx="39">
                  <c:v>23.424099033788352</c:v>
                </c:pt>
                <c:pt idx="40">
                  <c:v>29.182890068963651</c:v>
                </c:pt>
                <c:pt idx="41">
                  <c:v>26.030099254152429</c:v>
                </c:pt>
                <c:pt idx="42">
                  <c:v>36.143612750205918</c:v>
                </c:pt>
                <c:pt idx="43">
                  <c:v>45.691281057904519</c:v>
                </c:pt>
                <c:pt idx="44">
                  <c:v>51.834831292077858</c:v>
                </c:pt>
                <c:pt idx="45">
                  <c:v>54.73619144444838</c:v>
                </c:pt>
                <c:pt idx="46">
                  <c:v>40.920712577906372</c:v>
                </c:pt>
                <c:pt idx="47">
                  <c:v>35.268488688019588</c:v>
                </c:pt>
                <c:pt idx="48">
                  <c:v>34.824577131655971</c:v>
                </c:pt>
                <c:pt idx="49">
                  <c:v>23.658478345867056</c:v>
                </c:pt>
                <c:pt idx="50">
                  <c:v>17.833391338835789</c:v>
                </c:pt>
                <c:pt idx="51">
                  <c:v>10.926343854918294</c:v>
                </c:pt>
              </c:numCache>
            </c:numRef>
          </c:yVal>
          <c:smooth val="0"/>
        </c:ser>
        <c:ser>
          <c:idx val="1"/>
          <c:order val="1"/>
          <c:tx>
            <c:v>Dose = 2.5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GLY_Dose!$V$24:$V$36</c:f>
                <c:numCache>
                  <c:formatCode>General</c:formatCode>
                  <c:ptCount val="13"/>
                  <c:pt idx="0">
                    <c:v>7.918022946855154</c:v>
                  </c:pt>
                  <c:pt idx="1">
                    <c:v>6.3142571029219026</c:v>
                  </c:pt>
                  <c:pt idx="2">
                    <c:v>6.3683442428543975</c:v>
                  </c:pt>
                  <c:pt idx="3">
                    <c:v>12.089754650795649</c:v>
                  </c:pt>
                  <c:pt idx="4">
                    <c:v>16.242906429509237</c:v>
                  </c:pt>
                  <c:pt idx="5">
                    <c:v>19.809733291722697</c:v>
                  </c:pt>
                  <c:pt idx="6">
                    <c:v>14.513203570704647</c:v>
                  </c:pt>
                  <c:pt idx="7">
                    <c:v>11.704379805938908</c:v>
                  </c:pt>
                  <c:pt idx="8">
                    <c:v>8.189944041332442</c:v>
                  </c:pt>
                  <c:pt idx="9">
                    <c:v>9.6366980684889647</c:v>
                  </c:pt>
                  <c:pt idx="10">
                    <c:v>7.5470058168993557</c:v>
                  </c:pt>
                  <c:pt idx="11">
                    <c:v>4.2671003715204963</c:v>
                  </c:pt>
                  <c:pt idx="12">
                    <c:v>2.226480656143262</c:v>
                  </c:pt>
                </c:numCache>
              </c:numRef>
            </c:plus>
            <c:minus>
              <c:numRef>
                <c:f>GLY_Dose!$V$24:$V$36</c:f>
                <c:numCache>
                  <c:formatCode>General</c:formatCode>
                  <c:ptCount val="13"/>
                  <c:pt idx="0">
                    <c:v>7.918022946855154</c:v>
                  </c:pt>
                  <c:pt idx="1">
                    <c:v>6.3142571029219026</c:v>
                  </c:pt>
                  <c:pt idx="2">
                    <c:v>6.3683442428543975</c:v>
                  </c:pt>
                  <c:pt idx="3">
                    <c:v>12.089754650795649</c:v>
                  </c:pt>
                  <c:pt idx="4">
                    <c:v>16.242906429509237</c:v>
                  </c:pt>
                  <c:pt idx="5">
                    <c:v>19.809733291722697</c:v>
                  </c:pt>
                  <c:pt idx="6">
                    <c:v>14.513203570704647</c:v>
                  </c:pt>
                  <c:pt idx="7">
                    <c:v>11.704379805938908</c:v>
                  </c:pt>
                  <c:pt idx="8">
                    <c:v>8.189944041332442</c:v>
                  </c:pt>
                  <c:pt idx="9">
                    <c:v>9.6366980684889647</c:v>
                  </c:pt>
                  <c:pt idx="10">
                    <c:v>7.5470058168993557</c:v>
                  </c:pt>
                  <c:pt idx="11">
                    <c:v>4.2671003715204963</c:v>
                  </c:pt>
                  <c:pt idx="12">
                    <c:v>2.226480656143262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GLY_Dose!$B$6:$B$18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GLY_Dose!$U$24:$U$36</c:f>
              <c:numCache>
                <c:formatCode>0.00</c:formatCode>
                <c:ptCount val="13"/>
                <c:pt idx="0">
                  <c:v>9.5504247490204914</c:v>
                </c:pt>
                <c:pt idx="1">
                  <c:v>10.047849699972341</c:v>
                </c:pt>
                <c:pt idx="2">
                  <c:v>11.538835442709919</c:v>
                </c:pt>
                <c:pt idx="3">
                  <c:v>17.358821143283492</c:v>
                </c:pt>
                <c:pt idx="4">
                  <c:v>26.610758200812612</c:v>
                </c:pt>
                <c:pt idx="5">
                  <c:v>31.193114644776994</c:v>
                </c:pt>
                <c:pt idx="6">
                  <c:v>26.796932792011336</c:v>
                </c:pt>
                <c:pt idx="7">
                  <c:v>20.118053534944398</c:v>
                </c:pt>
                <c:pt idx="8">
                  <c:v>17.798424703753451</c:v>
                </c:pt>
                <c:pt idx="9">
                  <c:v>16.451516349120762</c:v>
                </c:pt>
                <c:pt idx="10">
                  <c:v>10.723692291615151</c:v>
                </c:pt>
                <c:pt idx="11">
                  <c:v>7.4825056849447078</c:v>
                </c:pt>
                <c:pt idx="12">
                  <c:v>5.1275138596369727</c:v>
                </c:pt>
              </c:numCache>
            </c:numRef>
          </c:yVal>
          <c:smooth val="0"/>
        </c:ser>
        <c:ser>
          <c:idx val="2"/>
          <c:order val="2"/>
          <c:tx>
            <c:v>Dose = 5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GLY_Dose!$I$42:$I$54</c:f>
                <c:numCache>
                  <c:formatCode>General</c:formatCode>
                  <c:ptCount val="13"/>
                  <c:pt idx="0">
                    <c:v>16.561573340548602</c:v>
                  </c:pt>
                  <c:pt idx="1">
                    <c:v>15.970316768728683</c:v>
                  </c:pt>
                  <c:pt idx="2">
                    <c:v>20.728626608009755</c:v>
                  </c:pt>
                  <c:pt idx="3">
                    <c:v>26.300337122578348</c:v>
                  </c:pt>
                  <c:pt idx="4">
                    <c:v>28.313928497487872</c:v>
                  </c:pt>
                  <c:pt idx="5">
                    <c:v>36.488805122100793</c:v>
                  </c:pt>
                  <c:pt idx="6">
                    <c:v>35.007770096484911</c:v>
                  </c:pt>
                  <c:pt idx="7">
                    <c:v>24.519034699986818</c:v>
                  </c:pt>
                  <c:pt idx="8">
                    <c:v>17.515986713803983</c:v>
                  </c:pt>
                  <c:pt idx="9">
                    <c:v>16.88180351940775</c:v>
                  </c:pt>
                  <c:pt idx="10">
                    <c:v>7.333732753995629</c:v>
                  </c:pt>
                  <c:pt idx="11">
                    <c:v>5.8748328015599078</c:v>
                  </c:pt>
                  <c:pt idx="12">
                    <c:v>5.11609886690084</c:v>
                  </c:pt>
                </c:numCache>
              </c:numRef>
            </c:plus>
            <c:minus>
              <c:numRef>
                <c:f>GLY_Dose!$I$42:$I$54</c:f>
                <c:numCache>
                  <c:formatCode>General</c:formatCode>
                  <c:ptCount val="13"/>
                  <c:pt idx="0">
                    <c:v>16.561573340548602</c:v>
                  </c:pt>
                  <c:pt idx="1">
                    <c:v>15.970316768728683</c:v>
                  </c:pt>
                  <c:pt idx="2">
                    <c:v>20.728626608009755</c:v>
                  </c:pt>
                  <c:pt idx="3">
                    <c:v>26.300337122578348</c:v>
                  </c:pt>
                  <c:pt idx="4">
                    <c:v>28.313928497487872</c:v>
                  </c:pt>
                  <c:pt idx="5">
                    <c:v>36.488805122100793</c:v>
                  </c:pt>
                  <c:pt idx="6">
                    <c:v>35.007770096484911</c:v>
                  </c:pt>
                  <c:pt idx="7">
                    <c:v>24.519034699986818</c:v>
                  </c:pt>
                  <c:pt idx="8">
                    <c:v>17.515986713803983</c:v>
                  </c:pt>
                  <c:pt idx="9">
                    <c:v>16.88180351940775</c:v>
                  </c:pt>
                  <c:pt idx="10">
                    <c:v>7.333732753995629</c:v>
                  </c:pt>
                  <c:pt idx="11">
                    <c:v>5.8748328015599078</c:v>
                  </c:pt>
                  <c:pt idx="12">
                    <c:v>5.11609886690084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GLY_Dose!$B$6:$B$18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GLY_Dose!$H$42:$H$54</c:f>
              <c:numCache>
                <c:formatCode>0.00</c:formatCode>
                <c:ptCount val="13"/>
                <c:pt idx="0">
                  <c:v>29.52367008168256</c:v>
                </c:pt>
                <c:pt idx="1">
                  <c:v>27.766244802208842</c:v>
                </c:pt>
                <c:pt idx="2">
                  <c:v>29.213461635660632</c:v>
                </c:pt>
                <c:pt idx="3">
                  <c:v>47.32874080359047</c:v>
                </c:pt>
                <c:pt idx="4">
                  <c:v>64.716729811108024</c:v>
                </c:pt>
                <c:pt idx="5">
                  <c:v>67.318333183700659</c:v>
                </c:pt>
                <c:pt idx="6">
                  <c:v>62.797058060405149</c:v>
                </c:pt>
                <c:pt idx="7">
                  <c:v>47.566336276831734</c:v>
                </c:pt>
                <c:pt idx="8">
                  <c:v>35.545954139304634</c:v>
                </c:pt>
                <c:pt idx="9">
                  <c:v>34.787600419845305</c:v>
                </c:pt>
                <c:pt idx="10">
                  <c:v>21.192612915809235</c:v>
                </c:pt>
                <c:pt idx="11">
                  <c:v>12.36019661604605</c:v>
                </c:pt>
                <c:pt idx="12">
                  <c:v>10.000482515715714</c:v>
                </c:pt>
              </c:numCache>
            </c:numRef>
          </c:yVal>
          <c:smooth val="0"/>
        </c:ser>
        <c:ser>
          <c:idx val="3"/>
          <c:order val="3"/>
          <c:tx>
            <c:v>Dose = 7.5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GLY_Dose!$H$62:$H$74</c:f>
                <c:numCache>
                  <c:formatCode>General</c:formatCode>
                  <c:ptCount val="13"/>
                  <c:pt idx="0">
                    <c:v>20.068821148682421</c:v>
                  </c:pt>
                  <c:pt idx="1">
                    <c:v>18.060155326361016</c:v>
                  </c:pt>
                  <c:pt idx="2">
                    <c:v>17.588356635083471</c:v>
                  </c:pt>
                  <c:pt idx="3">
                    <c:v>43.867360146697763</c:v>
                  </c:pt>
                  <c:pt idx="4">
                    <c:v>58.436332440533967</c:v>
                  </c:pt>
                  <c:pt idx="5">
                    <c:v>45.182910649993275</c:v>
                  </c:pt>
                  <c:pt idx="6">
                    <c:v>50.379211348885825</c:v>
                  </c:pt>
                  <c:pt idx="7">
                    <c:v>21.858062036541455</c:v>
                  </c:pt>
                  <c:pt idx="8">
                    <c:v>9.8161401812112175</c:v>
                  </c:pt>
                  <c:pt idx="9">
                    <c:v>12.771875362359435</c:v>
                  </c:pt>
                  <c:pt idx="10">
                    <c:v>12.733873154431922</c:v>
                  </c:pt>
                  <c:pt idx="11">
                    <c:v>4.7214283812665343</c:v>
                  </c:pt>
                  <c:pt idx="12">
                    <c:v>5.1541352692391964</c:v>
                  </c:pt>
                </c:numCache>
              </c:numRef>
            </c:plus>
            <c:minus>
              <c:numRef>
                <c:f>GLY_Dose!$H$62:$H$74</c:f>
                <c:numCache>
                  <c:formatCode>General</c:formatCode>
                  <c:ptCount val="13"/>
                  <c:pt idx="0">
                    <c:v>20.068821148682421</c:v>
                  </c:pt>
                  <c:pt idx="1">
                    <c:v>18.060155326361016</c:v>
                  </c:pt>
                  <c:pt idx="2">
                    <c:v>17.588356635083471</c:v>
                  </c:pt>
                  <c:pt idx="3">
                    <c:v>43.867360146697763</c:v>
                  </c:pt>
                  <c:pt idx="4">
                    <c:v>58.436332440533967</c:v>
                  </c:pt>
                  <c:pt idx="5">
                    <c:v>45.182910649993275</c:v>
                  </c:pt>
                  <c:pt idx="6">
                    <c:v>50.379211348885825</c:v>
                  </c:pt>
                  <c:pt idx="7">
                    <c:v>21.858062036541455</c:v>
                  </c:pt>
                  <c:pt idx="8">
                    <c:v>9.8161401812112175</c:v>
                  </c:pt>
                  <c:pt idx="9">
                    <c:v>12.771875362359435</c:v>
                  </c:pt>
                  <c:pt idx="10">
                    <c:v>12.733873154431922</c:v>
                  </c:pt>
                  <c:pt idx="11">
                    <c:v>4.7214283812665343</c:v>
                  </c:pt>
                  <c:pt idx="12">
                    <c:v>5.1541352692391964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GLY_Dose!$B$6:$B$18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GLY_Dose!$G$62:$G$74</c:f>
              <c:numCache>
                <c:formatCode>0.00</c:formatCode>
                <c:ptCount val="13"/>
                <c:pt idx="0">
                  <c:v>19.704336493013351</c:v>
                </c:pt>
                <c:pt idx="1">
                  <c:v>23.556409181418363</c:v>
                </c:pt>
                <c:pt idx="2">
                  <c:v>27.55884010585952</c:v>
                </c:pt>
                <c:pt idx="3">
                  <c:v>57.020526128916202</c:v>
                </c:pt>
                <c:pt idx="4">
                  <c:v>93.902252865621065</c:v>
                </c:pt>
                <c:pt idx="5">
                  <c:v>95.011068993897965</c:v>
                </c:pt>
                <c:pt idx="6">
                  <c:v>96.662408932531989</c:v>
                </c:pt>
                <c:pt idx="7">
                  <c:v>55.196583534274055</c:v>
                </c:pt>
                <c:pt idx="8">
                  <c:v>42.414257608113701</c:v>
                </c:pt>
                <c:pt idx="9">
                  <c:v>38.927614111265825</c:v>
                </c:pt>
                <c:pt idx="10">
                  <c:v>24.273917533518915</c:v>
                </c:pt>
                <c:pt idx="11">
                  <c:v>13.522214089610825</c:v>
                </c:pt>
                <c:pt idx="12">
                  <c:v>10.225382444264074</c:v>
                </c:pt>
              </c:numCache>
            </c:numRef>
          </c:yVal>
          <c:smooth val="0"/>
        </c:ser>
        <c:ser>
          <c:idx val="4"/>
          <c:order val="4"/>
          <c:tx>
            <c:v>Dose = 10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GLY_Dose!$F$81:$F$93</c:f>
                <c:numCache>
                  <c:formatCode>General</c:formatCode>
                  <c:ptCount val="13"/>
                  <c:pt idx="0">
                    <c:v>24.882130898592607</c:v>
                  </c:pt>
                  <c:pt idx="1">
                    <c:v>20.782788471081094</c:v>
                  </c:pt>
                  <c:pt idx="2">
                    <c:v>19.654907300496902</c:v>
                  </c:pt>
                  <c:pt idx="3">
                    <c:v>23.226431181529716</c:v>
                  </c:pt>
                  <c:pt idx="4">
                    <c:v>23.939830640820556</c:v>
                  </c:pt>
                  <c:pt idx="5">
                    <c:v>27.658533874687439</c:v>
                  </c:pt>
                  <c:pt idx="6">
                    <c:v>33.240641932717885</c:v>
                  </c:pt>
                  <c:pt idx="7">
                    <c:v>18.825702024705265</c:v>
                  </c:pt>
                  <c:pt idx="8">
                    <c:v>12.825491385861977</c:v>
                  </c:pt>
                  <c:pt idx="9">
                    <c:v>4.3395875679358245</c:v>
                  </c:pt>
                  <c:pt idx="10">
                    <c:v>15.300992653340176</c:v>
                  </c:pt>
                  <c:pt idx="11">
                    <c:v>0.71935624394072939</c:v>
                  </c:pt>
                  <c:pt idx="12">
                    <c:v>2.8932566405352511</c:v>
                  </c:pt>
                </c:numCache>
              </c:numRef>
            </c:plus>
            <c:minus>
              <c:numRef>
                <c:f>GLY_Dose!$F$81:$F$93</c:f>
                <c:numCache>
                  <c:formatCode>General</c:formatCode>
                  <c:ptCount val="13"/>
                  <c:pt idx="0">
                    <c:v>24.882130898592607</c:v>
                  </c:pt>
                  <c:pt idx="1">
                    <c:v>20.782788471081094</c:v>
                  </c:pt>
                  <c:pt idx="2">
                    <c:v>19.654907300496902</c:v>
                  </c:pt>
                  <c:pt idx="3">
                    <c:v>23.226431181529716</c:v>
                  </c:pt>
                  <c:pt idx="4">
                    <c:v>23.939830640820556</c:v>
                  </c:pt>
                  <c:pt idx="5">
                    <c:v>27.658533874687439</c:v>
                  </c:pt>
                  <c:pt idx="6">
                    <c:v>33.240641932717885</c:v>
                  </c:pt>
                  <c:pt idx="7">
                    <c:v>18.825702024705265</c:v>
                  </c:pt>
                  <c:pt idx="8">
                    <c:v>12.825491385861977</c:v>
                  </c:pt>
                  <c:pt idx="9">
                    <c:v>4.3395875679358245</c:v>
                  </c:pt>
                  <c:pt idx="10">
                    <c:v>15.300992653340176</c:v>
                  </c:pt>
                  <c:pt idx="11">
                    <c:v>0.71935624394072939</c:v>
                  </c:pt>
                  <c:pt idx="12">
                    <c:v>2.8932566405352511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GLY_Dose!$B$6:$B$18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GLY_Dose!$E$81:$E$93</c:f>
              <c:numCache>
                <c:formatCode>0.00</c:formatCode>
                <c:ptCount val="13"/>
                <c:pt idx="0">
                  <c:v>23.424099033788352</c:v>
                </c:pt>
                <c:pt idx="1">
                  <c:v>29.182890068963651</c:v>
                </c:pt>
                <c:pt idx="2">
                  <c:v>26.030099254152429</c:v>
                </c:pt>
                <c:pt idx="3">
                  <c:v>36.143612750205918</c:v>
                </c:pt>
                <c:pt idx="4">
                  <c:v>45.691281057904519</c:v>
                </c:pt>
                <c:pt idx="5">
                  <c:v>51.834831292077858</c:v>
                </c:pt>
                <c:pt idx="6">
                  <c:v>54.73619144444838</c:v>
                </c:pt>
                <c:pt idx="7">
                  <c:v>40.920712577906372</c:v>
                </c:pt>
                <c:pt idx="8">
                  <c:v>35.268488688019588</c:v>
                </c:pt>
                <c:pt idx="9">
                  <c:v>34.824577131655971</c:v>
                </c:pt>
                <c:pt idx="10">
                  <c:v>23.658478345867056</c:v>
                </c:pt>
                <c:pt idx="11">
                  <c:v>17.833391338835789</c:v>
                </c:pt>
                <c:pt idx="12">
                  <c:v>10.926343854918294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06112"/>
        <c:axId val="432907904"/>
      </c:scatterChart>
      <c:valAx>
        <c:axId val="3726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777726577964624"/>
              <c:y val="0.93113002072902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07904"/>
        <c:crosses val="autoZero"/>
        <c:crossBetween val="midCat"/>
      </c:valAx>
      <c:valAx>
        <c:axId val="43290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GLY Concentration (ng/mL)</a:t>
                </a:r>
              </a:p>
            </c:rich>
          </c:tx>
          <c:layout>
            <c:manualLayout>
              <c:xMode val="edge"/>
              <c:yMode val="edge"/>
              <c:x val="1.3218702398471588E-2"/>
              <c:y val="0.23144077622201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5528926205923"/>
          <c:y val="0.10309375033716126"/>
          <c:w val="0.20911154855643041"/>
          <c:h val="0.26562773403324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GDM Glu-Time Experimental Profile</a:t>
            </a:r>
          </a:p>
        </c:rich>
      </c:tx>
      <c:layout>
        <c:manualLayout>
          <c:xMode val="edge"/>
          <c:yMode val="edge"/>
          <c:x val="0.25518323096210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8450902400086"/>
          <c:y val="0.10898771897143383"/>
          <c:w val="0.85222462817147859"/>
          <c:h val="0.76313247302420528"/>
        </c:manualLayout>
      </c:layout>
      <c:scatterChart>
        <c:scatterStyle val="lineMarker"/>
        <c:varyColors val="0"/>
        <c:ser>
          <c:idx val="0"/>
          <c:order val="0"/>
          <c:tx>
            <c:v>Dose = 1.25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Chart!$M$21:$M$32</c:f>
                <c:numCache>
                  <c:formatCode>General</c:formatCode>
                  <c:ptCount val="12"/>
                  <c:pt idx="0">
                    <c:v>8.4728324006136742</c:v>
                  </c:pt>
                  <c:pt idx="1">
                    <c:v>14.87316748749608</c:v>
                  </c:pt>
                  <c:pt idx="2">
                    <c:v>9.359487165438038</c:v>
                  </c:pt>
                  <c:pt idx="3">
                    <c:v>15.083103128998356</c:v>
                  </c:pt>
                  <c:pt idx="4">
                    <c:v>11.908913561791502</c:v>
                  </c:pt>
                  <c:pt idx="5">
                    <c:v>20.11080417199781</c:v>
                  </c:pt>
                  <c:pt idx="6">
                    <c:v>26.41211843075067</c:v>
                  </c:pt>
                  <c:pt idx="7">
                    <c:v>29.814426038413025</c:v>
                  </c:pt>
                  <c:pt idx="8">
                    <c:v>18.39157415774952</c:v>
                  </c:pt>
                  <c:pt idx="9">
                    <c:v>18.910608427840472</c:v>
                  </c:pt>
                  <c:pt idx="10">
                    <c:v>25.842256523419575</c:v>
                  </c:pt>
                  <c:pt idx="11">
                    <c:v>16.997058569058371</c:v>
                  </c:pt>
                </c:numCache>
              </c:numRef>
            </c:plus>
            <c:minus>
              <c:numRef>
                <c:f>Chart!$M$21:$M$32</c:f>
                <c:numCache>
                  <c:formatCode>General</c:formatCode>
                  <c:ptCount val="12"/>
                  <c:pt idx="0">
                    <c:v>8.4728324006136742</c:v>
                  </c:pt>
                  <c:pt idx="1">
                    <c:v>14.87316748749608</c:v>
                  </c:pt>
                  <c:pt idx="2">
                    <c:v>9.359487165438038</c:v>
                  </c:pt>
                  <c:pt idx="3">
                    <c:v>15.083103128998356</c:v>
                  </c:pt>
                  <c:pt idx="4">
                    <c:v>11.908913561791502</c:v>
                  </c:pt>
                  <c:pt idx="5">
                    <c:v>20.11080417199781</c:v>
                  </c:pt>
                  <c:pt idx="6">
                    <c:v>26.41211843075067</c:v>
                  </c:pt>
                  <c:pt idx="7">
                    <c:v>29.814426038413025</c:v>
                  </c:pt>
                  <c:pt idx="8">
                    <c:v>18.39157415774952</c:v>
                  </c:pt>
                  <c:pt idx="9">
                    <c:v>18.910608427840472</c:v>
                  </c:pt>
                  <c:pt idx="10">
                    <c:v>25.842256523419575</c:v>
                  </c:pt>
                  <c:pt idx="11">
                    <c:v>16.997058569058371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Chart!$K$21:$K$32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Chart!$L$21:$L$32</c:f>
              <c:numCache>
                <c:formatCode>0.00</c:formatCode>
                <c:ptCount val="12"/>
                <c:pt idx="0">
                  <c:v>84.7</c:v>
                </c:pt>
                <c:pt idx="1">
                  <c:v>82.1</c:v>
                </c:pt>
                <c:pt idx="2">
                  <c:v>86.6</c:v>
                </c:pt>
                <c:pt idx="3">
                  <c:v>87.333333333333329</c:v>
                </c:pt>
                <c:pt idx="4">
                  <c:v>100.6</c:v>
                </c:pt>
                <c:pt idx="5">
                  <c:v>118</c:v>
                </c:pt>
                <c:pt idx="6">
                  <c:v>151.4</c:v>
                </c:pt>
                <c:pt idx="7">
                  <c:v>147.69999999999999</c:v>
                </c:pt>
                <c:pt idx="8">
                  <c:v>130.33333333333334</c:v>
                </c:pt>
                <c:pt idx="9">
                  <c:v>124.5</c:v>
                </c:pt>
                <c:pt idx="10">
                  <c:v>96.6</c:v>
                </c:pt>
                <c:pt idx="11">
                  <c:v>81.7</c:v>
                </c:pt>
              </c:numCache>
            </c:numRef>
          </c:yVal>
          <c:smooth val="0"/>
        </c:ser>
        <c:ser>
          <c:idx val="1"/>
          <c:order val="1"/>
          <c:tx>
            <c:v>Dose = 2.5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Chart!$O$21:$O$32</c:f>
                <c:numCache>
                  <c:formatCode>General</c:formatCode>
                  <c:ptCount val="12"/>
                  <c:pt idx="0">
                    <c:v>16.57159156685994</c:v>
                  </c:pt>
                  <c:pt idx="1">
                    <c:v>14.61354014452197</c:v>
                  </c:pt>
                  <c:pt idx="2">
                    <c:v>13.572030061858838</c:v>
                  </c:pt>
                  <c:pt idx="3">
                    <c:v>18.537102875221247</c:v>
                  </c:pt>
                  <c:pt idx="4">
                    <c:v>33.870102207247804</c:v>
                  </c:pt>
                  <c:pt idx="5">
                    <c:v>47.907863641502637</c:v>
                  </c:pt>
                  <c:pt idx="6">
                    <c:v>35.799585110970867</c:v>
                  </c:pt>
                  <c:pt idx="7">
                    <c:v>29.511491059842466</c:v>
                  </c:pt>
                  <c:pt idx="8">
                    <c:v>37.246221899027994</c:v>
                  </c:pt>
                  <c:pt idx="9">
                    <c:v>34.128170565440371</c:v>
                  </c:pt>
                  <c:pt idx="10">
                    <c:v>27.880917994845394</c:v>
                  </c:pt>
                  <c:pt idx="11">
                    <c:v>14.618570873347524</c:v>
                  </c:pt>
                </c:numCache>
              </c:numRef>
            </c:plus>
            <c:minus>
              <c:numRef>
                <c:f>Chart!$O$21:$O$32</c:f>
                <c:numCache>
                  <c:formatCode>General</c:formatCode>
                  <c:ptCount val="12"/>
                  <c:pt idx="0">
                    <c:v>16.57159156685994</c:v>
                  </c:pt>
                  <c:pt idx="1">
                    <c:v>14.61354014452197</c:v>
                  </c:pt>
                  <c:pt idx="2">
                    <c:v>13.572030061858838</c:v>
                  </c:pt>
                  <c:pt idx="3">
                    <c:v>18.537102875221247</c:v>
                  </c:pt>
                  <c:pt idx="4">
                    <c:v>33.870102207247804</c:v>
                  </c:pt>
                  <c:pt idx="5">
                    <c:v>47.907863641502637</c:v>
                  </c:pt>
                  <c:pt idx="6">
                    <c:v>35.799585110970867</c:v>
                  </c:pt>
                  <c:pt idx="7">
                    <c:v>29.511491059842466</c:v>
                  </c:pt>
                  <c:pt idx="8">
                    <c:v>37.246221899027994</c:v>
                  </c:pt>
                  <c:pt idx="9">
                    <c:v>34.128170565440371</c:v>
                  </c:pt>
                  <c:pt idx="10">
                    <c:v>27.880917994845394</c:v>
                  </c:pt>
                  <c:pt idx="11">
                    <c:v>14.618570873347524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Chart!$K$21:$K$32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Chart!$N$21:$N$32</c:f>
              <c:numCache>
                <c:formatCode>0.00</c:formatCode>
                <c:ptCount val="12"/>
                <c:pt idx="0">
                  <c:v>83.166666666666671</c:v>
                </c:pt>
                <c:pt idx="1">
                  <c:v>81.444444444444443</c:v>
                </c:pt>
                <c:pt idx="2">
                  <c:v>82.75</c:v>
                </c:pt>
                <c:pt idx="3">
                  <c:v>82.722222222222229</c:v>
                </c:pt>
                <c:pt idx="4">
                  <c:v>98.058823529411768</c:v>
                </c:pt>
                <c:pt idx="5">
                  <c:v>114.11111111111111</c:v>
                </c:pt>
                <c:pt idx="6">
                  <c:v>150.88235294117646</c:v>
                </c:pt>
                <c:pt idx="7">
                  <c:v>153.88888888888889</c:v>
                </c:pt>
                <c:pt idx="8">
                  <c:v>140.11111111111111</c:v>
                </c:pt>
                <c:pt idx="9">
                  <c:v>126.55555555555556</c:v>
                </c:pt>
                <c:pt idx="10">
                  <c:v>104.70588235294117</c:v>
                </c:pt>
                <c:pt idx="11">
                  <c:v>73.055555555555557</c:v>
                </c:pt>
              </c:numCache>
            </c:numRef>
          </c:yVal>
          <c:smooth val="0"/>
        </c:ser>
        <c:ser>
          <c:idx val="2"/>
          <c:order val="2"/>
          <c:tx>
            <c:v>Dose = 5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Chart!$Q$21:$Q$32</c:f>
                <c:numCache>
                  <c:formatCode>General</c:formatCode>
                  <c:ptCount val="12"/>
                  <c:pt idx="0">
                    <c:v>19.57804893241406</c:v>
                  </c:pt>
                  <c:pt idx="1">
                    <c:v>19.165072397463028</c:v>
                  </c:pt>
                  <c:pt idx="2">
                    <c:v>18.471599822430129</c:v>
                  </c:pt>
                  <c:pt idx="3">
                    <c:v>22.156639336024465</c:v>
                  </c:pt>
                  <c:pt idx="4">
                    <c:v>27.179036038829647</c:v>
                  </c:pt>
                  <c:pt idx="5">
                    <c:v>28.172681803477651</c:v>
                  </c:pt>
                  <c:pt idx="6">
                    <c:v>35.64173583501978</c:v>
                  </c:pt>
                  <c:pt idx="7">
                    <c:v>52.06438321924113</c:v>
                  </c:pt>
                  <c:pt idx="8">
                    <c:v>54.157178656204017</c:v>
                  </c:pt>
                  <c:pt idx="9">
                    <c:v>37.425926842230652</c:v>
                  </c:pt>
                  <c:pt idx="10">
                    <c:v>32.151205265121874</c:v>
                  </c:pt>
                  <c:pt idx="11">
                    <c:v>22.129166274399058</c:v>
                  </c:pt>
                </c:numCache>
              </c:numRef>
            </c:plus>
            <c:minus>
              <c:numRef>
                <c:f>Chart!$Q$21:$Q$32</c:f>
                <c:numCache>
                  <c:formatCode>General</c:formatCode>
                  <c:ptCount val="12"/>
                  <c:pt idx="0">
                    <c:v>19.57804893241406</c:v>
                  </c:pt>
                  <c:pt idx="1">
                    <c:v>19.165072397463028</c:v>
                  </c:pt>
                  <c:pt idx="2">
                    <c:v>18.471599822430129</c:v>
                  </c:pt>
                  <c:pt idx="3">
                    <c:v>22.156639336024465</c:v>
                  </c:pt>
                  <c:pt idx="4">
                    <c:v>27.179036038829647</c:v>
                  </c:pt>
                  <c:pt idx="5">
                    <c:v>28.172681803477651</c:v>
                  </c:pt>
                  <c:pt idx="6">
                    <c:v>35.64173583501978</c:v>
                  </c:pt>
                  <c:pt idx="7">
                    <c:v>52.06438321924113</c:v>
                  </c:pt>
                  <c:pt idx="8">
                    <c:v>54.157178656204017</c:v>
                  </c:pt>
                  <c:pt idx="9">
                    <c:v>37.425926842230652</c:v>
                  </c:pt>
                  <c:pt idx="10">
                    <c:v>32.151205265121874</c:v>
                  </c:pt>
                  <c:pt idx="11">
                    <c:v>22.129166274399058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Chart!$K$21:$K$32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Chart!$P$21:$P$32</c:f>
              <c:numCache>
                <c:formatCode>0.00</c:formatCode>
                <c:ptCount val="12"/>
                <c:pt idx="0">
                  <c:v>93.6</c:v>
                </c:pt>
                <c:pt idx="1">
                  <c:v>91.6</c:v>
                </c:pt>
                <c:pt idx="2">
                  <c:v>87.8</c:v>
                </c:pt>
                <c:pt idx="3">
                  <c:v>96.25</c:v>
                </c:pt>
                <c:pt idx="4">
                  <c:v>105.8</c:v>
                </c:pt>
                <c:pt idx="5">
                  <c:v>140.19999999999999</c:v>
                </c:pt>
                <c:pt idx="6">
                  <c:v>197.5</c:v>
                </c:pt>
                <c:pt idx="7">
                  <c:v>184.2</c:v>
                </c:pt>
                <c:pt idx="8">
                  <c:v>175</c:v>
                </c:pt>
                <c:pt idx="9">
                  <c:v>145.80000000000001</c:v>
                </c:pt>
                <c:pt idx="10">
                  <c:v>124.2</c:v>
                </c:pt>
                <c:pt idx="11">
                  <c:v>82.8</c:v>
                </c:pt>
              </c:numCache>
            </c:numRef>
          </c:yVal>
          <c:smooth val="0"/>
        </c:ser>
        <c:ser>
          <c:idx val="3"/>
          <c:order val="3"/>
          <c:tx>
            <c:v>Dose = 7.5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Chart!$S$21:$S$32</c:f>
                <c:numCache>
                  <c:formatCode>General</c:formatCode>
                  <c:ptCount val="12"/>
                  <c:pt idx="0">
                    <c:v>8.6602540378443873</c:v>
                  </c:pt>
                  <c:pt idx="1">
                    <c:v>7.4833147735478827</c:v>
                  </c:pt>
                  <c:pt idx="2">
                    <c:v>7.2341781380702361</c:v>
                  </c:pt>
                  <c:pt idx="3">
                    <c:v>6</c:v>
                  </c:pt>
                  <c:pt idx="4">
                    <c:v>7.7888809636986149</c:v>
                  </c:pt>
                  <c:pt idx="5">
                    <c:v>12.446552400832395</c:v>
                  </c:pt>
                  <c:pt idx="6">
                    <c:v>24.589970855343985</c:v>
                  </c:pt>
                  <c:pt idx="7">
                    <c:v>25.488559525141209</c:v>
                  </c:pt>
                  <c:pt idx="8">
                    <c:v>21.746647251166483</c:v>
                  </c:pt>
                  <c:pt idx="9">
                    <c:v>19</c:v>
                  </c:pt>
                  <c:pt idx="10">
                    <c:v>14.103781998693352</c:v>
                  </c:pt>
                  <c:pt idx="11">
                    <c:v>24.966644414765341</c:v>
                  </c:pt>
                </c:numCache>
              </c:numRef>
            </c:plus>
            <c:minus>
              <c:numRef>
                <c:f>Chart!$S$21:$S$32</c:f>
                <c:numCache>
                  <c:formatCode>General</c:formatCode>
                  <c:ptCount val="12"/>
                  <c:pt idx="0">
                    <c:v>8.6602540378443873</c:v>
                  </c:pt>
                  <c:pt idx="1">
                    <c:v>7.4833147735478827</c:v>
                  </c:pt>
                  <c:pt idx="2">
                    <c:v>7.2341781380702361</c:v>
                  </c:pt>
                  <c:pt idx="3">
                    <c:v>6</c:v>
                  </c:pt>
                  <c:pt idx="4">
                    <c:v>7.7888809636986149</c:v>
                  </c:pt>
                  <c:pt idx="5">
                    <c:v>12.446552400832395</c:v>
                  </c:pt>
                  <c:pt idx="6">
                    <c:v>24.589970855343985</c:v>
                  </c:pt>
                  <c:pt idx="7">
                    <c:v>25.488559525141209</c:v>
                  </c:pt>
                  <c:pt idx="8">
                    <c:v>21.746647251166483</c:v>
                  </c:pt>
                  <c:pt idx="9">
                    <c:v>19</c:v>
                  </c:pt>
                  <c:pt idx="10">
                    <c:v>14.103781998693352</c:v>
                  </c:pt>
                  <c:pt idx="11">
                    <c:v>24.966644414765341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Chart!$K$21:$K$32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Chart!$R$21:$R$32</c:f>
              <c:numCache>
                <c:formatCode>0.00</c:formatCode>
                <c:ptCount val="12"/>
                <c:pt idx="0">
                  <c:v>87.5</c:v>
                </c:pt>
                <c:pt idx="1">
                  <c:v>79</c:v>
                </c:pt>
                <c:pt idx="2">
                  <c:v>84.333333333333329</c:v>
                </c:pt>
                <c:pt idx="3">
                  <c:v>79</c:v>
                </c:pt>
                <c:pt idx="4">
                  <c:v>95</c:v>
                </c:pt>
                <c:pt idx="5">
                  <c:v>114.25</c:v>
                </c:pt>
                <c:pt idx="6">
                  <c:v>154</c:v>
                </c:pt>
                <c:pt idx="7">
                  <c:v>167.5</c:v>
                </c:pt>
                <c:pt idx="8">
                  <c:v>172.25</c:v>
                </c:pt>
                <c:pt idx="9">
                  <c:v>152.5</c:v>
                </c:pt>
                <c:pt idx="10">
                  <c:v>138.25</c:v>
                </c:pt>
                <c:pt idx="11">
                  <c:v>95</c:v>
                </c:pt>
              </c:numCache>
            </c:numRef>
          </c:yVal>
          <c:smooth val="0"/>
        </c:ser>
        <c:ser>
          <c:idx val="4"/>
          <c:order val="4"/>
          <c:tx>
            <c:v>Dose = 10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Chart!$U$21:$U$32</c:f>
                <c:numCache>
                  <c:formatCode>General</c:formatCode>
                  <c:ptCount val="12"/>
                  <c:pt idx="0">
                    <c:v>3.5355339059327378</c:v>
                  </c:pt>
                  <c:pt idx="1">
                    <c:v>2.1213203435596424</c:v>
                  </c:pt>
                  <c:pt idx="2">
                    <c:v>8.4852813742385695</c:v>
                  </c:pt>
                  <c:pt idx="3">
                    <c:v>8.4852813742385695</c:v>
                  </c:pt>
                  <c:pt idx="4">
                    <c:v>15.556349186104045</c:v>
                  </c:pt>
                  <c:pt idx="5">
                    <c:v>14.849242404917497</c:v>
                  </c:pt>
                  <c:pt idx="6">
                    <c:v>7.0710678118654755</c:v>
                  </c:pt>
                  <c:pt idx="7">
                    <c:v>16.263455967290593</c:v>
                  </c:pt>
                  <c:pt idx="8">
                    <c:v>31.11269837220809</c:v>
                  </c:pt>
                  <c:pt idx="9">
                    <c:v>26.16295090390226</c:v>
                  </c:pt>
                  <c:pt idx="10">
                    <c:v>33.941125496954278</c:v>
                  </c:pt>
                  <c:pt idx="11">
                    <c:v>14.142135623730951</c:v>
                  </c:pt>
                </c:numCache>
              </c:numRef>
            </c:plus>
            <c:minus>
              <c:numRef>
                <c:f>Chart!$U$21:$U$32</c:f>
                <c:numCache>
                  <c:formatCode>General</c:formatCode>
                  <c:ptCount val="12"/>
                  <c:pt idx="0">
                    <c:v>3.5355339059327378</c:v>
                  </c:pt>
                  <c:pt idx="1">
                    <c:v>2.1213203435596424</c:v>
                  </c:pt>
                  <c:pt idx="2">
                    <c:v>8.4852813742385695</c:v>
                  </c:pt>
                  <c:pt idx="3">
                    <c:v>8.4852813742385695</c:v>
                  </c:pt>
                  <c:pt idx="4">
                    <c:v>15.556349186104045</c:v>
                  </c:pt>
                  <c:pt idx="5">
                    <c:v>14.849242404917497</c:v>
                  </c:pt>
                  <c:pt idx="6">
                    <c:v>7.0710678118654755</c:v>
                  </c:pt>
                  <c:pt idx="7">
                    <c:v>16.263455967290593</c:v>
                  </c:pt>
                  <c:pt idx="8">
                    <c:v>31.11269837220809</c:v>
                  </c:pt>
                  <c:pt idx="9">
                    <c:v>26.16295090390226</c:v>
                  </c:pt>
                  <c:pt idx="10">
                    <c:v>33.941125496954278</c:v>
                  </c:pt>
                  <c:pt idx="11">
                    <c:v>14.142135623730951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Chart!$K$21:$K$32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Chart!$T$21:$T$32</c:f>
              <c:numCache>
                <c:formatCode>0.00</c:formatCode>
                <c:ptCount val="12"/>
                <c:pt idx="0">
                  <c:v>66.5</c:v>
                </c:pt>
                <c:pt idx="1">
                  <c:v>67.5</c:v>
                </c:pt>
                <c:pt idx="2">
                  <c:v>66</c:v>
                </c:pt>
                <c:pt idx="3">
                  <c:v>66</c:v>
                </c:pt>
                <c:pt idx="4">
                  <c:v>79</c:v>
                </c:pt>
                <c:pt idx="5">
                  <c:v>98.5</c:v>
                </c:pt>
                <c:pt idx="6">
                  <c:v>123</c:v>
                </c:pt>
                <c:pt idx="7">
                  <c:v>140.5</c:v>
                </c:pt>
                <c:pt idx="8">
                  <c:v>131</c:v>
                </c:pt>
                <c:pt idx="9">
                  <c:v>141.5</c:v>
                </c:pt>
                <c:pt idx="10">
                  <c:v>128</c:v>
                </c:pt>
                <c:pt idx="11">
                  <c:v>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2824"/>
        <c:axId val="207163216"/>
      </c:scatterChart>
      <c:valAx>
        <c:axId val="20716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6002868198176261"/>
              <c:y val="0.92725400459151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3216"/>
        <c:crosses val="autoZero"/>
        <c:crossBetween val="midCat"/>
      </c:valAx>
      <c:valAx>
        <c:axId val="207163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Glu Concentration</a:t>
                </a:r>
                <a:r>
                  <a:rPr lang="en-US" sz="1200" b="1" baseline="0"/>
                  <a:t> (mg/dL)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2.051212670581126E-3"/>
              <c:y val="0.17188413120992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627712160979877"/>
          <c:y val="0.1116892680081656"/>
          <c:w val="0.19522353455818026"/>
          <c:h val="0.244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GDM Ins-Time Experimental</a:t>
            </a:r>
            <a:r>
              <a:rPr lang="en-US" b="1" baseline="0"/>
              <a:t> Profile</a:t>
            </a:r>
            <a:endParaRPr lang="en-US" b="1"/>
          </a:p>
        </c:rich>
      </c:tx>
      <c:layout>
        <c:manualLayout>
          <c:xMode val="edge"/>
          <c:yMode val="edge"/>
          <c:x val="0.25589734199146397"/>
          <c:y val="2.4767801857585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26970734203841"/>
          <c:y val="0.24462953849518809"/>
          <c:w val="0.78653018372703409"/>
          <c:h val="0.67678988043161259"/>
        </c:manualLayout>
      </c:layout>
      <c:scatterChart>
        <c:scatterStyle val="lineMarker"/>
        <c:varyColors val="0"/>
        <c:ser>
          <c:idx val="0"/>
          <c:order val="0"/>
          <c:tx>
            <c:v>Dose = 1.25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Chart!$M$38:$M$49</c:f>
                <c:numCache>
                  <c:formatCode>General</c:formatCode>
                  <c:ptCount val="12"/>
                  <c:pt idx="0">
                    <c:v>9.8115578103921202</c:v>
                  </c:pt>
                  <c:pt idx="1">
                    <c:v>7.5011110288187766</c:v>
                  </c:pt>
                  <c:pt idx="2">
                    <c:v>9.9084700018609215</c:v>
                  </c:pt>
                  <c:pt idx="3">
                    <c:v>20.829332949259587</c:v>
                  </c:pt>
                  <c:pt idx="4">
                    <c:v>34.032011074542417</c:v>
                  </c:pt>
                  <c:pt idx="5">
                    <c:v>26.774780837364268</c:v>
                  </c:pt>
                  <c:pt idx="6">
                    <c:v>86.27063360276324</c:v>
                  </c:pt>
                  <c:pt idx="7">
                    <c:v>90.685598513643711</c:v>
                  </c:pt>
                  <c:pt idx="8">
                    <c:v>106.81760154581266</c:v>
                  </c:pt>
                  <c:pt idx="9">
                    <c:v>191.09884004531966</c:v>
                  </c:pt>
                  <c:pt idx="10">
                    <c:v>201.75562776124323</c:v>
                  </c:pt>
                  <c:pt idx="11">
                    <c:v>65.272165243352816</c:v>
                  </c:pt>
                </c:numCache>
              </c:numRef>
            </c:plus>
            <c:minus>
              <c:numRef>
                <c:f>Chart!$M$38:$M$49</c:f>
                <c:numCache>
                  <c:formatCode>General</c:formatCode>
                  <c:ptCount val="12"/>
                  <c:pt idx="0">
                    <c:v>9.8115578103921202</c:v>
                  </c:pt>
                  <c:pt idx="1">
                    <c:v>7.5011110288187766</c:v>
                  </c:pt>
                  <c:pt idx="2">
                    <c:v>9.9084700018609215</c:v>
                  </c:pt>
                  <c:pt idx="3">
                    <c:v>20.829332949259587</c:v>
                  </c:pt>
                  <c:pt idx="4">
                    <c:v>34.032011074542417</c:v>
                  </c:pt>
                  <c:pt idx="5">
                    <c:v>26.774780837364268</c:v>
                  </c:pt>
                  <c:pt idx="6">
                    <c:v>86.27063360276324</c:v>
                  </c:pt>
                  <c:pt idx="7">
                    <c:v>90.685598513643711</c:v>
                  </c:pt>
                  <c:pt idx="8">
                    <c:v>106.81760154581266</c:v>
                  </c:pt>
                  <c:pt idx="9">
                    <c:v>191.09884004531966</c:v>
                  </c:pt>
                  <c:pt idx="10">
                    <c:v>201.75562776124323</c:v>
                  </c:pt>
                  <c:pt idx="11">
                    <c:v>65.272165243352816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Chart!$K$38:$K$49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Chart!$L$38:$L$49</c:f>
              <c:numCache>
                <c:formatCode>0.00</c:formatCode>
                <c:ptCount val="12"/>
                <c:pt idx="0">
                  <c:v>20.399999999999999</c:v>
                </c:pt>
                <c:pt idx="1">
                  <c:v>18.399999999999999</c:v>
                </c:pt>
                <c:pt idx="2">
                  <c:v>19.2</c:v>
                </c:pt>
                <c:pt idx="3">
                  <c:v>25.111111111111111</c:v>
                </c:pt>
                <c:pt idx="4">
                  <c:v>55.2</c:v>
                </c:pt>
                <c:pt idx="5">
                  <c:v>84</c:v>
                </c:pt>
                <c:pt idx="6">
                  <c:v>161.80000000000001</c:v>
                </c:pt>
                <c:pt idx="7">
                  <c:v>184.1</c:v>
                </c:pt>
                <c:pt idx="8">
                  <c:v>196.33333333333334</c:v>
                </c:pt>
                <c:pt idx="9">
                  <c:v>219.1</c:v>
                </c:pt>
                <c:pt idx="10">
                  <c:v>163</c:v>
                </c:pt>
                <c:pt idx="11">
                  <c:v>74.7</c:v>
                </c:pt>
              </c:numCache>
            </c:numRef>
          </c:yVal>
          <c:smooth val="0"/>
        </c:ser>
        <c:ser>
          <c:idx val="1"/>
          <c:order val="1"/>
          <c:tx>
            <c:v>Dose = 2.5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Chart!$O$38:$O$49</c:f>
                <c:numCache>
                  <c:formatCode>General</c:formatCode>
                  <c:ptCount val="12"/>
                  <c:pt idx="0">
                    <c:v>7.187391374569903</c:v>
                  </c:pt>
                  <c:pt idx="1">
                    <c:v>9.7983341921561582</c:v>
                  </c:pt>
                  <c:pt idx="2">
                    <c:v>7.5756576107486602</c:v>
                  </c:pt>
                  <c:pt idx="3">
                    <c:v>11.272037239532692</c:v>
                  </c:pt>
                  <c:pt idx="4">
                    <c:v>28.870792283185157</c:v>
                  </c:pt>
                  <c:pt idx="5">
                    <c:v>38.985595211397353</c:v>
                  </c:pt>
                  <c:pt idx="6">
                    <c:v>56.218455207185769</c:v>
                  </c:pt>
                  <c:pt idx="7">
                    <c:v>83.724336229821375</c:v>
                  </c:pt>
                  <c:pt idx="8">
                    <c:v>103.29733354567804</c:v>
                  </c:pt>
                  <c:pt idx="9">
                    <c:v>129.51544082372845</c:v>
                  </c:pt>
                  <c:pt idx="10">
                    <c:v>81.984594141037178</c:v>
                  </c:pt>
                  <c:pt idx="11">
                    <c:v>40.501606923660361</c:v>
                  </c:pt>
                </c:numCache>
              </c:numRef>
            </c:plus>
            <c:minus>
              <c:numRef>
                <c:f>Chart!$O$38:$O$49</c:f>
                <c:numCache>
                  <c:formatCode>General</c:formatCode>
                  <c:ptCount val="12"/>
                  <c:pt idx="0">
                    <c:v>7.187391374569903</c:v>
                  </c:pt>
                  <c:pt idx="1">
                    <c:v>9.7983341921561582</c:v>
                  </c:pt>
                  <c:pt idx="2">
                    <c:v>7.5756576107486602</c:v>
                  </c:pt>
                  <c:pt idx="3">
                    <c:v>11.272037239532692</c:v>
                  </c:pt>
                  <c:pt idx="4">
                    <c:v>28.870792283185157</c:v>
                  </c:pt>
                  <c:pt idx="5">
                    <c:v>38.985595211397353</c:v>
                  </c:pt>
                  <c:pt idx="6">
                    <c:v>56.218455207185769</c:v>
                  </c:pt>
                  <c:pt idx="7">
                    <c:v>83.724336229821375</c:v>
                  </c:pt>
                  <c:pt idx="8">
                    <c:v>103.29733354567804</c:v>
                  </c:pt>
                  <c:pt idx="9">
                    <c:v>129.51544082372845</c:v>
                  </c:pt>
                  <c:pt idx="10">
                    <c:v>81.984594141037178</c:v>
                  </c:pt>
                  <c:pt idx="11">
                    <c:v>40.501606923660361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Chart!$K$38:$K$49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Chart!$N$38:$N$49</c:f>
              <c:numCache>
                <c:formatCode>0.00</c:formatCode>
                <c:ptCount val="12"/>
                <c:pt idx="0">
                  <c:v>18.12777777777778</c:v>
                </c:pt>
                <c:pt idx="1">
                  <c:v>17.588235294117649</c:v>
                </c:pt>
                <c:pt idx="2">
                  <c:v>16.894117647058824</c:v>
                </c:pt>
                <c:pt idx="3">
                  <c:v>22</c:v>
                </c:pt>
                <c:pt idx="4">
                  <c:v>44.55294117647059</c:v>
                </c:pt>
                <c:pt idx="5">
                  <c:v>61.361111111111114</c:v>
                </c:pt>
                <c:pt idx="6">
                  <c:v>118.52941176470588</c:v>
                </c:pt>
                <c:pt idx="7">
                  <c:v>157.12777777777779</c:v>
                </c:pt>
                <c:pt idx="8">
                  <c:v>151.61666666666667</c:v>
                </c:pt>
                <c:pt idx="9">
                  <c:v>140.19999999999999</c:v>
                </c:pt>
                <c:pt idx="10">
                  <c:v>114.13529411764705</c:v>
                </c:pt>
                <c:pt idx="11">
                  <c:v>54.461111111111109</c:v>
                </c:pt>
              </c:numCache>
            </c:numRef>
          </c:yVal>
          <c:smooth val="0"/>
        </c:ser>
        <c:ser>
          <c:idx val="2"/>
          <c:order val="2"/>
          <c:tx>
            <c:v>Dose = 5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Chart!$Q$38:$Q$49</c:f>
                <c:numCache>
                  <c:formatCode>General</c:formatCode>
                  <c:ptCount val="12"/>
                  <c:pt idx="0">
                    <c:v>13.827508813954886</c:v>
                  </c:pt>
                  <c:pt idx="1">
                    <c:v>15.770225109363533</c:v>
                  </c:pt>
                  <c:pt idx="2">
                    <c:v>11.519548602267367</c:v>
                  </c:pt>
                  <c:pt idx="3">
                    <c:v>14.876155417311287</c:v>
                  </c:pt>
                  <c:pt idx="4">
                    <c:v>38.946116622841878</c:v>
                  </c:pt>
                  <c:pt idx="5">
                    <c:v>64.271299971293558</c:v>
                  </c:pt>
                  <c:pt idx="6">
                    <c:v>67.5</c:v>
                  </c:pt>
                  <c:pt idx="7">
                    <c:v>73.102667529988267</c:v>
                  </c:pt>
                  <c:pt idx="8">
                    <c:v>49.433794108888719</c:v>
                  </c:pt>
                  <c:pt idx="9">
                    <c:v>68.448520802132762</c:v>
                  </c:pt>
                  <c:pt idx="10">
                    <c:v>56.429602160568166</c:v>
                  </c:pt>
                  <c:pt idx="11">
                    <c:v>60.43012493781557</c:v>
                  </c:pt>
                </c:numCache>
              </c:numRef>
            </c:plus>
            <c:minus>
              <c:numRef>
                <c:f>Chart!$Q$38:$Q$49</c:f>
                <c:numCache>
                  <c:formatCode>General</c:formatCode>
                  <c:ptCount val="12"/>
                  <c:pt idx="0">
                    <c:v>13.827508813954886</c:v>
                  </c:pt>
                  <c:pt idx="1">
                    <c:v>15.770225109363533</c:v>
                  </c:pt>
                  <c:pt idx="2">
                    <c:v>11.519548602267367</c:v>
                  </c:pt>
                  <c:pt idx="3">
                    <c:v>14.876155417311287</c:v>
                  </c:pt>
                  <c:pt idx="4">
                    <c:v>38.946116622841878</c:v>
                  </c:pt>
                  <c:pt idx="5">
                    <c:v>64.271299971293558</c:v>
                  </c:pt>
                  <c:pt idx="6">
                    <c:v>67.5</c:v>
                  </c:pt>
                  <c:pt idx="7">
                    <c:v>73.102667529988267</c:v>
                  </c:pt>
                  <c:pt idx="8">
                    <c:v>49.433794108888719</c:v>
                  </c:pt>
                  <c:pt idx="9">
                    <c:v>68.448520802132762</c:v>
                  </c:pt>
                  <c:pt idx="10">
                    <c:v>56.429602160568166</c:v>
                  </c:pt>
                  <c:pt idx="11">
                    <c:v>60.43012493781557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Chart!$K$38:$K$49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Chart!$P$38:$P$49</c:f>
              <c:numCache>
                <c:formatCode>0.00</c:formatCode>
                <c:ptCount val="12"/>
                <c:pt idx="0">
                  <c:v>28.8</c:v>
                </c:pt>
                <c:pt idx="1">
                  <c:v>26.8</c:v>
                </c:pt>
                <c:pt idx="2">
                  <c:v>23.8</c:v>
                </c:pt>
                <c:pt idx="3">
                  <c:v>36.6</c:v>
                </c:pt>
                <c:pt idx="4">
                  <c:v>51.4</c:v>
                </c:pt>
                <c:pt idx="5">
                  <c:v>84.6</c:v>
                </c:pt>
                <c:pt idx="6">
                  <c:v>116.25</c:v>
                </c:pt>
                <c:pt idx="7">
                  <c:v>118</c:v>
                </c:pt>
                <c:pt idx="8">
                  <c:v>118.2</c:v>
                </c:pt>
                <c:pt idx="9">
                  <c:v>132.19999999999999</c:v>
                </c:pt>
                <c:pt idx="10">
                  <c:v>122.4</c:v>
                </c:pt>
                <c:pt idx="11">
                  <c:v>85.6</c:v>
                </c:pt>
              </c:numCache>
            </c:numRef>
          </c:yVal>
          <c:smooth val="0"/>
        </c:ser>
        <c:ser>
          <c:idx val="3"/>
          <c:order val="3"/>
          <c:tx>
            <c:v>Dose = 7.5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Chart!$S$38:$S$49</c:f>
                <c:numCache>
                  <c:formatCode>General</c:formatCode>
                  <c:ptCount val="12"/>
                  <c:pt idx="0">
                    <c:v>6.6520673478250352</c:v>
                  </c:pt>
                  <c:pt idx="1">
                    <c:v>6.6332495807107996</c:v>
                  </c:pt>
                  <c:pt idx="2">
                    <c:v>6</c:v>
                  </c:pt>
                  <c:pt idx="3">
                    <c:v>11.030261405182864</c:v>
                  </c:pt>
                  <c:pt idx="4">
                    <c:v>7.932002689527196</c:v>
                  </c:pt>
                  <c:pt idx="5">
                    <c:v>69.084489334919937</c:v>
                  </c:pt>
                  <c:pt idx="6">
                    <c:v>32.547401329957715</c:v>
                  </c:pt>
                  <c:pt idx="7">
                    <c:v>33.709543653590643</c:v>
                  </c:pt>
                  <c:pt idx="8">
                    <c:v>37.606515392947536</c:v>
                  </c:pt>
                  <c:pt idx="9">
                    <c:v>58.328809348382897</c:v>
                  </c:pt>
                  <c:pt idx="10">
                    <c:v>54.267086402963137</c:v>
                  </c:pt>
                  <c:pt idx="11">
                    <c:v>28.628365886535217</c:v>
                  </c:pt>
                </c:numCache>
              </c:numRef>
            </c:plus>
            <c:minus>
              <c:numRef>
                <c:f>Chart!$S$38:$S$49</c:f>
                <c:numCache>
                  <c:formatCode>General</c:formatCode>
                  <c:ptCount val="12"/>
                  <c:pt idx="0">
                    <c:v>6.6520673478250352</c:v>
                  </c:pt>
                  <c:pt idx="1">
                    <c:v>6.6332495807107996</c:v>
                  </c:pt>
                  <c:pt idx="2">
                    <c:v>6</c:v>
                  </c:pt>
                  <c:pt idx="3">
                    <c:v>11.030261405182864</c:v>
                  </c:pt>
                  <c:pt idx="4">
                    <c:v>7.932002689527196</c:v>
                  </c:pt>
                  <c:pt idx="5">
                    <c:v>69.084489334919937</c:v>
                  </c:pt>
                  <c:pt idx="6">
                    <c:v>32.547401329957715</c:v>
                  </c:pt>
                  <c:pt idx="7">
                    <c:v>33.709543653590643</c:v>
                  </c:pt>
                  <c:pt idx="8">
                    <c:v>37.606515392947536</c:v>
                  </c:pt>
                  <c:pt idx="9">
                    <c:v>58.328809348382897</c:v>
                  </c:pt>
                  <c:pt idx="10">
                    <c:v>54.267086402963137</c:v>
                  </c:pt>
                  <c:pt idx="11">
                    <c:v>28.628365886535217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Chart!$K$38:$K$49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Chart!$R$38:$R$49</c:f>
              <c:numCache>
                <c:formatCode>0.00</c:formatCode>
                <c:ptCount val="12"/>
                <c:pt idx="0">
                  <c:v>22.75</c:v>
                </c:pt>
                <c:pt idx="1">
                  <c:v>25</c:v>
                </c:pt>
                <c:pt idx="2">
                  <c:v>28</c:v>
                </c:pt>
                <c:pt idx="3">
                  <c:v>27.5</c:v>
                </c:pt>
                <c:pt idx="4">
                  <c:v>34.25</c:v>
                </c:pt>
                <c:pt idx="5">
                  <c:v>99</c:v>
                </c:pt>
                <c:pt idx="6">
                  <c:v>97</c:v>
                </c:pt>
                <c:pt idx="7">
                  <c:v>125.5</c:v>
                </c:pt>
                <c:pt idx="8">
                  <c:v>136.25</c:v>
                </c:pt>
                <c:pt idx="9">
                  <c:v>111.75</c:v>
                </c:pt>
                <c:pt idx="10">
                  <c:v>91.75</c:v>
                </c:pt>
                <c:pt idx="11">
                  <c:v>57.25</c:v>
                </c:pt>
              </c:numCache>
            </c:numRef>
          </c:yVal>
          <c:smooth val="0"/>
        </c:ser>
        <c:ser>
          <c:idx val="4"/>
          <c:order val="4"/>
          <c:tx>
            <c:v>Dose = 10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Chart!$U$38:$U$49</c:f>
                <c:numCache>
                  <c:formatCode>General</c:formatCode>
                  <c:ptCount val="12"/>
                  <c:pt idx="0">
                    <c:v>20.506096654409877</c:v>
                  </c:pt>
                  <c:pt idx="1">
                    <c:v>16.970562748477139</c:v>
                  </c:pt>
                  <c:pt idx="2">
                    <c:v>19.091883092036785</c:v>
                  </c:pt>
                  <c:pt idx="3">
                    <c:v>9.8994949366116654</c:v>
                  </c:pt>
                  <c:pt idx="4">
                    <c:v>10.606601717798213</c:v>
                  </c:pt>
                  <c:pt idx="5">
                    <c:v>16.263455967290593</c:v>
                  </c:pt>
                  <c:pt idx="6">
                    <c:v>6.3639610306789276</c:v>
                  </c:pt>
                  <c:pt idx="7">
                    <c:v>41.719300090006307</c:v>
                  </c:pt>
                  <c:pt idx="8">
                    <c:v>45.254833995939045</c:v>
                  </c:pt>
                  <c:pt idx="9">
                    <c:v>17.677669529663689</c:v>
                  </c:pt>
                  <c:pt idx="10">
                    <c:v>45.961940777125591</c:v>
                  </c:pt>
                  <c:pt idx="11">
                    <c:v>15.556349186104045</c:v>
                  </c:pt>
                </c:numCache>
              </c:numRef>
            </c:plus>
            <c:minus>
              <c:numRef>
                <c:f>Chart!$U$38:$U$49</c:f>
                <c:numCache>
                  <c:formatCode>General</c:formatCode>
                  <c:ptCount val="12"/>
                  <c:pt idx="0">
                    <c:v>20.506096654409877</c:v>
                  </c:pt>
                  <c:pt idx="1">
                    <c:v>16.970562748477139</c:v>
                  </c:pt>
                  <c:pt idx="2">
                    <c:v>19.091883092036785</c:v>
                  </c:pt>
                  <c:pt idx="3">
                    <c:v>9.8994949366116654</c:v>
                  </c:pt>
                  <c:pt idx="4">
                    <c:v>10.606601717798213</c:v>
                  </c:pt>
                  <c:pt idx="5">
                    <c:v>16.263455967290593</c:v>
                  </c:pt>
                  <c:pt idx="6">
                    <c:v>6.3639610306789276</c:v>
                  </c:pt>
                  <c:pt idx="7">
                    <c:v>41.719300090006307</c:v>
                  </c:pt>
                  <c:pt idx="8">
                    <c:v>45.254833995939045</c:v>
                  </c:pt>
                  <c:pt idx="9">
                    <c:v>17.677669529663689</c:v>
                  </c:pt>
                  <c:pt idx="10">
                    <c:v>45.961940777125591</c:v>
                  </c:pt>
                  <c:pt idx="11">
                    <c:v>15.556349186104045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Chart!$K$38:$K$49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Chart!$T$38:$T$49</c:f>
              <c:numCache>
                <c:formatCode>0.00</c:formatCode>
                <c:ptCount val="12"/>
                <c:pt idx="0">
                  <c:v>21.5</c:v>
                </c:pt>
                <c:pt idx="1">
                  <c:v>26</c:v>
                </c:pt>
                <c:pt idx="2">
                  <c:v>28.5</c:v>
                </c:pt>
                <c:pt idx="3">
                  <c:v>25</c:v>
                </c:pt>
                <c:pt idx="4">
                  <c:v>37.5</c:v>
                </c:pt>
                <c:pt idx="5">
                  <c:v>52.5</c:v>
                </c:pt>
                <c:pt idx="6">
                  <c:v>73.5</c:v>
                </c:pt>
                <c:pt idx="7">
                  <c:v>48.5</c:v>
                </c:pt>
                <c:pt idx="8">
                  <c:v>80</c:v>
                </c:pt>
                <c:pt idx="9">
                  <c:v>135.5</c:v>
                </c:pt>
                <c:pt idx="10">
                  <c:v>106.5</c:v>
                </c:pt>
                <c:pt idx="11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27808"/>
        <c:axId val="434530160"/>
      </c:scatterChart>
      <c:valAx>
        <c:axId val="4345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  <a:r>
                  <a:rPr lang="en-US" sz="1200" b="1" baseline="0"/>
                  <a:t> (h)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8996154550448634"/>
              <c:y val="0.93734416010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0160"/>
        <c:crosses val="autoZero"/>
        <c:crossBetween val="midCat"/>
      </c:valAx>
      <c:valAx>
        <c:axId val="43453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Ins Concentration</a:t>
                </a:r>
                <a:r>
                  <a:rPr lang="en-US" sz="1200" b="1" baseline="0"/>
                  <a:t> (uU/mL)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2.5000000000000001E-2"/>
              <c:y val="0.21337962962962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58845238262928"/>
          <c:y val="0.1170138888888889"/>
          <c:w val="0.21113480671803322"/>
          <c:h val="0.19915522943532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GDM C-pep-Time</a:t>
            </a:r>
            <a:r>
              <a:rPr lang="en-US" b="1" baseline="0"/>
              <a:t> Experimental Profile</a:t>
            </a:r>
            <a:r>
              <a:rPr lang="en-US" b="1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5397482094399"/>
          <c:y val="0.1391092152771092"/>
          <c:w val="0.83663472574402775"/>
          <c:h val="0.73815892913992287"/>
        </c:manualLayout>
      </c:layout>
      <c:scatterChart>
        <c:scatterStyle val="lineMarker"/>
        <c:varyColors val="0"/>
        <c:ser>
          <c:idx val="0"/>
          <c:order val="0"/>
          <c:tx>
            <c:v>Dose = 1.25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Chart!$M$62:$M$73</c:f>
                <c:numCache>
                  <c:formatCode>General</c:formatCode>
                  <c:ptCount val="12"/>
                  <c:pt idx="0">
                    <c:v>2.5575302756978471</c:v>
                  </c:pt>
                  <c:pt idx="1">
                    <c:v>1.337623306880944</c:v>
                  </c:pt>
                  <c:pt idx="2">
                    <c:v>1.1596120040772242</c:v>
                  </c:pt>
                  <c:pt idx="3">
                    <c:v>1.0058249989791599</c:v>
                  </c:pt>
                  <c:pt idx="4">
                    <c:v>2.1776085251690409</c:v>
                  </c:pt>
                  <c:pt idx="5">
                    <c:v>3.3180598413999594</c:v>
                  </c:pt>
                  <c:pt idx="6">
                    <c:v>7.2319526332027957</c:v>
                  </c:pt>
                  <c:pt idx="7">
                    <c:v>9.3301631520807007</c:v>
                  </c:pt>
                  <c:pt idx="8">
                    <c:v>7.1902905210970331</c:v>
                  </c:pt>
                  <c:pt idx="9">
                    <c:v>10.080907421678097</c:v>
                  </c:pt>
                  <c:pt idx="10">
                    <c:v>4.2052876767760381</c:v>
                  </c:pt>
                  <c:pt idx="11">
                    <c:v>6.660338663394759</c:v>
                  </c:pt>
                </c:numCache>
              </c:numRef>
            </c:plus>
            <c:minus>
              <c:numRef>
                <c:f>Chart!$M$62:$M$73</c:f>
                <c:numCache>
                  <c:formatCode>General</c:formatCode>
                  <c:ptCount val="12"/>
                  <c:pt idx="0">
                    <c:v>2.5575302756978471</c:v>
                  </c:pt>
                  <c:pt idx="1">
                    <c:v>1.337623306880944</c:v>
                  </c:pt>
                  <c:pt idx="2">
                    <c:v>1.1596120040772242</c:v>
                  </c:pt>
                  <c:pt idx="3">
                    <c:v>1.0058249989791599</c:v>
                  </c:pt>
                  <c:pt idx="4">
                    <c:v>2.1776085251690409</c:v>
                  </c:pt>
                  <c:pt idx="5">
                    <c:v>3.3180598413999594</c:v>
                  </c:pt>
                  <c:pt idx="6">
                    <c:v>7.2319526332027957</c:v>
                  </c:pt>
                  <c:pt idx="7">
                    <c:v>9.3301631520807007</c:v>
                  </c:pt>
                  <c:pt idx="8">
                    <c:v>7.1902905210970331</c:v>
                  </c:pt>
                  <c:pt idx="9">
                    <c:v>10.080907421678097</c:v>
                  </c:pt>
                  <c:pt idx="10">
                    <c:v>4.2052876767760381</c:v>
                  </c:pt>
                  <c:pt idx="11">
                    <c:v>6.660338663394759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Chart!$K$62:$K$73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Chart!$L$62:$L$73</c:f>
              <c:numCache>
                <c:formatCode>0.00</c:formatCode>
                <c:ptCount val="12"/>
                <c:pt idx="0">
                  <c:v>5.318888888888889</c:v>
                </c:pt>
                <c:pt idx="1">
                  <c:v>4.2488888888888887</c:v>
                </c:pt>
                <c:pt idx="2">
                  <c:v>4.2166666666666668</c:v>
                </c:pt>
                <c:pt idx="3">
                  <c:v>4.7262500000000003</c:v>
                </c:pt>
                <c:pt idx="4">
                  <c:v>6.9870000000000001</c:v>
                </c:pt>
                <c:pt idx="5">
                  <c:v>8.6789999999999985</c:v>
                </c:pt>
                <c:pt idx="6">
                  <c:v>14.334999999999999</c:v>
                </c:pt>
                <c:pt idx="7">
                  <c:v>16.577777777777776</c:v>
                </c:pt>
                <c:pt idx="8">
                  <c:v>19.755555555555553</c:v>
                </c:pt>
                <c:pt idx="9">
                  <c:v>15.404999999999998</c:v>
                </c:pt>
                <c:pt idx="10">
                  <c:v>12.527777777777779</c:v>
                </c:pt>
                <c:pt idx="11">
                  <c:v>12.969999999999999</c:v>
                </c:pt>
              </c:numCache>
            </c:numRef>
          </c:yVal>
          <c:smooth val="0"/>
        </c:ser>
        <c:ser>
          <c:idx val="1"/>
          <c:order val="1"/>
          <c:tx>
            <c:v>Dose = 2.5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Chart!$O$62:$O$73</c:f>
                <c:numCache>
                  <c:formatCode>General</c:formatCode>
                  <c:ptCount val="12"/>
                  <c:pt idx="0">
                    <c:v>3.0686522237927578</c:v>
                  </c:pt>
                  <c:pt idx="1">
                    <c:v>1.7702679720343062</c:v>
                  </c:pt>
                  <c:pt idx="2">
                    <c:v>1.4943893680474751</c:v>
                  </c:pt>
                  <c:pt idx="3">
                    <c:v>2.298158398836728</c:v>
                  </c:pt>
                  <c:pt idx="4">
                    <c:v>3.3327445190730987</c:v>
                  </c:pt>
                  <c:pt idx="5">
                    <c:v>4.4757290730443149</c:v>
                  </c:pt>
                  <c:pt idx="6">
                    <c:v>5.998570601793876</c:v>
                  </c:pt>
                  <c:pt idx="7">
                    <c:v>9.0279124172966547</c:v>
                  </c:pt>
                  <c:pt idx="8">
                    <c:v>8.2491156190668118</c:v>
                  </c:pt>
                  <c:pt idx="9">
                    <c:v>9.3221747020998578</c:v>
                  </c:pt>
                  <c:pt idx="10">
                    <c:v>7.0093346373834571</c:v>
                  </c:pt>
                  <c:pt idx="11">
                    <c:v>8.0732833825627264</c:v>
                  </c:pt>
                </c:numCache>
              </c:numRef>
            </c:plus>
            <c:minus>
              <c:numRef>
                <c:f>Chart!$O$62:$O$73</c:f>
                <c:numCache>
                  <c:formatCode>General</c:formatCode>
                  <c:ptCount val="12"/>
                  <c:pt idx="0">
                    <c:v>3.0686522237927578</c:v>
                  </c:pt>
                  <c:pt idx="1">
                    <c:v>1.7702679720343062</c:v>
                  </c:pt>
                  <c:pt idx="2">
                    <c:v>1.4943893680474751</c:v>
                  </c:pt>
                  <c:pt idx="3">
                    <c:v>2.298158398836728</c:v>
                  </c:pt>
                  <c:pt idx="4">
                    <c:v>3.3327445190730987</c:v>
                  </c:pt>
                  <c:pt idx="5">
                    <c:v>4.4757290730443149</c:v>
                  </c:pt>
                  <c:pt idx="6">
                    <c:v>5.998570601793876</c:v>
                  </c:pt>
                  <c:pt idx="7">
                    <c:v>9.0279124172966547</c:v>
                  </c:pt>
                  <c:pt idx="8">
                    <c:v>8.2491156190668118</c:v>
                  </c:pt>
                  <c:pt idx="9">
                    <c:v>9.3221747020998578</c:v>
                  </c:pt>
                  <c:pt idx="10">
                    <c:v>7.0093346373834571</c:v>
                  </c:pt>
                  <c:pt idx="11">
                    <c:v>8.0732833825627264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Chart!$K$62:$K$73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Chart!$N$62:$N$73</c:f>
              <c:numCache>
                <c:formatCode>0.00</c:formatCode>
                <c:ptCount val="12"/>
                <c:pt idx="0">
                  <c:v>4.7052941176470595</c:v>
                </c:pt>
                <c:pt idx="1">
                  <c:v>4.3438888888888885</c:v>
                </c:pt>
                <c:pt idx="2">
                  <c:v>4.1443750000000001</c:v>
                </c:pt>
                <c:pt idx="3">
                  <c:v>5.2655555555555562</c:v>
                </c:pt>
                <c:pt idx="4">
                  <c:v>6.6888235294117644</c:v>
                </c:pt>
                <c:pt idx="5">
                  <c:v>8.4441176470588246</c:v>
                </c:pt>
                <c:pt idx="6">
                  <c:v>15.526470588235297</c:v>
                </c:pt>
                <c:pt idx="7">
                  <c:v>19.805555555555557</c:v>
                </c:pt>
                <c:pt idx="8">
                  <c:v>19.694444444444443</c:v>
                </c:pt>
                <c:pt idx="9">
                  <c:v>17.316666666666666</c:v>
                </c:pt>
                <c:pt idx="10">
                  <c:v>16.547058823529412</c:v>
                </c:pt>
                <c:pt idx="11">
                  <c:v>13.601111111111111</c:v>
                </c:pt>
              </c:numCache>
            </c:numRef>
          </c:yVal>
          <c:smooth val="0"/>
        </c:ser>
        <c:ser>
          <c:idx val="2"/>
          <c:order val="2"/>
          <c:tx>
            <c:v>Dose = 5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Chart!$Q$62:$Q$73</c:f>
                <c:numCache>
                  <c:formatCode>General</c:formatCode>
                  <c:ptCount val="12"/>
                  <c:pt idx="0">
                    <c:v>3.4760940723749112</c:v>
                  </c:pt>
                  <c:pt idx="1">
                    <c:v>2.9335439318339844</c:v>
                  </c:pt>
                  <c:pt idx="2">
                    <c:v>1.9915370948089317</c:v>
                  </c:pt>
                  <c:pt idx="3">
                    <c:v>1.8753666308218249</c:v>
                  </c:pt>
                  <c:pt idx="4">
                    <c:v>1.5303823051773695</c:v>
                  </c:pt>
                  <c:pt idx="5">
                    <c:v>7.3713919988018572</c:v>
                  </c:pt>
                  <c:pt idx="6">
                    <c:v>2.1265680489151113</c:v>
                  </c:pt>
                  <c:pt idx="7">
                    <c:v>8.1286222694869981</c:v>
                  </c:pt>
                  <c:pt idx="8">
                    <c:v>8.8832989367689184</c:v>
                  </c:pt>
                  <c:pt idx="9">
                    <c:v>8.1599325977608448</c:v>
                  </c:pt>
                  <c:pt idx="10">
                    <c:v>7.1153355507663978</c:v>
                  </c:pt>
                  <c:pt idx="11">
                    <c:v>3.4125503659286802</c:v>
                  </c:pt>
                </c:numCache>
              </c:numRef>
            </c:plus>
            <c:minus>
              <c:numRef>
                <c:f>Chart!$Q$62:$Q$73</c:f>
                <c:numCache>
                  <c:formatCode>General</c:formatCode>
                  <c:ptCount val="12"/>
                  <c:pt idx="0">
                    <c:v>3.4760940723749112</c:v>
                  </c:pt>
                  <c:pt idx="1">
                    <c:v>2.9335439318339844</c:v>
                  </c:pt>
                  <c:pt idx="2">
                    <c:v>1.9915370948089317</c:v>
                  </c:pt>
                  <c:pt idx="3">
                    <c:v>1.8753666308218249</c:v>
                  </c:pt>
                  <c:pt idx="4">
                    <c:v>1.5303823051773695</c:v>
                  </c:pt>
                  <c:pt idx="5">
                    <c:v>7.3713919988018572</c:v>
                  </c:pt>
                  <c:pt idx="6">
                    <c:v>2.1265680489151113</c:v>
                  </c:pt>
                  <c:pt idx="7">
                    <c:v>8.1286222694869981</c:v>
                  </c:pt>
                  <c:pt idx="8">
                    <c:v>8.8832989367689184</c:v>
                  </c:pt>
                  <c:pt idx="9">
                    <c:v>8.1599325977608448</c:v>
                  </c:pt>
                  <c:pt idx="10">
                    <c:v>7.1153355507663978</c:v>
                  </c:pt>
                  <c:pt idx="11">
                    <c:v>3.4125503659286802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Chart!$K$62:$K$73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Chart!$P$62:$P$73</c:f>
              <c:numCache>
                <c:formatCode>0.00</c:formatCode>
                <c:ptCount val="12"/>
                <c:pt idx="0">
                  <c:v>7.0640000000000001</c:v>
                </c:pt>
                <c:pt idx="1">
                  <c:v>6.4060000000000006</c:v>
                </c:pt>
                <c:pt idx="2">
                  <c:v>5.8620000000000001</c:v>
                </c:pt>
                <c:pt idx="3">
                  <c:v>5.92</c:v>
                </c:pt>
                <c:pt idx="4">
                  <c:v>5.5920000000000005</c:v>
                </c:pt>
                <c:pt idx="5">
                  <c:v>10.621999999999998</c:v>
                </c:pt>
                <c:pt idx="6">
                  <c:v>12.237500000000001</c:v>
                </c:pt>
                <c:pt idx="7">
                  <c:v>20.57</c:v>
                </c:pt>
                <c:pt idx="8">
                  <c:v>22.140000000000004</c:v>
                </c:pt>
                <c:pt idx="9">
                  <c:v>21.47</c:v>
                </c:pt>
                <c:pt idx="10">
                  <c:v>21.139999999999997</c:v>
                </c:pt>
                <c:pt idx="11">
                  <c:v>14.790000000000001</c:v>
                </c:pt>
              </c:numCache>
            </c:numRef>
          </c:yVal>
          <c:smooth val="0"/>
        </c:ser>
        <c:ser>
          <c:idx val="3"/>
          <c:order val="3"/>
          <c:tx>
            <c:v>Dose = 7.5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Chart!$S$62:$S$73</c:f>
                <c:numCache>
                  <c:formatCode>General</c:formatCode>
                  <c:ptCount val="12"/>
                  <c:pt idx="0">
                    <c:v>1.049714246831015</c:v>
                  </c:pt>
                  <c:pt idx="1">
                    <c:v>0.66017674401127624</c:v>
                  </c:pt>
                  <c:pt idx="2">
                    <c:v>2.8137223269777936</c:v>
                  </c:pt>
                  <c:pt idx="3">
                    <c:v>1.905474569059723</c:v>
                  </c:pt>
                  <c:pt idx="4">
                    <c:v>2.5788676455633275</c:v>
                  </c:pt>
                  <c:pt idx="5">
                    <c:v>2.5813481619753063</c:v>
                  </c:pt>
                  <c:pt idx="6">
                    <c:v>4.2883446689835942</c:v>
                  </c:pt>
                  <c:pt idx="7">
                    <c:v>4.3015229861062068</c:v>
                  </c:pt>
                  <c:pt idx="8">
                    <c:v>9.4552948129606182</c:v>
                  </c:pt>
                  <c:pt idx="9">
                    <c:v>3.8946202211084273</c:v>
                  </c:pt>
                  <c:pt idx="10">
                    <c:v>9.2998799275402853</c:v>
                  </c:pt>
                  <c:pt idx="11">
                    <c:v>9.6971967598889144</c:v>
                  </c:pt>
                </c:numCache>
              </c:numRef>
            </c:plus>
            <c:minus>
              <c:numRef>
                <c:f>Chart!$S$62:$S$73</c:f>
                <c:numCache>
                  <c:formatCode>General</c:formatCode>
                  <c:ptCount val="12"/>
                  <c:pt idx="0">
                    <c:v>1.049714246831015</c:v>
                  </c:pt>
                  <c:pt idx="1">
                    <c:v>0.66017674401127624</c:v>
                  </c:pt>
                  <c:pt idx="2">
                    <c:v>2.8137223269777936</c:v>
                  </c:pt>
                  <c:pt idx="3">
                    <c:v>1.905474569059723</c:v>
                  </c:pt>
                  <c:pt idx="4">
                    <c:v>2.5788676455633275</c:v>
                  </c:pt>
                  <c:pt idx="5">
                    <c:v>2.5813481619753063</c:v>
                  </c:pt>
                  <c:pt idx="6">
                    <c:v>4.2883446689835942</c:v>
                  </c:pt>
                  <c:pt idx="7">
                    <c:v>4.3015229861062068</c:v>
                  </c:pt>
                  <c:pt idx="8">
                    <c:v>9.4552948129606182</c:v>
                  </c:pt>
                  <c:pt idx="9">
                    <c:v>3.8946202211084273</c:v>
                  </c:pt>
                  <c:pt idx="10">
                    <c:v>9.2998799275402853</c:v>
                  </c:pt>
                  <c:pt idx="11">
                    <c:v>9.6971967598889144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Chart!$K$62:$K$73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Chart!$R$62:$R$73</c:f>
              <c:numCache>
                <c:formatCode>0.00</c:formatCode>
                <c:ptCount val="12"/>
                <c:pt idx="0">
                  <c:v>4.0149999999999997</c:v>
                </c:pt>
                <c:pt idx="1">
                  <c:v>4.7750000000000004</c:v>
                </c:pt>
                <c:pt idx="2">
                  <c:v>6.163333333333334</c:v>
                </c:pt>
                <c:pt idx="3">
                  <c:v>5.7750000000000004</c:v>
                </c:pt>
                <c:pt idx="4">
                  <c:v>7.1574999999999998</c:v>
                </c:pt>
                <c:pt idx="5">
                  <c:v>10.002500000000001</c:v>
                </c:pt>
                <c:pt idx="6">
                  <c:v>14.084999999999999</c:v>
                </c:pt>
                <c:pt idx="7">
                  <c:v>16.504999999999999</c:v>
                </c:pt>
                <c:pt idx="8">
                  <c:v>20.420000000000002</c:v>
                </c:pt>
                <c:pt idx="9">
                  <c:v>15.66</c:v>
                </c:pt>
                <c:pt idx="10">
                  <c:v>20.705000000000002</c:v>
                </c:pt>
                <c:pt idx="11">
                  <c:v>16.037499999999998</c:v>
                </c:pt>
              </c:numCache>
            </c:numRef>
          </c:yVal>
          <c:smooth val="0"/>
        </c:ser>
        <c:ser>
          <c:idx val="4"/>
          <c:order val="4"/>
          <c:tx>
            <c:v>Dose = 10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Chart!$U$62:$U$73</c:f>
                <c:numCache>
                  <c:formatCode>General</c:formatCode>
                  <c:ptCount val="12"/>
                  <c:pt idx="0">
                    <c:v>4.313351365237942</c:v>
                  </c:pt>
                  <c:pt idx="1">
                    <c:v>3.8183766184073544</c:v>
                  </c:pt>
                  <c:pt idx="2">
                    <c:v>1.9091883092036772</c:v>
                  </c:pt>
                  <c:pt idx="3">
                    <c:v>4.1719300090006302</c:v>
                  </c:pt>
                  <c:pt idx="4">
                    <c:v>3.5355339059327378</c:v>
                  </c:pt>
                  <c:pt idx="5">
                    <c:v>2.8991378028648476</c:v>
                  </c:pt>
                  <c:pt idx="6">
                    <c:v>5.5154328932550669</c:v>
                  </c:pt>
                  <c:pt idx="7">
                    <c:v>0.98994949366116614</c:v>
                  </c:pt>
                  <c:pt idx="8">
                    <c:v>6.5053823869162368</c:v>
                  </c:pt>
                  <c:pt idx="9">
                    <c:v>1.1313708498984771</c:v>
                  </c:pt>
                  <c:pt idx="10">
                    <c:v>2.6162950903902202</c:v>
                  </c:pt>
                  <c:pt idx="11">
                    <c:v>5.374011537017763</c:v>
                  </c:pt>
                </c:numCache>
              </c:numRef>
            </c:plus>
            <c:minus>
              <c:numRef>
                <c:f>Chart!$U$62:$U$73</c:f>
                <c:numCache>
                  <c:formatCode>General</c:formatCode>
                  <c:ptCount val="12"/>
                  <c:pt idx="0">
                    <c:v>4.313351365237942</c:v>
                  </c:pt>
                  <c:pt idx="1">
                    <c:v>3.8183766184073544</c:v>
                  </c:pt>
                  <c:pt idx="2">
                    <c:v>1.9091883092036772</c:v>
                  </c:pt>
                  <c:pt idx="3">
                    <c:v>4.1719300090006302</c:v>
                  </c:pt>
                  <c:pt idx="4">
                    <c:v>3.5355339059327378</c:v>
                  </c:pt>
                  <c:pt idx="5">
                    <c:v>2.8991378028648476</c:v>
                  </c:pt>
                  <c:pt idx="6">
                    <c:v>5.5154328932550669</c:v>
                  </c:pt>
                  <c:pt idx="7">
                    <c:v>0.98994949366116614</c:v>
                  </c:pt>
                  <c:pt idx="8">
                    <c:v>6.5053823869162368</c:v>
                  </c:pt>
                  <c:pt idx="9">
                    <c:v>1.1313708498984771</c:v>
                  </c:pt>
                  <c:pt idx="10">
                    <c:v>2.6162950903902202</c:v>
                  </c:pt>
                  <c:pt idx="11">
                    <c:v>5.374011537017763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Chart!$K$62:$K$73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1.17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Chart!$T$62:$T$73</c:f>
              <c:numCache>
                <c:formatCode>0.00</c:formatCode>
                <c:ptCount val="12"/>
                <c:pt idx="0">
                  <c:v>5.85</c:v>
                </c:pt>
                <c:pt idx="1">
                  <c:v>5.9</c:v>
                </c:pt>
                <c:pt idx="2">
                  <c:v>4.6500000000000004</c:v>
                </c:pt>
                <c:pt idx="3">
                  <c:v>5.8500000000000005</c:v>
                </c:pt>
                <c:pt idx="4">
                  <c:v>6.1999999999999993</c:v>
                </c:pt>
                <c:pt idx="5">
                  <c:v>7.25</c:v>
                </c:pt>
                <c:pt idx="6">
                  <c:v>8.3000000000000007</c:v>
                </c:pt>
                <c:pt idx="7">
                  <c:v>8.4</c:v>
                </c:pt>
                <c:pt idx="8">
                  <c:v>10.9</c:v>
                </c:pt>
                <c:pt idx="9">
                  <c:v>16.8</c:v>
                </c:pt>
                <c:pt idx="10">
                  <c:v>13.55</c:v>
                </c:pt>
                <c:pt idx="11">
                  <c:v>9.6999999999999993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00016"/>
        <c:axId val="363801192"/>
      </c:scatterChart>
      <c:valAx>
        <c:axId val="36380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6430410605453981"/>
              <c:y val="0.93051996108841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01192"/>
        <c:crosses val="autoZero"/>
        <c:crossBetween val="midCat"/>
      </c:valAx>
      <c:valAx>
        <c:axId val="363801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C-pep</a:t>
                </a:r>
                <a:r>
                  <a:rPr lang="en-US" sz="1200" b="1" baseline="0"/>
                  <a:t> Concentration (ng/mL)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49246852617999E-2"/>
              <c:y val="0.20283107185826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0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74981093465014"/>
          <c:y val="7.6175867610829798E-2"/>
          <c:w val="0.19075083411183771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</a:t>
            </a:r>
            <a:r>
              <a:rPr lang="en-US" b="1" baseline="0"/>
              <a:t> Correlation between variables </a:t>
            </a:r>
          </a:p>
          <a:p>
            <a:pPr>
              <a:defRPr b="1"/>
            </a:pPr>
            <a:r>
              <a:rPr lang="en-US" b="1" baseline="0"/>
              <a:t>at Dose = 1.25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8918595251639"/>
          <c:y val="0.23265696549770026"/>
          <c:w val="0.74612356915461631"/>
          <c:h val="0.59384523415450752"/>
        </c:manualLayout>
      </c:layout>
      <c:scatterChart>
        <c:scatterStyle val="lineMarker"/>
        <c:varyColors val="0"/>
        <c:ser>
          <c:idx val="0"/>
          <c:order val="0"/>
          <c:tx>
            <c:v>Glu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033027121609797E-2"/>
                  <c:y val="7.08730679498396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/>
                        </a:solidFill>
                      </a:rPr>
                      <a:t>R² = 0.8682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'9_Time Points'!$C$4:$C$12</c:f>
              <c:numCache>
                <c:formatCode>0.00</c:formatCode>
                <c:ptCount val="9"/>
                <c:pt idx="0">
                  <c:v>3.9188169806021285</c:v>
                </c:pt>
                <c:pt idx="1">
                  <c:v>3.9623689988606059</c:v>
                </c:pt>
                <c:pt idx="2">
                  <c:v>5.1655921322221525</c:v>
                </c:pt>
                <c:pt idx="3">
                  <c:v>14.190177993267524</c:v>
                </c:pt>
                <c:pt idx="4">
                  <c:v>19.821742678736467</c:v>
                </c:pt>
                <c:pt idx="5">
                  <c:v>19.199859711554343</c:v>
                </c:pt>
                <c:pt idx="6">
                  <c:v>15.210651453327467</c:v>
                </c:pt>
                <c:pt idx="7">
                  <c:v>12.219666216280352</c:v>
                </c:pt>
                <c:pt idx="8">
                  <c:v>9.7422235341602423</c:v>
                </c:pt>
              </c:numCache>
            </c:numRef>
          </c:xVal>
          <c:yVal>
            <c:numRef>
              <c:f>'9_Time Points'!$D$4:$D$12</c:f>
              <c:numCache>
                <c:formatCode>0.00</c:formatCode>
                <c:ptCount val="9"/>
                <c:pt idx="0">
                  <c:v>84.7</c:v>
                </c:pt>
                <c:pt idx="1">
                  <c:v>82.1</c:v>
                </c:pt>
                <c:pt idx="2">
                  <c:v>86.6</c:v>
                </c:pt>
                <c:pt idx="3">
                  <c:v>118</c:v>
                </c:pt>
                <c:pt idx="4">
                  <c:v>151.4</c:v>
                </c:pt>
                <c:pt idx="5">
                  <c:v>147.69999999999999</c:v>
                </c:pt>
                <c:pt idx="6">
                  <c:v>130.33333333333334</c:v>
                </c:pt>
                <c:pt idx="7">
                  <c:v>96.6</c:v>
                </c:pt>
                <c:pt idx="8">
                  <c:v>81.7</c:v>
                </c:pt>
              </c:numCache>
            </c:numRef>
          </c:yVal>
          <c:smooth val="0"/>
        </c:ser>
        <c:ser>
          <c:idx val="1"/>
          <c:order val="1"/>
          <c:tx>
            <c:v>Ins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layout>
                <c:manualLayout>
                  <c:x val="1.3400699912510937E-2"/>
                  <c:y val="-2.54378098571011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R² = 0.7939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'9_Time Points'!$C$4:$C$12</c:f>
              <c:numCache>
                <c:formatCode>0.00</c:formatCode>
                <c:ptCount val="9"/>
                <c:pt idx="0">
                  <c:v>3.9188169806021285</c:v>
                </c:pt>
                <c:pt idx="1">
                  <c:v>3.9623689988606059</c:v>
                </c:pt>
                <c:pt idx="2">
                  <c:v>5.1655921322221525</c:v>
                </c:pt>
                <c:pt idx="3">
                  <c:v>14.190177993267524</c:v>
                </c:pt>
                <c:pt idx="4">
                  <c:v>19.821742678736467</c:v>
                </c:pt>
                <c:pt idx="5">
                  <c:v>19.199859711554343</c:v>
                </c:pt>
                <c:pt idx="6">
                  <c:v>15.210651453327467</c:v>
                </c:pt>
                <c:pt idx="7">
                  <c:v>12.219666216280352</c:v>
                </c:pt>
                <c:pt idx="8">
                  <c:v>9.7422235341602423</c:v>
                </c:pt>
              </c:numCache>
            </c:numRef>
          </c:xVal>
          <c:yVal>
            <c:numRef>
              <c:f>'9_Time Points'!$E$4:$E$12</c:f>
              <c:numCache>
                <c:formatCode>0.00</c:formatCode>
                <c:ptCount val="9"/>
                <c:pt idx="0">
                  <c:v>20.399999999999999</c:v>
                </c:pt>
                <c:pt idx="1">
                  <c:v>18.399999999999999</c:v>
                </c:pt>
                <c:pt idx="2">
                  <c:v>19.2</c:v>
                </c:pt>
                <c:pt idx="3">
                  <c:v>84</c:v>
                </c:pt>
                <c:pt idx="4">
                  <c:v>161.80000000000001</c:v>
                </c:pt>
                <c:pt idx="5">
                  <c:v>184.1</c:v>
                </c:pt>
                <c:pt idx="6">
                  <c:v>196.33333333333334</c:v>
                </c:pt>
                <c:pt idx="7">
                  <c:v>163</c:v>
                </c:pt>
                <c:pt idx="8">
                  <c:v>74.7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77136"/>
        <c:axId val="369416288"/>
      </c:scatterChart>
      <c:valAx>
        <c:axId val="4346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GLY</a:t>
                </a:r>
              </a:p>
            </c:rich>
          </c:tx>
          <c:layout>
            <c:manualLayout>
              <c:xMode val="edge"/>
              <c:yMode val="edge"/>
              <c:x val="0.45423270760356466"/>
              <c:y val="0.91008120674363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16288"/>
        <c:crosses val="autoZero"/>
        <c:crossBetween val="midCat"/>
      </c:valAx>
      <c:valAx>
        <c:axId val="3694162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2536850194105"/>
          <c:y val="0.11113290119096687"/>
          <c:w val="0.20130036026865464"/>
          <c:h val="0.21256237926933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Linear Correlation between variables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at Dose = 1.25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C-pep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914916885389323E-2"/>
                  <c:y val="-0.109667906095071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3"/>
                        </a:solidFill>
                      </a:rPr>
                      <a:t>R² = 0.6851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'9_Time Points'!$C$4:$C$12</c:f>
              <c:numCache>
                <c:formatCode>0.00</c:formatCode>
                <c:ptCount val="9"/>
                <c:pt idx="0">
                  <c:v>3.9188169806021285</c:v>
                </c:pt>
                <c:pt idx="1">
                  <c:v>3.9623689988606059</c:v>
                </c:pt>
                <c:pt idx="2">
                  <c:v>5.1655921322221525</c:v>
                </c:pt>
                <c:pt idx="3">
                  <c:v>14.190177993267524</c:v>
                </c:pt>
                <c:pt idx="4">
                  <c:v>19.821742678736467</c:v>
                </c:pt>
                <c:pt idx="5">
                  <c:v>19.199859711554343</c:v>
                </c:pt>
                <c:pt idx="6">
                  <c:v>15.210651453327467</c:v>
                </c:pt>
                <c:pt idx="7">
                  <c:v>12.219666216280352</c:v>
                </c:pt>
                <c:pt idx="8">
                  <c:v>9.7422235341602423</c:v>
                </c:pt>
              </c:numCache>
            </c:numRef>
          </c:xVal>
          <c:yVal>
            <c:numRef>
              <c:f>'9_Time Points'!$F$4:$F$12</c:f>
              <c:numCache>
                <c:formatCode>0.00</c:formatCode>
                <c:ptCount val="9"/>
                <c:pt idx="0">
                  <c:v>5.318888888888889</c:v>
                </c:pt>
                <c:pt idx="1">
                  <c:v>4.2488888888888887</c:v>
                </c:pt>
                <c:pt idx="2">
                  <c:v>4.2166666666666668</c:v>
                </c:pt>
                <c:pt idx="3">
                  <c:v>8.6789999999999985</c:v>
                </c:pt>
                <c:pt idx="4">
                  <c:v>14.334999999999999</c:v>
                </c:pt>
                <c:pt idx="5">
                  <c:v>16.577777777777776</c:v>
                </c:pt>
                <c:pt idx="6">
                  <c:v>19.755555555555553</c:v>
                </c:pt>
                <c:pt idx="7">
                  <c:v>12.527777777777779</c:v>
                </c:pt>
                <c:pt idx="8">
                  <c:v>12.969999999999999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27024"/>
        <c:axId val="366851592"/>
      </c:scatterChart>
      <c:valAx>
        <c:axId val="43452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GLY</a:t>
                </a:r>
              </a:p>
            </c:rich>
          </c:tx>
          <c:layout>
            <c:manualLayout>
              <c:xMode val="edge"/>
              <c:yMode val="edge"/>
              <c:x val="0.5076585739282589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1592"/>
        <c:crosses val="autoZero"/>
        <c:crossBetween val="midCat"/>
      </c:valAx>
      <c:valAx>
        <c:axId val="36685159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38451443569542"/>
          <c:y val="0.19515018955963837"/>
          <c:w val="0.2263893263342082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Linear Correlation between variables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at Dose = 1.25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'9_Time Points'!$E$3</c:f>
              <c:strCache>
                <c:ptCount val="1"/>
                <c:pt idx="0">
                  <c:v>Ins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644138232720908E-2"/>
                  <c:y val="0.137858340624088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4"/>
                        </a:solidFill>
                      </a:rPr>
                      <a:t>R² = 0.6385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'9_Time Points'!$D$4:$D$12</c:f>
              <c:numCache>
                <c:formatCode>0.00</c:formatCode>
                <c:ptCount val="9"/>
                <c:pt idx="0">
                  <c:v>84.7</c:v>
                </c:pt>
                <c:pt idx="1">
                  <c:v>82.1</c:v>
                </c:pt>
                <c:pt idx="2">
                  <c:v>86.6</c:v>
                </c:pt>
                <c:pt idx="3">
                  <c:v>118</c:v>
                </c:pt>
                <c:pt idx="4">
                  <c:v>151.4</c:v>
                </c:pt>
                <c:pt idx="5">
                  <c:v>147.69999999999999</c:v>
                </c:pt>
                <c:pt idx="6">
                  <c:v>130.33333333333334</c:v>
                </c:pt>
                <c:pt idx="7">
                  <c:v>96.6</c:v>
                </c:pt>
                <c:pt idx="8">
                  <c:v>81.7</c:v>
                </c:pt>
              </c:numCache>
            </c:numRef>
          </c:xVal>
          <c:yVal>
            <c:numRef>
              <c:f>'9_Time Points'!$E$4:$E$12</c:f>
              <c:numCache>
                <c:formatCode>0.00</c:formatCode>
                <c:ptCount val="9"/>
                <c:pt idx="0">
                  <c:v>20.399999999999999</c:v>
                </c:pt>
                <c:pt idx="1">
                  <c:v>18.399999999999999</c:v>
                </c:pt>
                <c:pt idx="2">
                  <c:v>19.2</c:v>
                </c:pt>
                <c:pt idx="3">
                  <c:v>84</c:v>
                </c:pt>
                <c:pt idx="4">
                  <c:v>161.80000000000001</c:v>
                </c:pt>
                <c:pt idx="5">
                  <c:v>184.1</c:v>
                </c:pt>
                <c:pt idx="6">
                  <c:v>196.33333333333334</c:v>
                </c:pt>
                <c:pt idx="7">
                  <c:v>163</c:v>
                </c:pt>
                <c:pt idx="8">
                  <c:v>74.7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57040"/>
        <c:axId val="328157824"/>
      </c:scatterChart>
      <c:valAx>
        <c:axId val="32815704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57824"/>
        <c:crosses val="autoZero"/>
        <c:crossBetween val="midCat"/>
      </c:valAx>
      <c:valAx>
        <c:axId val="3281578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5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65244969378831"/>
          <c:y val="0.25330963837853604"/>
          <c:w val="0.1959031058617672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Linear Correlation between variables 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at Dose = 1.25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C-pep</c:v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70888013998252"/>
                  <c:y val="4.0909157188684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6"/>
                        </a:solidFill>
                      </a:rPr>
                      <a:t>R² = 0.5105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'9_Time Points'!$D$4:$D$12</c:f>
              <c:numCache>
                <c:formatCode>0.00</c:formatCode>
                <c:ptCount val="9"/>
                <c:pt idx="0">
                  <c:v>84.7</c:v>
                </c:pt>
                <c:pt idx="1">
                  <c:v>82.1</c:v>
                </c:pt>
                <c:pt idx="2">
                  <c:v>86.6</c:v>
                </c:pt>
                <c:pt idx="3">
                  <c:v>118</c:v>
                </c:pt>
                <c:pt idx="4">
                  <c:v>151.4</c:v>
                </c:pt>
                <c:pt idx="5">
                  <c:v>147.69999999999999</c:v>
                </c:pt>
                <c:pt idx="6">
                  <c:v>130.33333333333334</c:v>
                </c:pt>
                <c:pt idx="7">
                  <c:v>96.6</c:v>
                </c:pt>
                <c:pt idx="8">
                  <c:v>81.7</c:v>
                </c:pt>
              </c:numCache>
            </c:numRef>
          </c:xVal>
          <c:yVal>
            <c:numRef>
              <c:f>'9_Time Points'!$F$4:$F$12</c:f>
              <c:numCache>
                <c:formatCode>0.00</c:formatCode>
                <c:ptCount val="9"/>
                <c:pt idx="0">
                  <c:v>5.318888888888889</c:v>
                </c:pt>
                <c:pt idx="1">
                  <c:v>4.2488888888888887</c:v>
                </c:pt>
                <c:pt idx="2">
                  <c:v>4.2166666666666668</c:v>
                </c:pt>
                <c:pt idx="3">
                  <c:v>8.6789999999999985</c:v>
                </c:pt>
                <c:pt idx="4">
                  <c:v>14.334999999999999</c:v>
                </c:pt>
                <c:pt idx="5">
                  <c:v>16.577777777777776</c:v>
                </c:pt>
                <c:pt idx="6">
                  <c:v>19.755555555555553</c:v>
                </c:pt>
                <c:pt idx="7">
                  <c:v>12.527777777777779</c:v>
                </c:pt>
                <c:pt idx="8">
                  <c:v>12.969999999999999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52080"/>
        <c:axId val="436488736"/>
      </c:scatterChart>
      <c:valAx>
        <c:axId val="44795208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Glu</a:t>
                </a:r>
              </a:p>
            </c:rich>
          </c:tx>
          <c:layout>
            <c:manualLayout>
              <c:xMode val="edge"/>
              <c:yMode val="edge"/>
              <c:x val="0.46462160979877515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8736"/>
        <c:crosses val="autoZero"/>
        <c:crossBetween val="midCat"/>
      </c:valAx>
      <c:valAx>
        <c:axId val="4364887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0673665791774"/>
          <c:y val="0.19515018955963837"/>
          <c:w val="0.1593932633420822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Linear Correlation between variables 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at Dose = 1.25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C-pep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974759405074365"/>
                  <c:y val="0.128900918635170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R² = 0.8789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'9_Time Points'!$E$4:$E$12</c:f>
              <c:numCache>
                <c:formatCode>0.00</c:formatCode>
                <c:ptCount val="9"/>
                <c:pt idx="0">
                  <c:v>20.399999999999999</c:v>
                </c:pt>
                <c:pt idx="1">
                  <c:v>18.399999999999999</c:v>
                </c:pt>
                <c:pt idx="2">
                  <c:v>19.2</c:v>
                </c:pt>
                <c:pt idx="3">
                  <c:v>84</c:v>
                </c:pt>
                <c:pt idx="4">
                  <c:v>161.80000000000001</c:v>
                </c:pt>
                <c:pt idx="5">
                  <c:v>184.1</c:v>
                </c:pt>
                <c:pt idx="6">
                  <c:v>196.33333333333334</c:v>
                </c:pt>
                <c:pt idx="7">
                  <c:v>163</c:v>
                </c:pt>
                <c:pt idx="8">
                  <c:v>74.7</c:v>
                </c:pt>
              </c:numCache>
            </c:numRef>
          </c:xVal>
          <c:yVal>
            <c:numRef>
              <c:f>'9_Time Points'!$F$4:$F$12</c:f>
              <c:numCache>
                <c:formatCode>0.00</c:formatCode>
                <c:ptCount val="9"/>
                <c:pt idx="0">
                  <c:v>5.318888888888889</c:v>
                </c:pt>
                <c:pt idx="1">
                  <c:v>4.2488888888888887</c:v>
                </c:pt>
                <c:pt idx="2">
                  <c:v>4.2166666666666668</c:v>
                </c:pt>
                <c:pt idx="3">
                  <c:v>8.6789999999999985</c:v>
                </c:pt>
                <c:pt idx="4">
                  <c:v>14.334999999999999</c:v>
                </c:pt>
                <c:pt idx="5">
                  <c:v>16.577777777777776</c:v>
                </c:pt>
                <c:pt idx="6">
                  <c:v>19.755555555555553</c:v>
                </c:pt>
                <c:pt idx="7">
                  <c:v>12.527777777777779</c:v>
                </c:pt>
                <c:pt idx="8">
                  <c:v>12.969999999999999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11672"/>
        <c:axId val="512704848"/>
      </c:scatterChart>
      <c:valAx>
        <c:axId val="36931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Ins</a:t>
                </a:r>
              </a:p>
            </c:rich>
          </c:tx>
          <c:layout>
            <c:manualLayout>
              <c:xMode val="edge"/>
              <c:yMode val="edge"/>
              <c:x val="0.44638779527559053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4848"/>
        <c:crosses val="autoZero"/>
        <c:crossBetween val="midCat"/>
      </c:valAx>
      <c:valAx>
        <c:axId val="5127048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1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05118110236216"/>
          <c:y val="0.23218722659667543"/>
          <c:w val="0.2149488188976377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533400</xdr:colOff>
      <xdr:row>15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16</xdr:row>
      <xdr:rowOff>166687</xdr:rowOff>
    </xdr:from>
    <xdr:to>
      <xdr:col>9</xdr:col>
      <xdr:colOff>238125</xdr:colOff>
      <xdr:row>33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33</xdr:row>
      <xdr:rowOff>104775</xdr:rowOff>
    </xdr:from>
    <xdr:to>
      <xdr:col>8</xdr:col>
      <xdr:colOff>552449</xdr:colOff>
      <xdr:row>52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54</xdr:row>
      <xdr:rowOff>42862</xdr:rowOff>
    </xdr:from>
    <xdr:to>
      <xdr:col>9</xdr:col>
      <xdr:colOff>400050</xdr:colOff>
      <xdr:row>72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38100</xdr:rowOff>
    </xdr:from>
    <xdr:to>
      <xdr:col>6</xdr:col>
      <xdr:colOff>276225</xdr:colOff>
      <xdr:row>25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12</xdr:row>
      <xdr:rowOff>176212</xdr:rowOff>
    </xdr:from>
    <xdr:to>
      <xdr:col>14</xdr:col>
      <xdr:colOff>257175</xdr:colOff>
      <xdr:row>27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14287</xdr:rowOff>
    </xdr:from>
    <xdr:to>
      <xdr:col>7</xdr:col>
      <xdr:colOff>123825</xdr:colOff>
      <xdr:row>42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271462</xdr:colOff>
      <xdr:row>27</xdr:row>
      <xdr:rowOff>166687</xdr:rowOff>
    </xdr:from>
    <xdr:to>
      <xdr:col>14</xdr:col>
      <xdr:colOff>576262</xdr:colOff>
      <xdr:row>42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44</xdr:row>
      <xdr:rowOff>4762</xdr:rowOff>
    </xdr:from>
    <xdr:to>
      <xdr:col>7</xdr:col>
      <xdr:colOff>423862</xdr:colOff>
      <xdr:row>58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94"/>
  <sheetViews>
    <sheetView workbookViewId="0">
      <selection activeCell="M6" sqref="M6:M18"/>
    </sheetView>
  </sheetViews>
  <sheetFormatPr defaultRowHeight="15" x14ac:dyDescent="0.25"/>
  <sheetData>
    <row r="4" spans="1:15" x14ac:dyDescent="0.25">
      <c r="A4" s="43" t="s">
        <v>0</v>
      </c>
      <c r="B4" s="39" t="s">
        <v>1</v>
      </c>
      <c r="C4" s="47" t="s">
        <v>2</v>
      </c>
      <c r="D4" s="47" t="s">
        <v>3</v>
      </c>
      <c r="E4" s="47" t="s">
        <v>4</v>
      </c>
      <c r="F4" s="47" t="s">
        <v>5</v>
      </c>
      <c r="G4" s="47" t="s">
        <v>6</v>
      </c>
      <c r="H4" s="47" t="s">
        <v>7</v>
      </c>
      <c r="I4" s="47" t="s">
        <v>8</v>
      </c>
      <c r="J4" s="47" t="s">
        <v>9</v>
      </c>
      <c r="K4" s="47" t="s">
        <v>10</v>
      </c>
      <c r="L4" s="55" t="s">
        <v>11</v>
      </c>
      <c r="M4" s="49" t="s">
        <v>12</v>
      </c>
      <c r="N4" s="49" t="s">
        <v>13</v>
      </c>
      <c r="O4" s="51" t="s">
        <v>14</v>
      </c>
    </row>
    <row r="5" spans="1:15" ht="15.75" thickBot="1" x14ac:dyDescent="0.3">
      <c r="A5" s="44"/>
      <c r="B5" s="40"/>
      <c r="C5" s="48"/>
      <c r="D5" s="48"/>
      <c r="E5" s="48"/>
      <c r="F5" s="48"/>
      <c r="G5" s="48"/>
      <c r="H5" s="48"/>
      <c r="I5" s="48"/>
      <c r="J5" s="48"/>
      <c r="K5" s="48"/>
      <c r="L5" s="56"/>
      <c r="M5" s="50"/>
      <c r="N5" s="50"/>
      <c r="O5" s="52"/>
    </row>
    <row r="6" spans="1:15" ht="15.75" thickTop="1" x14ac:dyDescent="0.25">
      <c r="A6" s="1">
        <v>1</v>
      </c>
      <c r="B6" s="1">
        <v>0</v>
      </c>
      <c r="C6" s="2">
        <v>4.9191446546570115</v>
      </c>
      <c r="D6" s="2">
        <v>2.2193962546623589</v>
      </c>
      <c r="E6" s="2">
        <v>0.26993036801595216</v>
      </c>
      <c r="F6" s="3">
        <v>13.7</v>
      </c>
      <c r="G6" s="4">
        <v>2.0085773545852308</v>
      </c>
      <c r="H6" s="5">
        <v>5.7675140456900138</v>
      </c>
      <c r="I6" s="6">
        <v>2.2924663004366139</v>
      </c>
      <c r="J6" s="3">
        <v>5.509524384884589</v>
      </c>
      <c r="K6" s="3">
        <v>6.1938477864745272</v>
      </c>
      <c r="L6" s="6">
        <v>3.14540261781924</v>
      </c>
      <c r="M6" s="7">
        <f>AVERAGE(A6:L6)</f>
        <v>3.9188169806021285</v>
      </c>
      <c r="N6" s="7">
        <f>STDEV(C6:L6)</f>
        <v>3.7448523929280588</v>
      </c>
      <c r="O6" s="7">
        <f>(N6/M6)*100</f>
        <v>95.560788152772062</v>
      </c>
    </row>
    <row r="7" spans="1:15" x14ac:dyDescent="0.25">
      <c r="A7" s="1">
        <v>2</v>
      </c>
      <c r="B7" s="1">
        <v>0.5</v>
      </c>
      <c r="C7" s="2">
        <v>2.4394049919560721</v>
      </c>
      <c r="D7" s="2">
        <v>3.8590864298392749</v>
      </c>
      <c r="E7" s="2">
        <v>0.35734186835180726</v>
      </c>
      <c r="F7" s="3">
        <v>12.52</v>
      </c>
      <c r="G7" s="4">
        <v>2.365239081222275</v>
      </c>
      <c r="H7" s="5">
        <v>4.585401057983316</v>
      </c>
      <c r="I7" s="6">
        <v>3.2963275683253142</v>
      </c>
      <c r="J7" s="3">
        <v>5.4745826838132245</v>
      </c>
      <c r="K7" s="3">
        <v>6.8120805235857418</v>
      </c>
      <c r="L7" s="6">
        <v>3.3389637812502486</v>
      </c>
      <c r="M7" s="7">
        <f t="shared" ref="M7:M18" si="0">AVERAGE(A7:L7)</f>
        <v>3.9623689988606059</v>
      </c>
      <c r="N7" s="7">
        <f t="shared" ref="N7:N18" si="1">STDEV(C7:L7)</f>
        <v>3.3299226143914038</v>
      </c>
      <c r="O7" s="7">
        <f t="shared" ref="O7:O18" si="2">(N7/M7)*100</f>
        <v>84.03868027810978</v>
      </c>
    </row>
    <row r="8" spans="1:15" x14ac:dyDescent="0.25">
      <c r="A8" s="1">
        <v>3</v>
      </c>
      <c r="B8" s="1">
        <v>1</v>
      </c>
      <c r="C8" s="2">
        <v>4.7138988182171531</v>
      </c>
      <c r="D8" s="2">
        <v>9.1258977915698036</v>
      </c>
      <c r="E8" s="2">
        <v>1.295069492390619</v>
      </c>
      <c r="F8" s="3">
        <v>14.15</v>
      </c>
      <c r="G8" s="4">
        <v>4.5015463626283161</v>
      </c>
      <c r="H8" s="5">
        <v>5.0315728832587103</v>
      </c>
      <c r="I8" s="6">
        <v>3.5962606119850977</v>
      </c>
      <c r="J8" s="3">
        <v>5.9684297291815902</v>
      </c>
      <c r="K8" s="3">
        <v>6.4237028969641541</v>
      </c>
      <c r="L8" s="6">
        <v>3.1807270004703891</v>
      </c>
      <c r="M8" s="7">
        <f t="shared" si="0"/>
        <v>5.1655921322221525</v>
      </c>
      <c r="N8" s="7">
        <f t="shared" si="1"/>
        <v>3.6004473247499718</v>
      </c>
      <c r="O8" s="7">
        <f t="shared" si="2"/>
        <v>69.700573188714358</v>
      </c>
    </row>
    <row r="9" spans="1:15" x14ac:dyDescent="0.25">
      <c r="A9" s="1">
        <v>4</v>
      </c>
      <c r="B9" s="1">
        <v>1.5</v>
      </c>
      <c r="C9" s="2">
        <v>5.1921829629978884</v>
      </c>
      <c r="D9" s="2">
        <v>31.178050286074658</v>
      </c>
      <c r="E9" s="2">
        <v>14.481548773524642</v>
      </c>
      <c r="F9" s="3">
        <v>28.53</v>
      </c>
      <c r="G9" s="4">
        <v>9.7602619328284508</v>
      </c>
      <c r="H9" s="5">
        <v>21.334436132955613</v>
      </c>
      <c r="I9" s="6">
        <v>9.9179634647764754</v>
      </c>
      <c r="J9" s="3">
        <v>16.382719659178754</v>
      </c>
      <c r="K9" s="3">
        <v>24.373067620283045</v>
      </c>
      <c r="L9" s="6">
        <v>3.6319050865907361</v>
      </c>
      <c r="M9" s="7">
        <f t="shared" si="0"/>
        <v>14.190177993267524</v>
      </c>
      <c r="N9" s="7">
        <f t="shared" si="1"/>
        <v>9.6136942098346143</v>
      </c>
      <c r="O9" s="7">
        <f t="shared" si="2"/>
        <v>67.748933201513012</v>
      </c>
    </row>
    <row r="10" spans="1:15" x14ac:dyDescent="0.25">
      <c r="A10" s="1">
        <v>5</v>
      </c>
      <c r="B10" s="1">
        <v>2</v>
      </c>
      <c r="C10" s="2">
        <v>5.6846573137257934</v>
      </c>
      <c r="D10" s="2">
        <v>43.166397075110737</v>
      </c>
      <c r="E10" s="2">
        <v>21.204692353767896</v>
      </c>
      <c r="F10" s="3">
        <v>26.53</v>
      </c>
      <c r="G10" s="4">
        <v>12.235479476834945</v>
      </c>
      <c r="H10" s="5">
        <v>23.661664176340921</v>
      </c>
      <c r="I10" s="6">
        <v>30.244528510245708</v>
      </c>
      <c r="J10" s="3">
        <v>25.104172978795258</v>
      </c>
      <c r="K10" s="3">
        <v>41.116623133594047</v>
      </c>
      <c r="L10" s="6">
        <v>1.9126971264223105</v>
      </c>
      <c r="M10" s="7">
        <f t="shared" si="0"/>
        <v>19.821742678736467</v>
      </c>
      <c r="N10" s="7">
        <f t="shared" si="1"/>
        <v>13.614634246483426</v>
      </c>
      <c r="O10" s="7">
        <f t="shared" si="2"/>
        <v>68.68535459845495</v>
      </c>
    </row>
    <row r="11" spans="1:15" x14ac:dyDescent="0.25">
      <c r="A11" s="1">
        <v>6</v>
      </c>
      <c r="B11" s="1">
        <v>2.5</v>
      </c>
      <c r="C11" s="2">
        <v>5.1436132204257756</v>
      </c>
      <c r="D11" s="2">
        <v>33.885819818179669</v>
      </c>
      <c r="E11" s="2">
        <v>18.407888437972314</v>
      </c>
      <c r="F11" s="3">
        <v>28.07</v>
      </c>
      <c r="G11" s="4">
        <v>11.740782202762238</v>
      </c>
      <c r="H11" s="5">
        <v>23.132912414125208</v>
      </c>
      <c r="I11" s="6">
        <v>24.720805236855398</v>
      </c>
      <c r="J11" s="3">
        <v>32.905658378664327</v>
      </c>
      <c r="K11" s="3">
        <v>41.670850760710216</v>
      </c>
      <c r="L11" s="6">
        <v>2.2199860689569966</v>
      </c>
      <c r="M11" s="7">
        <f t="shared" si="0"/>
        <v>19.199859711554343</v>
      </c>
      <c r="N11" s="7">
        <f t="shared" si="1"/>
        <v>12.848955080037783</v>
      </c>
      <c r="O11" s="7">
        <f t="shared" si="2"/>
        <v>66.922130021113489</v>
      </c>
    </row>
    <row r="12" spans="1:15" x14ac:dyDescent="0.25">
      <c r="A12" s="1">
        <v>7</v>
      </c>
      <c r="B12" s="1">
        <v>3</v>
      </c>
      <c r="C12" s="2">
        <v>3.399086090038824</v>
      </c>
      <c r="D12" s="2">
        <v>26.591577235861582</v>
      </c>
      <c r="E12" s="2">
        <v>10.728741943947322</v>
      </c>
      <c r="F12" s="3">
        <v>27.45</v>
      </c>
      <c r="G12" s="4">
        <v>12.850865406994572</v>
      </c>
      <c r="H12" s="8"/>
      <c r="I12" s="6">
        <v>10.02258770443075</v>
      </c>
      <c r="J12" s="3">
        <v>33.256210843963146</v>
      </c>
      <c r="K12" s="3">
        <v>30.478080662260819</v>
      </c>
      <c r="L12" s="6">
        <v>2.5400160991051073</v>
      </c>
      <c r="M12" s="7">
        <f t="shared" si="0"/>
        <v>15.210651453327467</v>
      </c>
      <c r="N12" s="7">
        <f t="shared" si="1"/>
        <v>11.960128000950208</v>
      </c>
      <c r="O12" s="7">
        <f t="shared" si="2"/>
        <v>78.629952422805815</v>
      </c>
    </row>
    <row r="13" spans="1:15" x14ac:dyDescent="0.25">
      <c r="A13" s="1">
        <v>8</v>
      </c>
      <c r="B13" s="1">
        <v>4</v>
      </c>
      <c r="C13" s="2">
        <v>3.7690195881812727</v>
      </c>
      <c r="D13" s="2">
        <v>13.211979570514377</v>
      </c>
      <c r="E13" s="2">
        <v>8.7327863437864295</v>
      </c>
      <c r="F13" s="3">
        <v>22.09</v>
      </c>
      <c r="G13" s="4">
        <v>15.190842976479251</v>
      </c>
      <c r="H13" s="5">
        <v>15.170177688173705</v>
      </c>
      <c r="I13" s="6">
        <v>12.098448087546171</v>
      </c>
      <c r="J13" s="3">
        <v>23.909091210954273</v>
      </c>
      <c r="K13" s="3">
        <v>17.363234770742427</v>
      </c>
      <c r="L13" s="6">
        <v>3.1004143589863231</v>
      </c>
      <c r="M13" s="7">
        <f t="shared" si="0"/>
        <v>12.219666216280352</v>
      </c>
      <c r="N13" s="7">
        <f t="shared" si="1"/>
        <v>6.9146707728699051</v>
      </c>
      <c r="O13" s="7">
        <f t="shared" si="2"/>
        <v>56.586412840454173</v>
      </c>
    </row>
    <row r="14" spans="1:15" x14ac:dyDescent="0.25">
      <c r="A14" s="1">
        <v>9</v>
      </c>
      <c r="B14" s="1">
        <v>5</v>
      </c>
      <c r="C14" s="2">
        <v>5.3362007455669778</v>
      </c>
      <c r="D14" s="2">
        <v>10.878635621616702</v>
      </c>
      <c r="E14" s="2">
        <v>6.4477761768723685</v>
      </c>
      <c r="F14" s="3">
        <v>15.54</v>
      </c>
      <c r="G14" s="4">
        <v>11.533272849723339</v>
      </c>
      <c r="H14" s="5">
        <v>9.5997096780199858</v>
      </c>
      <c r="I14" s="6">
        <v>9.5176464338012572</v>
      </c>
      <c r="J14" s="3">
        <v>16.558127932761913</v>
      </c>
      <c r="K14" s="3">
        <v>10.471452742003326</v>
      </c>
      <c r="L14" s="6">
        <v>7.0238602295570329</v>
      </c>
      <c r="M14" s="7">
        <f t="shared" si="0"/>
        <v>9.7422235341602423</v>
      </c>
      <c r="N14" s="7">
        <f t="shared" si="1"/>
        <v>3.6487528829515452</v>
      </c>
      <c r="O14" s="7">
        <f t="shared" si="2"/>
        <v>37.452978472086137</v>
      </c>
    </row>
    <row r="15" spans="1:15" x14ac:dyDescent="0.25">
      <c r="A15" s="1">
        <v>10</v>
      </c>
      <c r="B15" s="1">
        <v>6</v>
      </c>
      <c r="C15" s="2">
        <v>11.548658680093977</v>
      </c>
      <c r="D15" s="2">
        <v>6.5724497328513696</v>
      </c>
      <c r="E15" s="2">
        <v>5.0451475395882275</v>
      </c>
      <c r="F15" s="3">
        <v>11.74</v>
      </c>
      <c r="G15" s="4">
        <v>7.1344615196273073</v>
      </c>
      <c r="H15" s="5">
        <v>6.9581078242293657</v>
      </c>
      <c r="I15" s="6">
        <v>5.8749267787899111</v>
      </c>
      <c r="J15" s="3">
        <v>8.2223626901427913</v>
      </c>
      <c r="K15" s="3">
        <v>7.369078114796455</v>
      </c>
      <c r="L15" s="6">
        <v>13.318220099382481</v>
      </c>
      <c r="M15" s="7">
        <f t="shared" si="0"/>
        <v>8.3152844149584908</v>
      </c>
      <c r="N15" s="7">
        <f t="shared" si="1"/>
        <v>2.8087129289965622</v>
      </c>
      <c r="O15" s="7">
        <f t="shared" si="2"/>
        <v>33.777713290767615</v>
      </c>
    </row>
    <row r="16" spans="1:15" x14ac:dyDescent="0.25">
      <c r="A16" s="1">
        <v>11</v>
      </c>
      <c r="B16" s="1">
        <v>8</v>
      </c>
      <c r="C16" s="2">
        <v>14.267306977084962</v>
      </c>
      <c r="D16" s="2">
        <v>2.6980418549790839</v>
      </c>
      <c r="E16" s="2">
        <v>2.4552910141816215</v>
      </c>
      <c r="F16" s="3">
        <v>6.74</v>
      </c>
      <c r="G16" s="4">
        <v>4.2399922082218362</v>
      </c>
      <c r="H16" s="5">
        <v>3.4652121146678976</v>
      </c>
      <c r="I16" s="6">
        <v>4.288307662199851</v>
      </c>
      <c r="J16" s="3">
        <v>4.9765033837656656</v>
      </c>
      <c r="K16" s="3">
        <v>3.8089383456701653</v>
      </c>
      <c r="L16" s="6">
        <v>6.9622658091486089</v>
      </c>
      <c r="M16" s="7">
        <f t="shared" si="0"/>
        <v>6.0751549474933073</v>
      </c>
      <c r="N16" s="7">
        <f t="shared" si="1"/>
        <v>3.4620488766456337</v>
      </c>
      <c r="O16" s="7">
        <f t="shared" si="2"/>
        <v>56.987005377930686</v>
      </c>
    </row>
    <row r="17" spans="1:23" x14ac:dyDescent="0.25">
      <c r="A17" s="1">
        <v>12</v>
      </c>
      <c r="B17" s="1">
        <v>10</v>
      </c>
      <c r="C17" s="2">
        <v>12.135506813436898</v>
      </c>
      <c r="D17" s="2">
        <v>2.7021210396172823</v>
      </c>
      <c r="E17" s="2">
        <v>1.4151507914943153</v>
      </c>
      <c r="F17" s="3">
        <v>4.24</v>
      </c>
      <c r="G17" s="4">
        <v>2.6271509781989173</v>
      </c>
      <c r="H17" s="5">
        <v>2.1406223128699104</v>
      </c>
      <c r="I17" s="6">
        <v>2.3190357748068116</v>
      </c>
      <c r="J17" s="3">
        <v>4.2773346322238117</v>
      </c>
      <c r="K17" s="3">
        <v>3.2087773675205606</v>
      </c>
      <c r="L17" s="6">
        <v>3.7607453881825545</v>
      </c>
      <c r="M17" s="7">
        <f t="shared" si="0"/>
        <v>5.0688704248625891</v>
      </c>
      <c r="N17" s="7">
        <f t="shared" si="1"/>
        <v>3.0441221010583557</v>
      </c>
      <c r="O17" s="7">
        <f t="shared" si="2"/>
        <v>60.055236096134337</v>
      </c>
    </row>
    <row r="18" spans="1:23" ht="15.75" thickBot="1" x14ac:dyDescent="0.3">
      <c r="A18" s="9">
        <v>13</v>
      </c>
      <c r="B18" s="9">
        <v>12</v>
      </c>
      <c r="C18" s="10">
        <v>6.4472724098354943</v>
      </c>
      <c r="D18" s="10">
        <v>1.4464969961259346</v>
      </c>
      <c r="E18" s="10">
        <v>0.69187916178570164</v>
      </c>
      <c r="F18" s="10">
        <v>2.82</v>
      </c>
      <c r="G18" s="11">
        <v>2.2545959404645552</v>
      </c>
      <c r="H18" s="12">
        <v>1.3446385445209317</v>
      </c>
      <c r="I18" s="13">
        <v>1.1621737065236464</v>
      </c>
      <c r="J18" s="10">
        <v>3.2216667363443534</v>
      </c>
      <c r="K18" s="10">
        <v>2.9014143842828406</v>
      </c>
      <c r="L18" s="13">
        <v>2.5680928803327121</v>
      </c>
      <c r="M18" s="7">
        <f t="shared" si="0"/>
        <v>4.1548525633513469</v>
      </c>
      <c r="N18" s="7">
        <f t="shared" si="1"/>
        <v>1.6306765683072584</v>
      </c>
      <c r="O18" s="7">
        <f t="shared" si="2"/>
        <v>39.247519459317175</v>
      </c>
    </row>
    <row r="19" spans="1:23" ht="15.75" thickTop="1" x14ac:dyDescent="0.25"/>
    <row r="22" spans="1:23" x14ac:dyDescent="0.25">
      <c r="A22" s="43" t="s">
        <v>0</v>
      </c>
      <c r="B22" s="39" t="s">
        <v>1</v>
      </c>
      <c r="C22" s="45" t="s">
        <v>15</v>
      </c>
      <c r="D22" s="45" t="s">
        <v>16</v>
      </c>
      <c r="E22" s="45" t="s">
        <v>17</v>
      </c>
      <c r="F22" s="45" t="s">
        <v>18</v>
      </c>
      <c r="G22" s="45" t="s">
        <v>19</v>
      </c>
      <c r="H22" s="53" t="s">
        <v>20</v>
      </c>
      <c r="I22" s="53" t="s">
        <v>21</v>
      </c>
      <c r="J22" s="53" t="s">
        <v>22</v>
      </c>
      <c r="K22" s="45" t="s">
        <v>23</v>
      </c>
      <c r="L22" s="45" t="s">
        <v>24</v>
      </c>
      <c r="M22" s="45" t="s">
        <v>25</v>
      </c>
      <c r="N22" s="45" t="s">
        <v>26</v>
      </c>
      <c r="O22" s="45" t="s">
        <v>27</v>
      </c>
      <c r="P22" s="45" t="s">
        <v>28</v>
      </c>
      <c r="Q22" s="45" t="s">
        <v>29</v>
      </c>
      <c r="R22" s="45" t="s">
        <v>30</v>
      </c>
      <c r="S22" s="45" t="s">
        <v>31</v>
      </c>
      <c r="T22" s="45" t="s">
        <v>32</v>
      </c>
      <c r="U22" s="39" t="s">
        <v>12</v>
      </c>
      <c r="V22" s="39" t="s">
        <v>13</v>
      </c>
      <c r="W22" s="41" t="s">
        <v>14</v>
      </c>
    </row>
    <row r="23" spans="1:23" ht="15.75" thickBot="1" x14ac:dyDescent="0.3">
      <c r="A23" s="44"/>
      <c r="B23" s="40"/>
      <c r="C23" s="46"/>
      <c r="D23" s="46"/>
      <c r="E23" s="46"/>
      <c r="F23" s="46"/>
      <c r="G23" s="46"/>
      <c r="H23" s="54"/>
      <c r="I23" s="54"/>
      <c r="J23" s="54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0"/>
      <c r="V23" s="40"/>
      <c r="W23" s="42"/>
    </row>
    <row r="24" spans="1:23" ht="15.75" thickTop="1" x14ac:dyDescent="0.25">
      <c r="A24" s="1">
        <v>1</v>
      </c>
      <c r="B24" s="1">
        <v>0</v>
      </c>
      <c r="C24" s="6">
        <v>10.649681793138859</v>
      </c>
      <c r="D24" s="6">
        <v>9.6579288489890285</v>
      </c>
      <c r="E24" s="6">
        <v>5.2604157542642236</v>
      </c>
      <c r="F24" s="6">
        <v>7.7393346600276205</v>
      </c>
      <c r="G24" s="5">
        <v>3.0765054058618664</v>
      </c>
      <c r="H24" s="5">
        <v>5.0901032088719269</v>
      </c>
      <c r="I24" s="6">
        <v>5.5657345686046673</v>
      </c>
      <c r="J24" s="6">
        <v>11.889196480412577</v>
      </c>
      <c r="K24" s="14">
        <v>6.0413723056521116</v>
      </c>
      <c r="L24" s="14">
        <v>10.537506331162014</v>
      </c>
      <c r="M24" s="14">
        <v>7.8376747471944066</v>
      </c>
      <c r="N24" s="14">
        <v>3.5978170709519404</v>
      </c>
      <c r="O24" s="14">
        <v>22.88718560640325</v>
      </c>
      <c r="P24" s="14">
        <v>3.0876454453103053</v>
      </c>
      <c r="Q24" s="14">
        <v>0.31084995648693997</v>
      </c>
      <c r="R24" s="14">
        <v>10.097924716083169</v>
      </c>
      <c r="S24" s="3">
        <v>8.8134858437990857</v>
      </c>
      <c r="T24" s="3">
        <v>23.938703916185432</v>
      </c>
      <c r="U24" s="7">
        <f>AVERAGE(I24:T24)</f>
        <v>9.5504247490204914</v>
      </c>
      <c r="V24" s="7">
        <f>STDEV(K24:T24)</f>
        <v>7.918022946855154</v>
      </c>
      <c r="W24" s="7">
        <f>(V24/U24)*100</f>
        <v>82.907547621557256</v>
      </c>
    </row>
    <row r="25" spans="1:23" x14ac:dyDescent="0.25">
      <c r="A25" s="1">
        <v>2</v>
      </c>
      <c r="B25" s="1">
        <v>0.5</v>
      </c>
      <c r="C25" s="6">
        <v>9.0500950386267967</v>
      </c>
      <c r="D25" s="6">
        <v>8.1153592898761762</v>
      </c>
      <c r="E25" s="6">
        <v>4.445627121797477</v>
      </c>
      <c r="F25" s="6">
        <v>7.9268856197927597</v>
      </c>
      <c r="G25" s="5">
        <v>3.8955266472093553</v>
      </c>
      <c r="H25" s="5">
        <v>7.3134716153415713</v>
      </c>
      <c r="I25" s="6">
        <v>7.735825520374755</v>
      </c>
      <c r="J25" s="6">
        <v>12.191407805479368</v>
      </c>
      <c r="K25" s="14">
        <v>5.6999938671070147</v>
      </c>
      <c r="L25" s="14">
        <v>12.724034259107984</v>
      </c>
      <c r="M25" s="14">
        <v>9.535926136503722</v>
      </c>
      <c r="N25" s="14">
        <v>3.5600959935543086</v>
      </c>
      <c r="O25" s="14">
        <v>17.756194983552163</v>
      </c>
      <c r="P25" s="14">
        <v>7.7925325918578467</v>
      </c>
      <c r="Q25" s="14">
        <v>0.99155978340406015</v>
      </c>
      <c r="R25" s="14">
        <v>12.318313568154837</v>
      </c>
      <c r="S25" s="3">
        <v>8.538887301433709</v>
      </c>
      <c r="T25" s="3">
        <v>21.72942458913834</v>
      </c>
      <c r="U25" s="7">
        <f t="shared" ref="U25:U36" si="3">AVERAGE(I25:T25)</f>
        <v>10.047849699972341</v>
      </c>
      <c r="V25" s="7">
        <f t="shared" ref="V25:V36" si="4">STDEV(K25:T25)</f>
        <v>6.3142571029219026</v>
      </c>
      <c r="W25" s="7">
        <f t="shared" ref="W25:W36" si="5">(V25/U25)*100</f>
        <v>62.84187454495148</v>
      </c>
    </row>
    <row r="26" spans="1:23" x14ac:dyDescent="0.25">
      <c r="A26" s="1">
        <v>3</v>
      </c>
      <c r="B26" s="1">
        <v>1</v>
      </c>
      <c r="C26" s="6">
        <v>14.746614136123675</v>
      </c>
      <c r="D26" s="6">
        <v>7.67217515222411</v>
      </c>
      <c r="E26" s="6">
        <v>10.429498992767176</v>
      </c>
      <c r="F26" s="6">
        <v>7.2245621122260406</v>
      </c>
      <c r="G26" s="5">
        <v>5.7889858142057493</v>
      </c>
      <c r="H26" s="5">
        <v>11.312595809665611</v>
      </c>
      <c r="I26" s="6">
        <v>8.2083411579719794</v>
      </c>
      <c r="J26" s="6">
        <v>10.07927236882764</v>
      </c>
      <c r="K26" s="14">
        <v>7.1677314107664882</v>
      </c>
      <c r="L26" s="14">
        <v>12.828308758147227</v>
      </c>
      <c r="M26" s="14">
        <v>11.000132829528882</v>
      </c>
      <c r="N26" s="14">
        <v>6.2174518773306877</v>
      </c>
      <c r="O26" s="14">
        <v>19.719988561237127</v>
      </c>
      <c r="P26" s="14">
        <v>10.80208100885871</v>
      </c>
      <c r="Q26" s="14">
        <v>7.1787848772640821</v>
      </c>
      <c r="R26" s="14">
        <v>10.784644781223829</v>
      </c>
      <c r="S26" s="3">
        <v>8.1328119450036418</v>
      </c>
      <c r="T26" s="3">
        <v>26.346475736358759</v>
      </c>
      <c r="U26" s="7">
        <f t="shared" si="3"/>
        <v>11.538835442709919</v>
      </c>
      <c r="V26" s="7">
        <f t="shared" si="4"/>
        <v>6.3683442428543975</v>
      </c>
      <c r="W26" s="7">
        <f t="shared" si="5"/>
        <v>55.190528320410635</v>
      </c>
    </row>
    <row r="27" spans="1:23" x14ac:dyDescent="0.25">
      <c r="A27" s="1">
        <v>4</v>
      </c>
      <c r="B27" s="1">
        <v>1.5</v>
      </c>
      <c r="C27" s="6">
        <v>33.433948531593998</v>
      </c>
      <c r="D27" s="6">
        <v>8.4715599135740849</v>
      </c>
      <c r="E27" s="6">
        <v>12.047744124233997</v>
      </c>
      <c r="F27" s="6">
        <v>34.179024345815819</v>
      </c>
      <c r="G27" s="5">
        <v>12.123195990204852</v>
      </c>
      <c r="H27" s="5">
        <v>22.099171185137443</v>
      </c>
      <c r="I27" s="6">
        <v>46.98056049215424</v>
      </c>
      <c r="J27" s="6">
        <v>21.983697718139968</v>
      </c>
      <c r="K27" s="14">
        <v>10.127160883659759</v>
      </c>
      <c r="L27" s="14">
        <v>10.485177945783125</v>
      </c>
      <c r="M27" s="14">
        <v>9.0840814320891123</v>
      </c>
      <c r="N27" s="14">
        <v>8.2413733975926995</v>
      </c>
      <c r="O27" s="14">
        <v>45.107849482093499</v>
      </c>
      <c r="P27" s="14">
        <v>15.049542387736253</v>
      </c>
      <c r="Q27" s="14">
        <v>5.7791972609398732</v>
      </c>
      <c r="R27" s="14">
        <v>9.7978943292940404</v>
      </c>
      <c r="S27" s="3">
        <v>8.3104972466358689</v>
      </c>
      <c r="T27" s="3"/>
      <c r="U27" s="7">
        <f t="shared" si="3"/>
        <v>17.358821143283492</v>
      </c>
      <c r="V27" s="7">
        <f t="shared" si="4"/>
        <v>12.089754650795649</v>
      </c>
      <c r="W27" s="7">
        <f t="shared" si="5"/>
        <v>69.646173268358382</v>
      </c>
    </row>
    <row r="28" spans="1:23" x14ac:dyDescent="0.25">
      <c r="A28" s="1">
        <v>5</v>
      </c>
      <c r="B28" s="1">
        <v>2</v>
      </c>
      <c r="C28" s="6">
        <v>42.06361881442389</v>
      </c>
      <c r="D28" s="6">
        <v>8.8093455770453151</v>
      </c>
      <c r="E28" s="6">
        <v>17.760875731807261</v>
      </c>
      <c r="F28" s="6">
        <v>44.62071394228002</v>
      </c>
      <c r="G28" s="5">
        <v>12.289603702067115</v>
      </c>
      <c r="H28" s="5">
        <v>31.111018347515753</v>
      </c>
      <c r="I28" s="6">
        <v>66.120320269129309</v>
      </c>
      <c r="J28" s="6">
        <v>28.253189518407972</v>
      </c>
      <c r="K28" s="14">
        <v>26.106539785546488</v>
      </c>
      <c r="L28" s="14">
        <v>17.60250707301968</v>
      </c>
      <c r="M28" s="14">
        <v>11.52044756054547</v>
      </c>
      <c r="N28" s="14">
        <v>7.692980983852288</v>
      </c>
      <c r="O28" s="14">
        <v>50.470941641216655</v>
      </c>
      <c r="P28" s="14">
        <v>12.917918168468885</v>
      </c>
      <c r="Q28" s="14">
        <v>7.2786588228140197</v>
      </c>
      <c r="R28" s="14">
        <v>17.633307002041455</v>
      </c>
      <c r="S28" s="3"/>
      <c r="T28" s="3">
        <v>47.121529383896544</v>
      </c>
      <c r="U28" s="7">
        <f t="shared" si="3"/>
        <v>26.610758200812612</v>
      </c>
      <c r="V28" s="7">
        <f t="shared" si="4"/>
        <v>16.242906429509237</v>
      </c>
      <c r="W28" s="7">
        <f t="shared" si="5"/>
        <v>61.038871222441259</v>
      </c>
    </row>
    <row r="29" spans="1:23" x14ac:dyDescent="0.25">
      <c r="A29" s="1">
        <v>6</v>
      </c>
      <c r="B29" s="1">
        <v>2.5</v>
      </c>
      <c r="C29" s="6">
        <v>48.289123515974673</v>
      </c>
      <c r="D29" s="6">
        <v>17.472287201935185</v>
      </c>
      <c r="E29" s="6">
        <v>21.163586301517249</v>
      </c>
      <c r="F29" s="6">
        <v>41.844745252466666</v>
      </c>
      <c r="G29" s="5">
        <v>18.66147616686148</v>
      </c>
      <c r="H29" s="5">
        <v>27.840103061608641</v>
      </c>
      <c r="I29" s="6">
        <v>60.51373871411802</v>
      </c>
      <c r="J29" s="6">
        <v>26.653114212761448</v>
      </c>
      <c r="K29" s="14">
        <v>30.511015221090418</v>
      </c>
      <c r="L29" s="14">
        <v>22.592605920139313</v>
      </c>
      <c r="M29" s="14">
        <v>10.168959942523712</v>
      </c>
      <c r="N29" s="14">
        <v>16.544500504852557</v>
      </c>
      <c r="O29" s="14">
        <v>73.694712274780102</v>
      </c>
      <c r="P29" s="14">
        <v>22.21170541447664</v>
      </c>
      <c r="R29" s="14">
        <v>19.530056845631986</v>
      </c>
      <c r="S29" s="3">
        <v>15.316789089280846</v>
      </c>
      <c r="T29" s="3">
        <v>45.387062952891867</v>
      </c>
      <c r="U29" s="7">
        <f t="shared" si="3"/>
        <v>31.193114644776994</v>
      </c>
      <c r="V29" s="7">
        <f t="shared" si="4"/>
        <v>19.809733291722697</v>
      </c>
      <c r="W29" s="7">
        <f t="shared" si="5"/>
        <v>63.506749862311871</v>
      </c>
    </row>
    <row r="30" spans="1:23" x14ac:dyDescent="0.25">
      <c r="A30" s="1">
        <v>7</v>
      </c>
      <c r="B30" s="1">
        <v>3</v>
      </c>
      <c r="C30" s="6">
        <v>32.12840281975943</v>
      </c>
      <c r="D30" s="6">
        <v>27.206624352913785</v>
      </c>
      <c r="E30" s="6">
        <v>23.579720026705925</v>
      </c>
      <c r="F30" s="6">
        <v>36.845542611312453</v>
      </c>
      <c r="G30" s="5">
        <v>17.452228037886549</v>
      </c>
      <c r="H30" s="5">
        <v>25.917283935874693</v>
      </c>
      <c r="I30" s="6">
        <v>45.093453576265759</v>
      </c>
      <c r="J30" s="6">
        <v>29.330920438354326</v>
      </c>
      <c r="K30" s="14">
        <v>36.254515184359597</v>
      </c>
      <c r="L30" s="14">
        <v>33.687574311767257</v>
      </c>
      <c r="M30" s="14">
        <v>12.347951857965944</v>
      </c>
      <c r="N30" s="14">
        <v>16.227476944432407</v>
      </c>
      <c r="O30" s="14">
        <v>55.497748078343264</v>
      </c>
      <c r="P30" s="14">
        <v>21.308937902390966</v>
      </c>
      <c r="Q30" s="14">
        <v>3.3804710724782625</v>
      </c>
      <c r="R30" s="14">
        <v>21.266620663222366</v>
      </c>
      <c r="S30" s="3">
        <v>19.824998460933315</v>
      </c>
      <c r="T30" s="3">
        <v>27.342525013622595</v>
      </c>
      <c r="U30" s="7">
        <f t="shared" si="3"/>
        <v>26.796932792011336</v>
      </c>
      <c r="V30" s="7">
        <f t="shared" si="4"/>
        <v>14.513203570704647</v>
      </c>
      <c r="W30" s="7">
        <f t="shared" si="5"/>
        <v>54.159943167194498</v>
      </c>
    </row>
    <row r="31" spans="1:23" x14ac:dyDescent="0.25">
      <c r="A31" s="1">
        <v>8</v>
      </c>
      <c r="B31" s="1">
        <v>4</v>
      </c>
      <c r="C31" s="6">
        <v>27.091815981724594</v>
      </c>
      <c r="D31" s="6">
        <v>31.003552660570982</v>
      </c>
      <c r="E31" s="6">
        <v>35.806976105580091</v>
      </c>
      <c r="F31" s="6">
        <v>19.633136761838891</v>
      </c>
      <c r="G31" s="5">
        <v>12.920058153914473</v>
      </c>
      <c r="H31" s="5">
        <v>19.475000655650522</v>
      </c>
      <c r="I31" s="6">
        <v>21.518181908734675</v>
      </c>
      <c r="J31" s="6">
        <v>19.633473657690693</v>
      </c>
      <c r="K31" s="14">
        <v>31.547926880444884</v>
      </c>
      <c r="L31" s="14">
        <v>33.168884694865127</v>
      </c>
      <c r="M31" s="14">
        <v>10.088743080335194</v>
      </c>
      <c r="N31" s="14">
        <v>13.067807034246073</v>
      </c>
      <c r="O31" s="14">
        <v>37.308452010584688</v>
      </c>
      <c r="P31" s="14">
        <v>12.354210643952467</v>
      </c>
      <c r="Q31" s="14">
        <v>2.3839094100281994</v>
      </c>
      <c r="R31" s="14">
        <v>11.579627335988041</v>
      </c>
      <c r="S31" s="3">
        <v>23.336086051809822</v>
      </c>
      <c r="T31" s="3">
        <v>25.42933971065295</v>
      </c>
      <c r="U31" s="7">
        <f t="shared" si="3"/>
        <v>20.118053534944398</v>
      </c>
      <c r="V31" s="7">
        <f t="shared" si="4"/>
        <v>11.704379805938908</v>
      </c>
      <c r="W31" s="7">
        <f t="shared" si="5"/>
        <v>58.178490208353331</v>
      </c>
    </row>
    <row r="32" spans="1:23" x14ac:dyDescent="0.25">
      <c r="A32" s="1">
        <v>9</v>
      </c>
      <c r="B32" s="1">
        <v>5</v>
      </c>
      <c r="C32" s="6">
        <v>21.541088283904067</v>
      </c>
      <c r="D32" s="6">
        <v>24.81561906674191</v>
      </c>
      <c r="E32" s="6">
        <v>9.4981127743931388</v>
      </c>
      <c r="F32" s="6">
        <v>17.723822551401884</v>
      </c>
      <c r="G32" s="5">
        <v>7.0816697548317116</v>
      </c>
      <c r="H32" s="5">
        <v>14.001039447649024</v>
      </c>
      <c r="I32" s="6">
        <v>18.252587619530058</v>
      </c>
      <c r="J32" s="6">
        <v>17.501034703334916</v>
      </c>
      <c r="K32" s="14">
        <v>23.518792046379367</v>
      </c>
      <c r="L32" s="14">
        <v>29.933659034904217</v>
      </c>
      <c r="M32" s="14">
        <v>16.003219106631544</v>
      </c>
      <c r="N32" s="14">
        <v>10.273334841828435</v>
      </c>
      <c r="O32" s="14">
        <v>24.018924578437023</v>
      </c>
      <c r="P32" s="14">
        <v>11.669483118855648</v>
      </c>
      <c r="Q32" s="14">
        <v>3.8045311599846174</v>
      </c>
      <c r="R32" s="14">
        <v>12.874672715766746</v>
      </c>
      <c r="S32" s="3">
        <v>25.708214277649773</v>
      </c>
      <c r="T32" s="3">
        <v>20.02264324173909</v>
      </c>
      <c r="U32" s="7">
        <f t="shared" si="3"/>
        <v>17.798424703753451</v>
      </c>
      <c r="V32" s="7">
        <f t="shared" si="4"/>
        <v>8.189944041332442</v>
      </c>
      <c r="W32" s="7">
        <f t="shared" si="5"/>
        <v>46.014993897776201</v>
      </c>
    </row>
    <row r="33" spans="1:23" x14ac:dyDescent="0.25">
      <c r="A33" s="1">
        <v>10</v>
      </c>
      <c r="B33" s="1">
        <v>6</v>
      </c>
      <c r="C33" s="6">
        <v>13.524040358763829</v>
      </c>
      <c r="D33" s="6">
        <v>20.208250327442698</v>
      </c>
      <c r="E33" s="6">
        <v>5.0299365312706588</v>
      </c>
      <c r="F33" s="6">
        <v>23.230890429265436</v>
      </c>
      <c r="G33" s="5">
        <v>7.9714589069643624</v>
      </c>
      <c r="H33" s="5">
        <v>13.235681491293768</v>
      </c>
      <c r="I33" s="6">
        <v>12.364931655500333</v>
      </c>
      <c r="J33" s="6">
        <v>18.197122059613879</v>
      </c>
      <c r="K33" s="14">
        <v>12.106501323929999</v>
      </c>
      <c r="L33" s="14">
        <v>30.756574838035647</v>
      </c>
      <c r="M33" s="14">
        <v>24.187303626256774</v>
      </c>
      <c r="N33" s="14">
        <v>15.173268019684924</v>
      </c>
      <c r="O33" s="14">
        <v>16.854960210333104</v>
      </c>
      <c r="P33" s="14">
        <v>8.5404959336958282</v>
      </c>
      <c r="Q33" s="14">
        <v>2.2272342121766373</v>
      </c>
      <c r="R33" s="14">
        <v>9.3538657487692802</v>
      </c>
      <c r="S33" s="3">
        <v>31.798960896480221</v>
      </c>
      <c r="T33" s="3">
        <v>15.856977664972515</v>
      </c>
      <c r="U33" s="7">
        <f t="shared" si="3"/>
        <v>16.451516349120762</v>
      </c>
      <c r="V33" s="7">
        <f t="shared" si="4"/>
        <v>9.6366980684889647</v>
      </c>
      <c r="W33" s="7">
        <f t="shared" si="5"/>
        <v>58.576351650430027</v>
      </c>
    </row>
    <row r="34" spans="1:23" x14ac:dyDescent="0.25">
      <c r="A34" s="1">
        <v>11</v>
      </c>
      <c r="B34" s="1">
        <v>8</v>
      </c>
      <c r="C34" s="6">
        <v>4.5575869829739046</v>
      </c>
      <c r="D34" s="6">
        <v>17.933831376437176</v>
      </c>
      <c r="E34" s="6">
        <v>1.0783202453106129</v>
      </c>
      <c r="F34" s="6">
        <v>10.554208066263087</v>
      </c>
      <c r="G34" s="5">
        <v>4.3298690721330564</v>
      </c>
      <c r="H34" s="5">
        <v>9.389588170536685</v>
      </c>
      <c r="I34" s="6">
        <v>6.0008903361810741</v>
      </c>
      <c r="J34" s="6">
        <v>9.6467214500511815</v>
      </c>
      <c r="K34" s="14">
        <v>11.073020671517931</v>
      </c>
      <c r="L34" s="14">
        <v>14.139137749335958</v>
      </c>
      <c r="M34" s="14">
        <v>14.913323532397376</v>
      </c>
      <c r="N34" s="14">
        <v>10.282609940491362</v>
      </c>
      <c r="O34" s="14">
        <v>16.063910386429953</v>
      </c>
      <c r="P34" s="14">
        <v>3.8852444192329894</v>
      </c>
      <c r="Q34" s="14">
        <v>1.7282700896093506</v>
      </c>
      <c r="R34" s="14">
        <v>4.3780508268742393</v>
      </c>
      <c r="S34" s="3">
        <v>27.656286639658347</v>
      </c>
      <c r="T34" s="3">
        <v>8.9168414576020609</v>
      </c>
      <c r="U34" s="7">
        <f t="shared" si="3"/>
        <v>10.723692291615151</v>
      </c>
      <c r="V34" s="7">
        <f t="shared" si="4"/>
        <v>7.5470058168993557</v>
      </c>
      <c r="W34" s="7">
        <f t="shared" si="5"/>
        <v>70.37693372459367</v>
      </c>
    </row>
    <row r="35" spans="1:23" x14ac:dyDescent="0.25">
      <c r="A35" s="1">
        <v>12</v>
      </c>
      <c r="B35" s="1">
        <v>10</v>
      </c>
      <c r="C35" s="6">
        <v>2.5622009023409493</v>
      </c>
      <c r="D35" s="6">
        <v>10.256451056840147</v>
      </c>
      <c r="E35" s="6">
        <v>0.48572946499346226</v>
      </c>
      <c r="F35" s="6">
        <v>7.7197266663017707</v>
      </c>
      <c r="G35" s="5">
        <v>3.8273111148802132</v>
      </c>
      <c r="H35" s="5">
        <v>6.078816237564781</v>
      </c>
      <c r="I35" s="6">
        <v>5.4392323913260174</v>
      </c>
      <c r="J35" s="6">
        <v>4.9210004520090642</v>
      </c>
      <c r="K35" s="14">
        <v>7.5356492506462267</v>
      </c>
      <c r="L35" s="14">
        <v>7.8148329679480115</v>
      </c>
      <c r="M35" s="14">
        <v>8.838176108339443</v>
      </c>
      <c r="N35" s="14">
        <v>7.8811872698977048</v>
      </c>
      <c r="O35" s="14">
        <v>11.745970013177734</v>
      </c>
      <c r="P35" s="14">
        <v>4.4298253560048124</v>
      </c>
      <c r="Q35" s="14">
        <v>1.1627424631372882</v>
      </c>
      <c r="R35" s="14">
        <v>5.051341509259144</v>
      </c>
      <c r="S35" s="3">
        <v>16.984316181107133</v>
      </c>
      <c r="T35" s="3">
        <v>7.9857942564839197</v>
      </c>
      <c r="U35" s="7">
        <f t="shared" si="3"/>
        <v>7.4825056849447078</v>
      </c>
      <c r="V35" s="7">
        <f t="shared" si="4"/>
        <v>4.2671003715204963</v>
      </c>
      <c r="W35" s="7">
        <f t="shared" si="5"/>
        <v>57.027693010727432</v>
      </c>
    </row>
    <row r="36" spans="1:23" ht="15.75" thickBot="1" x14ac:dyDescent="0.3">
      <c r="A36" s="9">
        <v>13</v>
      </c>
      <c r="B36" s="9">
        <v>12</v>
      </c>
      <c r="C36" s="13">
        <v>1.9231461909587422</v>
      </c>
      <c r="D36" s="13">
        <v>8.1299032934973923</v>
      </c>
      <c r="E36" s="13">
        <v>0.21664352296254241</v>
      </c>
      <c r="F36" s="13">
        <v>7.77</v>
      </c>
      <c r="G36" s="12">
        <v>4.2894468517065416</v>
      </c>
      <c r="H36" s="12">
        <v>4.4582364585612817</v>
      </c>
      <c r="I36" s="13">
        <v>4.1356553903127793</v>
      </c>
      <c r="J36" s="13">
        <v>5.0146521285465928</v>
      </c>
      <c r="K36" s="13">
        <v>5.4466068318514056</v>
      </c>
      <c r="L36" s="13">
        <v>4.9498590183529121</v>
      </c>
      <c r="M36" s="13">
        <v>6.7914609828142192</v>
      </c>
      <c r="N36" s="13">
        <v>3.2355923342078743</v>
      </c>
      <c r="O36" s="13">
        <v>7.4866056420914608</v>
      </c>
      <c r="P36" s="13">
        <v>3.9346752709815829</v>
      </c>
      <c r="Q36" s="13">
        <v>1.1328103136712475</v>
      </c>
      <c r="R36" s="13">
        <v>4.8255519112963023</v>
      </c>
      <c r="S36" s="10">
        <v>9.0030043575728005</v>
      </c>
      <c r="T36" s="10">
        <v>5.5736921339444931</v>
      </c>
      <c r="U36" s="7">
        <f t="shared" si="3"/>
        <v>5.1275138596369727</v>
      </c>
      <c r="V36" s="7">
        <f t="shared" si="4"/>
        <v>2.226480656143262</v>
      </c>
      <c r="W36" s="7">
        <f t="shared" si="5"/>
        <v>43.422225996691829</v>
      </c>
    </row>
    <row r="37" spans="1:23" ht="15.75" thickTop="1" x14ac:dyDescent="0.25">
      <c r="A37" s="1"/>
      <c r="B37" s="1"/>
      <c r="C37" s="6"/>
      <c r="D37" s="6"/>
      <c r="E37" s="6"/>
      <c r="F37" s="6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3"/>
      <c r="T37" s="3"/>
      <c r="U37" s="7"/>
      <c r="V37" s="7"/>
      <c r="W37" s="7"/>
    </row>
    <row r="38" spans="1:23" x14ac:dyDescent="0.25">
      <c r="A38" s="1"/>
      <c r="B38" s="1"/>
      <c r="C38" s="6"/>
      <c r="D38" s="6"/>
      <c r="E38" s="6"/>
      <c r="F38" s="6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3"/>
      <c r="T38" s="3"/>
      <c r="U38" s="7"/>
      <c r="V38" s="7"/>
      <c r="W38" s="7"/>
    </row>
    <row r="39" spans="1:23" x14ac:dyDescent="0.25">
      <c r="A39" s="1"/>
      <c r="B39" s="1"/>
      <c r="C39" s="6"/>
      <c r="D39" s="6"/>
      <c r="E39" s="6"/>
      <c r="F39" s="6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3"/>
      <c r="T39" s="3"/>
      <c r="U39" s="7"/>
      <c r="V39" s="7"/>
      <c r="W39" s="7"/>
    </row>
    <row r="40" spans="1:23" x14ac:dyDescent="0.25">
      <c r="A40" s="43" t="s">
        <v>0</v>
      </c>
      <c r="B40" s="39" t="s">
        <v>1</v>
      </c>
      <c r="C40" s="47" t="s">
        <v>33</v>
      </c>
      <c r="D40" s="47" t="s">
        <v>34</v>
      </c>
      <c r="E40" s="47" t="s">
        <v>35</v>
      </c>
      <c r="F40" s="47" t="s">
        <v>36</v>
      </c>
      <c r="G40" s="47" t="s">
        <v>37</v>
      </c>
      <c r="H40" s="49" t="s">
        <v>12</v>
      </c>
      <c r="I40" s="49" t="s">
        <v>13</v>
      </c>
      <c r="J40" s="51" t="s">
        <v>14</v>
      </c>
      <c r="K40" s="6"/>
      <c r="L40" s="6"/>
      <c r="M40" s="6"/>
      <c r="N40" s="6"/>
      <c r="O40" s="6"/>
      <c r="P40" s="6"/>
      <c r="Q40" s="6"/>
      <c r="R40" s="6"/>
      <c r="S40" s="3"/>
      <c r="T40" s="3"/>
      <c r="U40" s="7"/>
      <c r="V40" s="7"/>
      <c r="W40" s="7"/>
    </row>
    <row r="41" spans="1:23" ht="15.75" thickBot="1" x14ac:dyDescent="0.3">
      <c r="A41" s="44"/>
      <c r="B41" s="40"/>
      <c r="C41" s="48"/>
      <c r="D41" s="48"/>
      <c r="E41" s="48"/>
      <c r="F41" s="48"/>
      <c r="G41" s="48"/>
      <c r="H41" s="50"/>
      <c r="I41" s="50"/>
      <c r="J41" s="52"/>
      <c r="K41" s="6"/>
      <c r="L41" s="6"/>
      <c r="M41" s="6"/>
      <c r="N41" s="6"/>
      <c r="O41" s="6"/>
      <c r="P41" s="6"/>
      <c r="Q41" s="6"/>
      <c r="R41" s="6"/>
      <c r="S41" s="3"/>
      <c r="T41" s="3"/>
      <c r="U41" s="7"/>
      <c r="V41" s="7"/>
      <c r="W41" s="7"/>
    </row>
    <row r="42" spans="1:23" ht="15.75" thickTop="1" x14ac:dyDescent="0.25">
      <c r="A42" s="1">
        <v>1</v>
      </c>
      <c r="B42" s="1">
        <v>0</v>
      </c>
      <c r="C42" s="6">
        <v>26.868917266466415</v>
      </c>
      <c r="D42" s="5">
        <v>6.3489108368707701</v>
      </c>
      <c r="E42" s="6">
        <v>37.857937777424617</v>
      </c>
      <c r="F42" s="5">
        <v>51.126716445571986</v>
      </c>
      <c r="G42" s="2">
        <v>25.415868082079008</v>
      </c>
      <c r="H42" s="7">
        <f>AVERAGE(C42:G42)</f>
        <v>29.52367008168256</v>
      </c>
      <c r="I42" s="7">
        <f>STDEV(C42:G42)</f>
        <v>16.561573340548602</v>
      </c>
      <c r="J42" s="7">
        <f>(I42/H42)*100</f>
        <v>56.095916580587776</v>
      </c>
      <c r="K42" s="6"/>
      <c r="L42" s="6"/>
      <c r="M42" s="6"/>
      <c r="N42" s="6"/>
      <c r="O42" s="6"/>
      <c r="P42" s="6"/>
      <c r="Q42" s="6"/>
      <c r="R42" s="6"/>
      <c r="S42" s="3"/>
      <c r="T42" s="3"/>
      <c r="U42" s="7"/>
      <c r="V42" s="7"/>
      <c r="W42" s="7"/>
    </row>
    <row r="43" spans="1:23" x14ac:dyDescent="0.25">
      <c r="A43" s="1">
        <v>2</v>
      </c>
      <c r="B43" s="1">
        <v>0.5</v>
      </c>
      <c r="C43" s="6">
        <v>18.54837887283497</v>
      </c>
      <c r="D43" s="5">
        <v>5.0162046612271043</v>
      </c>
      <c r="E43" s="6">
        <v>33.05225028195138</v>
      </c>
      <c r="F43" s="5">
        <v>45.216144389634124</v>
      </c>
      <c r="G43" s="2">
        <v>36.998245805396635</v>
      </c>
      <c r="H43" s="7">
        <f t="shared" ref="H43:H54" si="6">AVERAGE(C43:G43)</f>
        <v>27.766244802208842</v>
      </c>
      <c r="I43" s="7">
        <f t="shared" ref="I43:I54" si="7">STDEV(C43:G43)</f>
        <v>15.970316768728683</v>
      </c>
      <c r="J43" s="7">
        <f t="shared" ref="J43:J54" si="8">(I43/H43)*100</f>
        <v>57.517020693623735</v>
      </c>
      <c r="K43" s="6"/>
      <c r="L43" s="6"/>
      <c r="M43" s="6"/>
      <c r="N43" s="6"/>
      <c r="O43" s="6"/>
      <c r="P43" s="6"/>
      <c r="Q43" s="6"/>
      <c r="R43" s="6"/>
      <c r="S43" s="3"/>
      <c r="T43" s="3"/>
      <c r="U43" s="7"/>
      <c r="V43" s="7"/>
      <c r="W43" s="7"/>
    </row>
    <row r="44" spans="1:23" x14ac:dyDescent="0.25">
      <c r="A44" s="1">
        <v>3</v>
      </c>
      <c r="B44" s="1">
        <v>1</v>
      </c>
      <c r="C44" s="6">
        <v>18.703988879663424</v>
      </c>
      <c r="D44" s="5">
        <v>4.3563116838364522</v>
      </c>
      <c r="E44" s="6">
        <v>26.690825615946132</v>
      </c>
      <c r="F44" s="5">
        <v>59.69531915292373</v>
      </c>
      <c r="G44" s="2">
        <v>36.620862845933416</v>
      </c>
      <c r="H44" s="7">
        <f t="shared" si="6"/>
        <v>29.213461635660632</v>
      </c>
      <c r="I44" s="7">
        <f t="shared" si="7"/>
        <v>20.728626608009755</v>
      </c>
      <c r="J44" s="7">
        <f t="shared" si="8"/>
        <v>70.955735634925546</v>
      </c>
      <c r="K44" s="6"/>
      <c r="L44" s="6"/>
      <c r="M44" s="6"/>
      <c r="N44" s="6"/>
      <c r="O44" s="6"/>
      <c r="P44" s="6"/>
      <c r="Q44" s="6"/>
      <c r="R44" s="6"/>
      <c r="S44" s="3"/>
      <c r="T44" s="3"/>
      <c r="U44" s="7"/>
      <c r="V44" s="7"/>
      <c r="W44" s="7"/>
    </row>
    <row r="45" spans="1:23" x14ac:dyDescent="0.25">
      <c r="A45" s="1">
        <v>4</v>
      </c>
      <c r="B45" s="1">
        <v>1.5</v>
      </c>
      <c r="C45" s="6">
        <v>19.150166558348495</v>
      </c>
      <c r="D45" s="5">
        <v>30.227261270351711</v>
      </c>
      <c r="E45" s="6">
        <v>44.430422193075287</v>
      </c>
      <c r="F45" s="5">
        <v>87.407927756847869</v>
      </c>
      <c r="G45" s="2">
        <v>55.427926239328983</v>
      </c>
      <c r="H45" s="7">
        <f t="shared" si="6"/>
        <v>47.32874080359047</v>
      </c>
      <c r="I45" s="7">
        <f t="shared" si="7"/>
        <v>26.300337122578348</v>
      </c>
      <c r="J45" s="7">
        <f t="shared" si="8"/>
        <v>55.569484157041302</v>
      </c>
      <c r="K45" s="6"/>
      <c r="L45" s="6"/>
      <c r="M45" s="6"/>
      <c r="N45" s="6"/>
      <c r="O45" s="6"/>
      <c r="P45" s="6"/>
      <c r="Q45" s="6"/>
      <c r="R45" s="6"/>
      <c r="S45" s="3"/>
      <c r="T45" s="3"/>
      <c r="U45" s="7"/>
      <c r="V45" s="7"/>
      <c r="W45" s="7"/>
    </row>
    <row r="46" spans="1:23" x14ac:dyDescent="0.25">
      <c r="A46" s="1">
        <v>5</v>
      </c>
      <c r="B46" s="1">
        <v>2</v>
      </c>
      <c r="C46" s="6">
        <v>19.752467622942053</v>
      </c>
      <c r="D46" s="5">
        <v>58.016443309734399</v>
      </c>
      <c r="E46" s="6">
        <v>94.341858759653817</v>
      </c>
      <c r="F46" s="5">
        <v>78.860475375941533</v>
      </c>
      <c r="G46" s="2">
        <v>72.612403987268308</v>
      </c>
      <c r="H46" s="7">
        <f t="shared" si="6"/>
        <v>64.716729811108024</v>
      </c>
      <c r="I46" s="7">
        <f t="shared" si="7"/>
        <v>28.313928497487872</v>
      </c>
      <c r="J46" s="7">
        <f t="shared" si="8"/>
        <v>43.750555042149323</v>
      </c>
      <c r="K46" s="6"/>
      <c r="L46" s="6"/>
      <c r="M46" s="6"/>
      <c r="N46" s="6"/>
      <c r="O46" s="6"/>
      <c r="P46" s="6"/>
      <c r="Q46" s="6"/>
      <c r="R46" s="6"/>
      <c r="S46" s="3"/>
      <c r="T46" s="3"/>
      <c r="U46" s="7"/>
      <c r="V46" s="7"/>
      <c r="W46" s="7"/>
    </row>
    <row r="47" spans="1:23" x14ac:dyDescent="0.25">
      <c r="A47" s="1">
        <v>6</v>
      </c>
      <c r="B47" s="1">
        <v>2.5</v>
      </c>
      <c r="C47" s="6">
        <v>22.993036572730819</v>
      </c>
      <c r="D47" s="5">
        <v>47.495510867965329</v>
      </c>
      <c r="E47" s="6">
        <v>121.22089589422291</v>
      </c>
      <c r="F47" s="5">
        <v>74.686485970065917</v>
      </c>
      <c r="G47" s="2">
        <v>70.195736613518307</v>
      </c>
      <c r="H47" s="7">
        <f t="shared" si="6"/>
        <v>67.318333183700659</v>
      </c>
      <c r="I47" s="7">
        <f t="shared" si="7"/>
        <v>36.488805122100793</v>
      </c>
      <c r="J47" s="7">
        <f t="shared" si="8"/>
        <v>54.203369864385742</v>
      </c>
      <c r="K47" s="6"/>
      <c r="L47" s="6"/>
      <c r="M47" s="6"/>
      <c r="N47" s="6"/>
      <c r="O47" s="6"/>
      <c r="P47" s="6"/>
      <c r="Q47" s="6"/>
      <c r="R47" s="6"/>
      <c r="S47" s="3"/>
      <c r="T47" s="3"/>
      <c r="U47" s="7"/>
      <c r="V47" s="7"/>
      <c r="W47" s="7"/>
    </row>
    <row r="48" spans="1:23" x14ac:dyDescent="0.25">
      <c r="A48" s="1">
        <v>7</v>
      </c>
      <c r="B48" s="1">
        <v>3</v>
      </c>
      <c r="C48" s="6">
        <v>17.960801095947616</v>
      </c>
      <c r="D48" s="5">
        <v>47.227990622959908</v>
      </c>
      <c r="E48" s="6">
        <v>113.5146593734986</v>
      </c>
      <c r="F48" s="5">
        <v>71.532512902044289</v>
      </c>
      <c r="G48" s="2">
        <v>63.749326307575345</v>
      </c>
      <c r="H48" s="7">
        <f t="shared" si="6"/>
        <v>62.797058060405149</v>
      </c>
      <c r="I48" s="7">
        <f t="shared" si="7"/>
        <v>35.007770096484911</v>
      </c>
      <c r="J48" s="7">
        <f t="shared" si="8"/>
        <v>55.747468397023582</v>
      </c>
      <c r="K48" s="6"/>
      <c r="L48" s="6"/>
      <c r="M48" s="6"/>
      <c r="N48" s="6"/>
      <c r="O48" s="6"/>
      <c r="P48" s="6"/>
      <c r="Q48" s="6"/>
      <c r="R48" s="6"/>
      <c r="S48" s="3"/>
      <c r="T48" s="3"/>
      <c r="U48" s="7"/>
      <c r="V48" s="7"/>
      <c r="W48" s="7"/>
    </row>
    <row r="49" spans="1:23" x14ac:dyDescent="0.25">
      <c r="A49" s="1">
        <v>8</v>
      </c>
      <c r="B49" s="1">
        <v>4</v>
      </c>
      <c r="C49" s="6">
        <v>14.850445987540352</v>
      </c>
      <c r="D49" s="5">
        <v>32.743163056580158</v>
      </c>
      <c r="E49" s="6">
        <v>72.485305857168186</v>
      </c>
      <c r="F49" s="5">
        <v>69.782503979564126</v>
      </c>
      <c r="G49" s="2">
        <v>47.970262503305861</v>
      </c>
      <c r="H49" s="7">
        <f t="shared" si="6"/>
        <v>47.566336276831734</v>
      </c>
      <c r="I49" s="7">
        <f t="shared" si="7"/>
        <v>24.519034699986818</v>
      </c>
      <c r="J49" s="7">
        <f t="shared" si="8"/>
        <v>51.547032248370513</v>
      </c>
      <c r="K49" s="6"/>
      <c r="L49" s="6"/>
      <c r="M49" s="6"/>
      <c r="N49" s="6"/>
      <c r="O49" s="6"/>
      <c r="P49" s="6"/>
      <c r="Q49" s="6"/>
      <c r="R49" s="6"/>
      <c r="S49" s="3"/>
      <c r="T49" s="3"/>
      <c r="U49" s="7"/>
      <c r="V49" s="7"/>
      <c r="W49" s="7"/>
    </row>
    <row r="50" spans="1:23" x14ac:dyDescent="0.25">
      <c r="A50" s="1">
        <v>9</v>
      </c>
      <c r="B50" s="1">
        <v>5</v>
      </c>
      <c r="C50" s="6">
        <v>11.395403610512176</v>
      </c>
      <c r="D50" s="5">
        <v>25.680348716376837</v>
      </c>
      <c r="E50" s="6">
        <v>40.737227072631093</v>
      </c>
      <c r="F50" s="5">
        <v>57.178978929914493</v>
      </c>
      <c r="G50" s="2">
        <v>42.737812367088537</v>
      </c>
      <c r="H50" s="7">
        <f t="shared" si="6"/>
        <v>35.545954139304634</v>
      </c>
      <c r="I50" s="7">
        <f t="shared" si="7"/>
        <v>17.515986713803983</v>
      </c>
      <c r="J50" s="7">
        <f t="shared" si="8"/>
        <v>49.277019390614221</v>
      </c>
      <c r="K50" s="6"/>
      <c r="L50" s="6"/>
      <c r="M50" s="6"/>
      <c r="N50" s="6"/>
      <c r="O50" s="6"/>
      <c r="P50" s="6"/>
      <c r="Q50" s="6"/>
      <c r="R50" s="6"/>
      <c r="S50" s="3"/>
      <c r="T50" s="3"/>
      <c r="U50" s="7"/>
      <c r="V50" s="7"/>
      <c r="W50" s="7"/>
    </row>
    <row r="51" spans="1:23" x14ac:dyDescent="0.25">
      <c r="A51" s="1">
        <v>10</v>
      </c>
      <c r="B51" s="1">
        <v>6</v>
      </c>
      <c r="C51" s="6">
        <v>13.175232729489572</v>
      </c>
      <c r="D51" s="5">
        <v>19.781572060738643</v>
      </c>
      <c r="E51" s="6">
        <v>47.655260025589939</v>
      </c>
      <c r="F51" s="5">
        <v>46.462430072693039</v>
      </c>
      <c r="G51" s="2">
        <v>46.863507210715348</v>
      </c>
      <c r="H51" s="7">
        <f t="shared" si="6"/>
        <v>34.787600419845305</v>
      </c>
      <c r="I51" s="7">
        <f t="shared" si="7"/>
        <v>16.88180351940775</v>
      </c>
      <c r="J51" s="7">
        <f t="shared" si="8"/>
        <v>48.52822073285968</v>
      </c>
      <c r="K51" s="6"/>
      <c r="L51" s="6"/>
      <c r="M51" s="6"/>
      <c r="N51" s="6"/>
      <c r="O51" s="6"/>
      <c r="P51" s="6"/>
      <c r="Q51" s="6"/>
      <c r="R51" s="6"/>
      <c r="S51" s="3"/>
      <c r="T51" s="3"/>
      <c r="U51" s="7"/>
      <c r="V51" s="7"/>
      <c r="W51" s="7"/>
    </row>
    <row r="52" spans="1:23" x14ac:dyDescent="0.25">
      <c r="A52" s="1">
        <v>11</v>
      </c>
      <c r="B52" s="1">
        <v>8</v>
      </c>
      <c r="C52" s="6">
        <v>19.096941447609804</v>
      </c>
      <c r="D52" s="5">
        <v>11.22958702982236</v>
      </c>
      <c r="E52" s="6">
        <v>20.626065460045787</v>
      </c>
      <c r="F52" s="5">
        <v>23.539038058580129</v>
      </c>
      <c r="G52" s="2">
        <v>31.471432582988108</v>
      </c>
      <c r="H52" s="7">
        <f t="shared" si="6"/>
        <v>21.192612915809235</v>
      </c>
      <c r="I52" s="7">
        <f t="shared" si="7"/>
        <v>7.333732753995629</v>
      </c>
      <c r="J52" s="7">
        <f t="shared" si="8"/>
        <v>34.605137097204377</v>
      </c>
      <c r="K52" s="6"/>
      <c r="L52" s="6"/>
      <c r="M52" s="6"/>
      <c r="N52" s="6"/>
      <c r="O52" s="6"/>
      <c r="P52" s="6"/>
      <c r="Q52" s="6"/>
      <c r="R52" s="6"/>
      <c r="S52" s="3"/>
      <c r="T52" s="3"/>
      <c r="U52" s="7"/>
      <c r="V52" s="7"/>
      <c r="W52" s="7"/>
    </row>
    <row r="53" spans="1:23" x14ac:dyDescent="0.25">
      <c r="A53" s="1">
        <v>12</v>
      </c>
      <c r="B53" s="1">
        <v>10</v>
      </c>
      <c r="C53" s="6">
        <v>21.657149503644199</v>
      </c>
      <c r="D53" s="5">
        <v>6.6098451602714432</v>
      </c>
      <c r="E53" s="6">
        <v>9.1183116731703926</v>
      </c>
      <c r="F53" s="5">
        <v>14.207653722276529</v>
      </c>
      <c r="G53" s="2">
        <v>10.208023020867689</v>
      </c>
      <c r="H53" s="7">
        <f t="shared" si="6"/>
        <v>12.36019661604605</v>
      </c>
      <c r="I53" s="7">
        <f t="shared" si="7"/>
        <v>5.8748328015599078</v>
      </c>
      <c r="J53" s="7">
        <f t="shared" si="8"/>
        <v>47.530253636363518</v>
      </c>
      <c r="K53" s="6"/>
      <c r="L53" s="6"/>
      <c r="M53" s="6"/>
      <c r="N53" s="6"/>
      <c r="O53" s="6"/>
      <c r="P53" s="6"/>
      <c r="Q53" s="6"/>
      <c r="R53" s="6"/>
      <c r="S53" s="3"/>
      <c r="T53" s="3"/>
      <c r="U53" s="7"/>
      <c r="V53" s="7"/>
      <c r="W53" s="7"/>
    </row>
    <row r="54" spans="1:23" ht="15.75" thickBot="1" x14ac:dyDescent="0.3">
      <c r="A54" s="9">
        <v>13</v>
      </c>
      <c r="B54" s="9">
        <v>12</v>
      </c>
      <c r="C54" s="13">
        <v>18.362837717104942</v>
      </c>
      <c r="D54" s="12">
        <v>6.4392964357055913</v>
      </c>
      <c r="E54" s="13">
        <v>5.6656343659448156</v>
      </c>
      <c r="F54" s="12">
        <v>8.5049426204027299</v>
      </c>
      <c r="G54" s="10">
        <v>11.029701439420487</v>
      </c>
      <c r="H54" s="7">
        <f t="shared" si="6"/>
        <v>10.000482515715714</v>
      </c>
      <c r="I54" s="7">
        <f t="shared" si="7"/>
        <v>5.11609886690084</v>
      </c>
      <c r="J54" s="7">
        <f t="shared" si="8"/>
        <v>51.158520190009973</v>
      </c>
      <c r="K54" s="6"/>
      <c r="L54" s="6"/>
      <c r="M54" s="6"/>
      <c r="N54" s="6"/>
      <c r="O54" s="6"/>
      <c r="P54" s="6"/>
      <c r="Q54" s="6"/>
      <c r="R54" s="6"/>
      <c r="S54" s="3"/>
      <c r="T54" s="3"/>
      <c r="U54" s="7"/>
      <c r="V54" s="7"/>
      <c r="W54" s="7"/>
    </row>
    <row r="55" spans="1:23" ht="15.75" thickTop="1" x14ac:dyDescent="0.25">
      <c r="A55" s="1"/>
      <c r="B55" s="1"/>
      <c r="C55" s="6"/>
      <c r="D55" s="6"/>
      <c r="E55" s="6"/>
      <c r="F55" s="6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3"/>
      <c r="T55" s="3"/>
      <c r="U55" s="7"/>
      <c r="V55" s="7"/>
      <c r="W55" s="7"/>
    </row>
    <row r="56" spans="1:23" x14ac:dyDescent="0.25">
      <c r="A56" s="1"/>
      <c r="B56" s="1"/>
      <c r="C56" s="6"/>
      <c r="D56" s="6"/>
      <c r="E56" s="6"/>
      <c r="F56" s="6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3"/>
      <c r="T56" s="3"/>
      <c r="U56" s="7"/>
      <c r="V56" s="7"/>
      <c r="W56" s="7"/>
    </row>
    <row r="60" spans="1:23" x14ac:dyDescent="0.25">
      <c r="A60" s="43" t="s">
        <v>0</v>
      </c>
      <c r="B60" s="39" t="s">
        <v>1</v>
      </c>
      <c r="C60" s="45" t="s">
        <v>38</v>
      </c>
      <c r="D60" s="45" t="s">
        <v>39</v>
      </c>
      <c r="E60" s="45" t="s">
        <v>40</v>
      </c>
      <c r="F60" s="45" t="s">
        <v>41</v>
      </c>
      <c r="G60" s="39" t="s">
        <v>12</v>
      </c>
      <c r="H60" s="39" t="s">
        <v>13</v>
      </c>
      <c r="I60" s="41" t="s">
        <v>14</v>
      </c>
    </row>
    <row r="61" spans="1:23" ht="15.75" thickBot="1" x14ac:dyDescent="0.3">
      <c r="A61" s="44"/>
      <c r="B61" s="40"/>
      <c r="C61" s="46"/>
      <c r="D61" s="46"/>
      <c r="E61" s="46"/>
      <c r="F61" s="46"/>
      <c r="G61" s="40"/>
      <c r="H61" s="40"/>
      <c r="I61" s="42"/>
    </row>
    <row r="62" spans="1:23" ht="15.75" thickTop="1" x14ac:dyDescent="0.25">
      <c r="A62" s="1">
        <v>1</v>
      </c>
      <c r="B62" s="1">
        <v>0</v>
      </c>
      <c r="C62" s="6">
        <v>49.367789270302339</v>
      </c>
      <c r="D62" s="6">
        <v>13.019549098416876</v>
      </c>
      <c r="E62" s="15">
        <v>11.35</v>
      </c>
      <c r="F62" s="5">
        <v>5.0800076033341943</v>
      </c>
      <c r="G62" s="7">
        <f>AVERAGE(C62:F62)</f>
        <v>19.704336493013351</v>
      </c>
      <c r="H62" s="7">
        <f>STDEV(C62:F62)</f>
        <v>20.068821148682421</v>
      </c>
      <c r="I62" s="7">
        <f>(H62/G62)*100</f>
        <v>101.84976873389422</v>
      </c>
    </row>
    <row r="63" spans="1:23" x14ac:dyDescent="0.25">
      <c r="A63" s="1">
        <v>2</v>
      </c>
      <c r="B63" s="1">
        <v>0.5</v>
      </c>
      <c r="C63" s="6">
        <v>47.90731823879468</v>
      </c>
      <c r="D63" s="6">
        <v>25.580130175265001</v>
      </c>
      <c r="E63" s="15">
        <v>14.47</v>
      </c>
      <c r="F63" s="5">
        <v>6.2681883116137751</v>
      </c>
      <c r="G63" s="7">
        <f t="shared" ref="G63:G74" si="9">AVERAGE(C63:F63)</f>
        <v>23.556409181418363</v>
      </c>
      <c r="H63" s="7">
        <f t="shared" ref="H63:H74" si="10">STDEV(C63:F63)</f>
        <v>18.060155326361016</v>
      </c>
      <c r="I63" s="7">
        <f t="shared" ref="I63:I74" si="11">(H63/G63)*100</f>
        <v>76.667692377355749</v>
      </c>
    </row>
    <row r="64" spans="1:23" x14ac:dyDescent="0.25">
      <c r="A64" s="1">
        <v>3</v>
      </c>
      <c r="B64" s="1">
        <v>1</v>
      </c>
      <c r="C64" s="6">
        <v>49.773276822876404</v>
      </c>
      <c r="D64" s="6">
        <v>30.323815674713646</v>
      </c>
      <c r="E64" s="15">
        <v>22.65</v>
      </c>
      <c r="F64" s="5">
        <v>7.4882679258480414</v>
      </c>
      <c r="G64" s="7">
        <f t="shared" si="9"/>
        <v>27.55884010585952</v>
      </c>
      <c r="H64" s="7">
        <f t="shared" si="10"/>
        <v>17.588356635083471</v>
      </c>
      <c r="I64" s="7">
        <f t="shared" si="11"/>
        <v>63.821106285760777</v>
      </c>
    </row>
    <row r="65" spans="1:9" x14ac:dyDescent="0.25">
      <c r="A65" s="1">
        <v>4</v>
      </c>
      <c r="B65" s="1">
        <v>1.5</v>
      </c>
      <c r="C65" s="6">
        <v>113.80981750323436</v>
      </c>
      <c r="D65" s="6">
        <v>66.917528023490732</v>
      </c>
      <c r="E65" s="15">
        <v>34.32</v>
      </c>
      <c r="F65" s="5">
        <v>13.03475898893973</v>
      </c>
      <c r="G65" s="7">
        <f t="shared" si="9"/>
        <v>57.020526128916202</v>
      </c>
      <c r="H65" s="7">
        <f t="shared" si="10"/>
        <v>43.867360146697763</v>
      </c>
      <c r="I65" s="7">
        <f t="shared" si="11"/>
        <v>76.932576959250085</v>
      </c>
    </row>
    <row r="66" spans="1:9" x14ac:dyDescent="0.25">
      <c r="A66" s="1">
        <v>5</v>
      </c>
      <c r="B66" s="1">
        <v>2</v>
      </c>
      <c r="C66" s="6">
        <v>165.08522171126646</v>
      </c>
      <c r="D66" s="6">
        <v>116.04765602065117</v>
      </c>
      <c r="E66" s="15">
        <v>60.12</v>
      </c>
      <c r="F66" s="5">
        <v>34.35613373056664</v>
      </c>
      <c r="G66" s="7">
        <f t="shared" si="9"/>
        <v>93.902252865621065</v>
      </c>
      <c r="H66" s="7">
        <f t="shared" si="10"/>
        <v>58.436332440533967</v>
      </c>
      <c r="I66" s="7">
        <f t="shared" si="11"/>
        <v>62.231022853263539</v>
      </c>
    </row>
    <row r="67" spans="1:9" x14ac:dyDescent="0.25">
      <c r="A67" s="1">
        <v>6</v>
      </c>
      <c r="B67" s="1">
        <v>2.5</v>
      </c>
      <c r="C67" s="6">
        <v>154.35632415379132</v>
      </c>
      <c r="D67" s="6">
        <v>104.27144209193919</v>
      </c>
      <c r="E67" s="15">
        <v>69.75</v>
      </c>
      <c r="F67" s="5">
        <v>51.666509729861332</v>
      </c>
      <c r="G67" s="7">
        <f t="shared" si="9"/>
        <v>95.011068993897965</v>
      </c>
      <c r="H67" s="7">
        <f t="shared" si="10"/>
        <v>45.182910649993275</v>
      </c>
      <c r="I67" s="7">
        <f t="shared" si="11"/>
        <v>47.555417624966545</v>
      </c>
    </row>
    <row r="68" spans="1:9" x14ac:dyDescent="0.25">
      <c r="A68" s="1">
        <v>7</v>
      </c>
      <c r="B68" s="1">
        <v>3</v>
      </c>
      <c r="C68" s="6">
        <v>155.61668036988027</v>
      </c>
      <c r="D68" s="6">
        <v>118.60779998886925</v>
      </c>
      <c r="E68" s="15">
        <v>70.08</v>
      </c>
      <c r="F68" s="5">
        <v>42.345155371378439</v>
      </c>
      <c r="G68" s="7">
        <f t="shared" si="9"/>
        <v>96.662408932531989</v>
      </c>
      <c r="H68" s="7">
        <f t="shared" si="10"/>
        <v>50.379211348885825</v>
      </c>
      <c r="I68" s="7">
        <f t="shared" si="11"/>
        <v>52.118721129792334</v>
      </c>
    </row>
    <row r="69" spans="1:9" x14ac:dyDescent="0.25">
      <c r="A69" s="1">
        <v>8</v>
      </c>
      <c r="B69" s="1">
        <v>4</v>
      </c>
      <c r="C69" s="6">
        <v>84.619332244669891</v>
      </c>
      <c r="D69" s="6">
        <v>58.262981396378358</v>
      </c>
      <c r="E69" s="15">
        <v>35.049999999999997</v>
      </c>
      <c r="F69" s="5">
        <v>42.854020496047944</v>
      </c>
      <c r="G69" s="7">
        <f t="shared" si="9"/>
        <v>55.196583534274055</v>
      </c>
      <c r="H69" s="7">
        <f t="shared" si="10"/>
        <v>21.858062036541455</v>
      </c>
      <c r="I69" s="7">
        <f t="shared" si="11"/>
        <v>39.600389438902127</v>
      </c>
    </row>
    <row r="70" spans="1:9" x14ac:dyDescent="0.25">
      <c r="A70" s="1">
        <v>9</v>
      </c>
      <c r="B70" s="1">
        <v>5</v>
      </c>
      <c r="C70" s="6">
        <v>41.746326140194718</v>
      </c>
      <c r="D70" s="6">
        <v>36.689172624173324</v>
      </c>
      <c r="E70" s="15">
        <v>56.46</v>
      </c>
      <c r="F70" s="3">
        <v>34.761531668086747</v>
      </c>
      <c r="G70" s="7">
        <f t="shared" si="9"/>
        <v>42.414257608113701</v>
      </c>
      <c r="H70" s="7">
        <f t="shared" si="10"/>
        <v>9.8161401812112175</v>
      </c>
      <c r="I70" s="7">
        <f t="shared" si="11"/>
        <v>23.143491681281777</v>
      </c>
    </row>
    <row r="71" spans="1:9" x14ac:dyDescent="0.25">
      <c r="A71" s="1">
        <v>10</v>
      </c>
      <c r="B71" s="1">
        <v>6</v>
      </c>
      <c r="C71" s="6">
        <v>42.033374540666443</v>
      </c>
      <c r="D71" s="6">
        <v>28.166663322842101</v>
      </c>
      <c r="E71" s="15">
        <v>55.69</v>
      </c>
      <c r="F71" s="3">
        <v>29.820418581554762</v>
      </c>
      <c r="G71" s="7">
        <f t="shared" si="9"/>
        <v>38.927614111265825</v>
      </c>
      <c r="H71" s="7">
        <f t="shared" si="10"/>
        <v>12.771875362359435</v>
      </c>
      <c r="I71" s="7">
        <f t="shared" si="11"/>
        <v>32.809294003618881</v>
      </c>
    </row>
    <row r="72" spans="1:9" x14ac:dyDescent="0.25">
      <c r="A72" s="1">
        <v>11</v>
      </c>
      <c r="B72" s="1">
        <v>8</v>
      </c>
      <c r="C72" s="6">
        <v>25.755333562551208</v>
      </c>
      <c r="D72" s="6">
        <v>15.623604011904813</v>
      </c>
      <c r="E72" s="15">
        <v>41.71</v>
      </c>
      <c r="F72" s="3">
        <v>14.006732559619635</v>
      </c>
      <c r="G72" s="7">
        <f t="shared" si="9"/>
        <v>24.273917533518915</v>
      </c>
      <c r="H72" s="7">
        <f t="shared" si="10"/>
        <v>12.733873154431922</v>
      </c>
      <c r="I72" s="7">
        <f t="shared" si="11"/>
        <v>52.459077266157017</v>
      </c>
    </row>
    <row r="73" spans="1:9" x14ac:dyDescent="0.25">
      <c r="A73" s="1">
        <v>12</v>
      </c>
      <c r="B73" s="1">
        <v>10</v>
      </c>
      <c r="C73" s="6">
        <v>14.775496969425781</v>
      </c>
      <c r="D73" s="6">
        <v>9.2403123994912395</v>
      </c>
      <c r="E73" s="15">
        <v>19.64</v>
      </c>
      <c r="F73" s="3">
        <v>10.433046989526284</v>
      </c>
      <c r="G73" s="7">
        <f t="shared" si="9"/>
        <v>13.522214089610825</v>
      </c>
      <c r="H73" s="7">
        <f t="shared" si="10"/>
        <v>4.7214283812665343</v>
      </c>
      <c r="I73" s="7">
        <f t="shared" si="11"/>
        <v>34.916089554402397</v>
      </c>
    </row>
    <row r="74" spans="1:9" ht="15.75" thickBot="1" x14ac:dyDescent="0.3">
      <c r="A74" s="9">
        <v>13</v>
      </c>
      <c r="B74" s="9">
        <v>12</v>
      </c>
      <c r="C74" s="13">
        <v>13.137576453877655</v>
      </c>
      <c r="D74" s="13">
        <v>7.2537330508806575</v>
      </c>
      <c r="E74" s="16">
        <v>15.84</v>
      </c>
      <c r="F74" s="10">
        <v>4.6702202722979811</v>
      </c>
      <c r="G74" s="7">
        <f t="shared" si="9"/>
        <v>10.225382444264074</v>
      </c>
      <c r="H74" s="7">
        <f t="shared" si="10"/>
        <v>5.1541352692391964</v>
      </c>
      <c r="I74" s="7">
        <f t="shared" si="11"/>
        <v>50.405305594515028</v>
      </c>
    </row>
    <row r="75" spans="1:9" ht="15.75" thickTop="1" x14ac:dyDescent="0.25"/>
    <row r="79" spans="1:9" x14ac:dyDescent="0.25">
      <c r="A79" s="43" t="s">
        <v>0</v>
      </c>
      <c r="B79" s="39" t="s">
        <v>1</v>
      </c>
      <c r="C79" s="45" t="s">
        <v>42</v>
      </c>
      <c r="D79" s="45" t="s">
        <v>43</v>
      </c>
      <c r="E79" s="39" t="s">
        <v>12</v>
      </c>
      <c r="F79" s="39" t="s">
        <v>13</v>
      </c>
      <c r="G79" s="41" t="s">
        <v>14</v>
      </c>
    </row>
    <row r="80" spans="1:9" ht="15.75" thickBot="1" x14ac:dyDescent="0.3">
      <c r="A80" s="44"/>
      <c r="B80" s="40"/>
      <c r="C80" s="46"/>
      <c r="D80" s="46"/>
      <c r="E80" s="40"/>
      <c r="F80" s="40"/>
      <c r="G80" s="42"/>
    </row>
    <row r="81" spans="1:7" ht="15.75" thickTop="1" x14ac:dyDescent="0.25">
      <c r="A81" s="1">
        <v>1</v>
      </c>
      <c r="B81" s="1">
        <v>0</v>
      </c>
      <c r="C81" s="3">
        <v>5.8297755450221906</v>
      </c>
      <c r="D81" s="14">
        <v>41.018422522554509</v>
      </c>
      <c r="E81" s="7">
        <f>AVERAGE(C81:D81)</f>
        <v>23.424099033788352</v>
      </c>
      <c r="F81" s="7">
        <f>STDEV(C81:D81)</f>
        <v>24.882130898592607</v>
      </c>
      <c r="G81" s="7">
        <f>(F81/E81)*100</f>
        <v>106.22449496435745</v>
      </c>
    </row>
    <row r="82" spans="1:7" x14ac:dyDescent="0.25">
      <c r="A82" s="1">
        <v>2</v>
      </c>
      <c r="B82" s="1">
        <v>0.5</v>
      </c>
      <c r="C82" s="3">
        <v>14.487239409096599</v>
      </c>
      <c r="D82" s="14">
        <v>43.8785407288307</v>
      </c>
      <c r="E82" s="7">
        <f t="shared" ref="E82:E93" si="12">AVERAGE(C82:D82)</f>
        <v>29.182890068963651</v>
      </c>
      <c r="F82" s="7">
        <f t="shared" ref="F82:F93" si="13">STDEV(C82:D82)</f>
        <v>20.782788471081094</v>
      </c>
      <c r="G82" s="7">
        <f t="shared" ref="G82:G93" si="14">(F82/E82)*100</f>
        <v>71.215662403443162</v>
      </c>
    </row>
    <row r="83" spans="1:7" x14ac:dyDescent="0.25">
      <c r="A83" s="1">
        <v>3</v>
      </c>
      <c r="B83" s="1">
        <v>1</v>
      </c>
      <c r="C83" s="3">
        <v>12.131981018378093</v>
      </c>
      <c r="D83" s="14">
        <v>39.928217489926766</v>
      </c>
      <c r="E83" s="7">
        <f t="shared" si="12"/>
        <v>26.030099254152429</v>
      </c>
      <c r="F83" s="7">
        <f t="shared" si="13"/>
        <v>19.654907300496902</v>
      </c>
      <c r="G83" s="7">
        <f t="shared" si="14"/>
        <v>75.508384000347093</v>
      </c>
    </row>
    <row r="84" spans="1:7" x14ac:dyDescent="0.25">
      <c r="A84" s="1">
        <v>4</v>
      </c>
      <c r="B84" s="1">
        <v>1.5</v>
      </c>
      <c r="C84" s="3">
        <v>19.720045758983595</v>
      </c>
      <c r="D84" s="14">
        <v>52.567179741428248</v>
      </c>
      <c r="E84" s="7">
        <f t="shared" si="12"/>
        <v>36.143612750205918</v>
      </c>
      <c r="F84" s="7">
        <f t="shared" si="13"/>
        <v>23.226431181529716</v>
      </c>
      <c r="G84" s="7">
        <f t="shared" si="14"/>
        <v>64.261509611812087</v>
      </c>
    </row>
    <row r="85" spans="1:7" x14ac:dyDescent="0.25">
      <c r="A85" s="1">
        <v>5</v>
      </c>
      <c r="B85" s="1">
        <v>2</v>
      </c>
      <c r="C85" s="3">
        <v>28.763264471322806</v>
      </c>
      <c r="D85" s="14">
        <v>62.619297644486231</v>
      </c>
      <c r="E85" s="7">
        <f t="shared" si="12"/>
        <v>45.691281057904519</v>
      </c>
      <c r="F85" s="7">
        <f t="shared" si="13"/>
        <v>23.939830640820556</v>
      </c>
      <c r="G85" s="7">
        <f t="shared" si="14"/>
        <v>52.394745970203005</v>
      </c>
    </row>
    <row r="86" spans="1:7" x14ac:dyDescent="0.25">
      <c r="A86" s="1">
        <v>6</v>
      </c>
      <c r="B86" s="1">
        <v>2.5</v>
      </c>
      <c r="C86" s="3">
        <v>32.277294431608539</v>
      </c>
      <c r="D86" s="14">
        <v>71.392368152547178</v>
      </c>
      <c r="E86" s="7">
        <f t="shared" si="12"/>
        <v>51.834831292077858</v>
      </c>
      <c r="F86" s="7">
        <f t="shared" si="13"/>
        <v>27.658533874687439</v>
      </c>
      <c r="G86" s="7">
        <f t="shared" si="14"/>
        <v>53.358973464845846</v>
      </c>
    </row>
    <row r="87" spans="1:7" x14ac:dyDescent="0.25">
      <c r="A87" s="1">
        <v>7</v>
      </c>
      <c r="B87" s="1">
        <v>3</v>
      </c>
      <c r="C87" s="3">
        <v>31.231508122829648</v>
      </c>
      <c r="D87" s="14">
        <v>78.240874766067108</v>
      </c>
      <c r="E87" s="7">
        <f t="shared" si="12"/>
        <v>54.73619144444838</v>
      </c>
      <c r="F87" s="7">
        <f t="shared" si="13"/>
        <v>33.240641932717885</v>
      </c>
      <c r="G87" s="7">
        <f t="shared" si="14"/>
        <v>60.728817726483086</v>
      </c>
    </row>
    <row r="88" spans="1:7" x14ac:dyDescent="0.25">
      <c r="A88" s="1">
        <v>8</v>
      </c>
      <c r="B88" s="1">
        <v>4</v>
      </c>
      <c r="C88" s="3">
        <v>27.608931015639975</v>
      </c>
      <c r="D88" s="14">
        <v>54.232494140172776</v>
      </c>
      <c r="E88" s="7">
        <f t="shared" si="12"/>
        <v>40.920712577906372</v>
      </c>
      <c r="F88" s="7">
        <f t="shared" si="13"/>
        <v>18.825702024705265</v>
      </c>
      <c r="G88" s="7">
        <f t="shared" si="14"/>
        <v>46.005313296693437</v>
      </c>
    </row>
    <row r="89" spans="1:7" x14ac:dyDescent="0.25">
      <c r="A89" s="1">
        <v>9</v>
      </c>
      <c r="B89" s="1">
        <v>5</v>
      </c>
      <c r="C89" s="3">
        <v>26.199496757026917</v>
      </c>
      <c r="D89" s="14">
        <v>44.337480619012254</v>
      </c>
      <c r="E89" s="7">
        <f t="shared" si="12"/>
        <v>35.268488688019588</v>
      </c>
      <c r="F89" s="7">
        <f t="shared" si="13"/>
        <v>12.825491385861977</v>
      </c>
      <c r="G89" s="7">
        <f t="shared" si="14"/>
        <v>36.365299061478325</v>
      </c>
    </row>
    <row r="90" spans="1:7" x14ac:dyDescent="0.25">
      <c r="A90" s="1">
        <v>10</v>
      </c>
      <c r="B90" s="1">
        <v>6</v>
      </c>
      <c r="C90" s="3">
        <v>37.893128928496232</v>
      </c>
      <c r="D90" s="14">
        <v>31.756025334815714</v>
      </c>
      <c r="E90" s="7">
        <f t="shared" si="12"/>
        <v>34.824577131655971</v>
      </c>
      <c r="F90" s="7">
        <f t="shared" si="13"/>
        <v>4.3395875679358245</v>
      </c>
      <c r="G90" s="7">
        <f t="shared" si="14"/>
        <v>12.461278572112469</v>
      </c>
    </row>
    <row r="91" spans="1:7" x14ac:dyDescent="0.25">
      <c r="A91" s="1">
        <v>11</v>
      </c>
      <c r="B91" s="1">
        <v>8</v>
      </c>
      <c r="C91" s="3">
        <v>34.477914009929442</v>
      </c>
      <c r="D91" s="14">
        <v>12.839042681804671</v>
      </c>
      <c r="E91" s="7">
        <f t="shared" si="12"/>
        <v>23.658478345867056</v>
      </c>
      <c r="F91" s="7">
        <f t="shared" si="13"/>
        <v>15.300992653340176</v>
      </c>
      <c r="G91" s="7">
        <f t="shared" si="14"/>
        <v>64.674458051158368</v>
      </c>
    </row>
    <row r="92" spans="1:7" x14ac:dyDescent="0.25">
      <c r="A92" s="1">
        <v>12</v>
      </c>
      <c r="B92" s="1">
        <v>10</v>
      </c>
      <c r="C92" s="3">
        <v>17.324729660656413</v>
      </c>
      <c r="D92" s="14">
        <v>18.342053017015161</v>
      </c>
      <c r="E92" s="7">
        <f t="shared" si="12"/>
        <v>17.833391338835789</v>
      </c>
      <c r="F92" s="7">
        <f t="shared" si="13"/>
        <v>0.71935624394072939</v>
      </c>
      <c r="G92" s="7">
        <f t="shared" si="14"/>
        <v>4.0337602101187944</v>
      </c>
    </row>
    <row r="93" spans="1:7" ht="15.75" thickBot="1" x14ac:dyDescent="0.3">
      <c r="A93" s="9">
        <v>13</v>
      </c>
      <c r="B93" s="9">
        <v>12</v>
      </c>
      <c r="C93" s="10">
        <v>8.8805024646828006</v>
      </c>
      <c r="D93" s="13">
        <v>12.972185245153785</v>
      </c>
      <c r="E93" s="7">
        <f t="shared" si="12"/>
        <v>10.926343854918294</v>
      </c>
      <c r="F93" s="7">
        <f t="shared" si="13"/>
        <v>2.8932566405352511</v>
      </c>
      <c r="G93" s="7">
        <f t="shared" si="14"/>
        <v>26.47964112197425</v>
      </c>
    </row>
    <row r="94" spans="1:7" ht="15.75" thickTop="1" x14ac:dyDescent="0.25"/>
  </sheetData>
  <mergeCells count="64">
    <mergeCell ref="L4:L5"/>
    <mergeCell ref="A4:A5"/>
    <mergeCell ref="B4:B5"/>
    <mergeCell ref="C4:C5"/>
    <mergeCell ref="D4:D5"/>
    <mergeCell ref="E4:E5"/>
    <mergeCell ref="F4:F5"/>
    <mergeCell ref="M22:M23"/>
    <mergeCell ref="M4:M5"/>
    <mergeCell ref="N4:N5"/>
    <mergeCell ref="O4:O5"/>
    <mergeCell ref="A22:A23"/>
    <mergeCell ref="B22:B23"/>
    <mergeCell ref="C22:C23"/>
    <mergeCell ref="D22:D23"/>
    <mergeCell ref="E22:E23"/>
    <mergeCell ref="F22:F23"/>
    <mergeCell ref="G22:G23"/>
    <mergeCell ref="G4:G5"/>
    <mergeCell ref="H4:H5"/>
    <mergeCell ref="I4:I5"/>
    <mergeCell ref="J4:J5"/>
    <mergeCell ref="K4:K5"/>
    <mergeCell ref="H22:H23"/>
    <mergeCell ref="I22:I23"/>
    <mergeCell ref="J22:J23"/>
    <mergeCell ref="K22:K23"/>
    <mergeCell ref="L22:L23"/>
    <mergeCell ref="T22:T23"/>
    <mergeCell ref="U22:U23"/>
    <mergeCell ref="V22:V23"/>
    <mergeCell ref="W22:W23"/>
    <mergeCell ref="A40:A41"/>
    <mergeCell ref="B40:B41"/>
    <mergeCell ref="C40:C41"/>
    <mergeCell ref="D40:D41"/>
    <mergeCell ref="E40:E41"/>
    <mergeCell ref="F40:F41"/>
    <mergeCell ref="N22:N23"/>
    <mergeCell ref="O22:O23"/>
    <mergeCell ref="P22:P23"/>
    <mergeCell ref="Q22:Q23"/>
    <mergeCell ref="R22:R23"/>
    <mergeCell ref="S22:S23"/>
    <mergeCell ref="G40:G41"/>
    <mergeCell ref="H40:H41"/>
    <mergeCell ref="I40:I41"/>
    <mergeCell ref="J40:J41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F79:F80"/>
    <mergeCell ref="G79:G80"/>
    <mergeCell ref="A79:A80"/>
    <mergeCell ref="B79:B80"/>
    <mergeCell ref="C79:C80"/>
    <mergeCell ref="D79:D80"/>
    <mergeCell ref="E79:E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06"/>
  <sheetViews>
    <sheetView workbookViewId="0">
      <selection activeCell="E90" sqref="E90:F101"/>
    </sheetView>
  </sheetViews>
  <sheetFormatPr defaultRowHeight="15" x14ac:dyDescent="0.25"/>
  <cols>
    <col min="1" max="16384" width="9.140625" style="26"/>
  </cols>
  <sheetData>
    <row r="4" spans="1:21" x14ac:dyDescent="0.25">
      <c r="A4" s="63" t="s">
        <v>0</v>
      </c>
      <c r="B4" s="61" t="s">
        <v>1</v>
      </c>
      <c r="C4" s="65" t="s">
        <v>2</v>
      </c>
      <c r="D4" s="65" t="s">
        <v>3</v>
      </c>
      <c r="E4" s="65" t="s">
        <v>4</v>
      </c>
      <c r="F4" s="65" t="s">
        <v>5</v>
      </c>
      <c r="G4" s="65" t="s">
        <v>6</v>
      </c>
      <c r="H4" s="65" t="s">
        <v>7</v>
      </c>
      <c r="I4" s="65" t="s">
        <v>8</v>
      </c>
      <c r="J4" s="65" t="s">
        <v>9</v>
      </c>
      <c r="K4" s="65" t="s">
        <v>10</v>
      </c>
      <c r="L4" s="73" t="s">
        <v>11</v>
      </c>
      <c r="M4" s="67" t="s">
        <v>12</v>
      </c>
      <c r="N4" s="67" t="s">
        <v>13</v>
      </c>
      <c r="O4" s="69" t="s">
        <v>14</v>
      </c>
    </row>
    <row r="5" spans="1:21" ht="15.75" thickBot="1" x14ac:dyDescent="0.3">
      <c r="A5" s="64"/>
      <c r="B5" s="62"/>
      <c r="C5" s="66"/>
      <c r="D5" s="66"/>
      <c r="E5" s="66"/>
      <c r="F5" s="66"/>
      <c r="G5" s="66"/>
      <c r="H5" s="66"/>
      <c r="I5" s="66"/>
      <c r="J5" s="66"/>
      <c r="K5" s="66"/>
      <c r="L5" s="74"/>
      <c r="M5" s="68"/>
      <c r="N5" s="68"/>
      <c r="O5" s="70"/>
    </row>
    <row r="6" spans="1:21" ht="16.5" thickTop="1" x14ac:dyDescent="0.25">
      <c r="A6" s="21">
        <v>1</v>
      </c>
      <c r="B6" s="21">
        <v>0</v>
      </c>
      <c r="C6" s="20">
        <v>75</v>
      </c>
      <c r="D6" s="20">
        <v>88</v>
      </c>
      <c r="E6" s="20">
        <v>90</v>
      </c>
      <c r="F6" s="20">
        <v>75</v>
      </c>
      <c r="G6" s="20">
        <v>74</v>
      </c>
      <c r="H6" s="20">
        <v>89</v>
      </c>
      <c r="I6" s="20">
        <v>98</v>
      </c>
      <c r="J6" s="20">
        <v>80</v>
      </c>
      <c r="K6" s="20">
        <v>94</v>
      </c>
      <c r="L6" s="20">
        <v>84</v>
      </c>
      <c r="M6" s="75">
        <f xml:space="preserve"> AVERAGE(C6:L6)</f>
        <v>84.7</v>
      </c>
      <c r="N6" s="75">
        <f>_xlfn.STDEV.S(C6:L6)</f>
        <v>8.4728324006136742</v>
      </c>
      <c r="O6" s="75">
        <f>(N6/M6)*100</f>
        <v>10.003344038504927</v>
      </c>
      <c r="T6" s="21"/>
      <c r="U6" s="28"/>
    </row>
    <row r="7" spans="1:21" ht="15.75" x14ac:dyDescent="0.25">
      <c r="A7" s="21">
        <v>2</v>
      </c>
      <c r="B7" s="21">
        <v>0.5</v>
      </c>
      <c r="C7" s="20">
        <v>75</v>
      </c>
      <c r="D7" s="20">
        <v>105</v>
      </c>
      <c r="E7" s="20">
        <v>89</v>
      </c>
      <c r="F7" s="20">
        <v>71</v>
      </c>
      <c r="G7" s="20">
        <v>73</v>
      </c>
      <c r="H7" s="20">
        <v>87</v>
      </c>
      <c r="I7" s="20">
        <v>98</v>
      </c>
      <c r="J7" s="20">
        <v>78</v>
      </c>
      <c r="K7" s="20">
        <v>91</v>
      </c>
      <c r="L7" s="20">
        <v>54</v>
      </c>
      <c r="M7" s="75">
        <f t="shared" ref="M7:M17" si="0" xml:space="preserve"> AVERAGE(C7:L7)</f>
        <v>82.1</v>
      </c>
      <c r="N7" s="75">
        <f t="shared" ref="N7:N17" si="1">_xlfn.STDEV.S(C7:L7)</f>
        <v>14.87316748749608</v>
      </c>
      <c r="O7" s="75">
        <f t="shared" ref="O7:O17" si="2">(N7/M7)*100</f>
        <v>18.115916549934326</v>
      </c>
      <c r="T7" s="21"/>
      <c r="U7" s="28"/>
    </row>
    <row r="8" spans="1:21" ht="15.75" x14ac:dyDescent="0.25">
      <c r="A8" s="21">
        <v>3</v>
      </c>
      <c r="B8" s="21">
        <v>1</v>
      </c>
      <c r="C8" s="20">
        <v>76</v>
      </c>
      <c r="D8" s="20">
        <v>98</v>
      </c>
      <c r="E8" s="20">
        <v>94</v>
      </c>
      <c r="F8" s="20">
        <v>75</v>
      </c>
      <c r="G8" s="20">
        <v>76</v>
      </c>
      <c r="H8" s="20">
        <v>86</v>
      </c>
      <c r="I8" s="20">
        <v>99</v>
      </c>
      <c r="J8" s="20">
        <v>80</v>
      </c>
      <c r="K8" s="20">
        <v>89</v>
      </c>
      <c r="L8" s="20">
        <v>93</v>
      </c>
      <c r="M8" s="75">
        <f t="shared" si="0"/>
        <v>86.6</v>
      </c>
      <c r="N8" s="75">
        <f t="shared" si="1"/>
        <v>9.359487165438038</v>
      </c>
      <c r="O8" s="75">
        <f t="shared" si="2"/>
        <v>10.807721900043925</v>
      </c>
      <c r="T8" s="21"/>
      <c r="U8" s="28"/>
    </row>
    <row r="9" spans="1:21" ht="15.75" x14ac:dyDescent="0.25">
      <c r="A9" s="21">
        <v>4</v>
      </c>
      <c r="B9" s="21">
        <v>1.17</v>
      </c>
      <c r="C9" s="20">
        <v>74</v>
      </c>
      <c r="D9" s="20">
        <v>120</v>
      </c>
      <c r="E9" s="20">
        <v>90</v>
      </c>
      <c r="F9" s="20">
        <v>73</v>
      </c>
      <c r="G9" s="20">
        <v>78</v>
      </c>
      <c r="H9" s="20">
        <v>83</v>
      </c>
      <c r="I9" s="20">
        <v>101</v>
      </c>
      <c r="J9" s="20">
        <v>79</v>
      </c>
      <c r="K9" s="20">
        <v>88</v>
      </c>
      <c r="L9" s="20"/>
      <c r="M9" s="75">
        <f t="shared" si="0"/>
        <v>87.333333333333329</v>
      </c>
      <c r="N9" s="75">
        <f t="shared" si="1"/>
        <v>15.083103128998356</v>
      </c>
      <c r="O9" s="75">
        <f t="shared" si="2"/>
        <v>17.270728773662242</v>
      </c>
      <c r="T9" s="21"/>
      <c r="U9" s="28"/>
    </row>
    <row r="10" spans="1:21" ht="15.75" x14ac:dyDescent="0.25">
      <c r="A10" s="21">
        <v>5</v>
      </c>
      <c r="B10" s="21">
        <v>1.3</v>
      </c>
      <c r="C10" s="20">
        <v>98</v>
      </c>
      <c r="D10" s="20">
        <v>96</v>
      </c>
      <c r="E10" s="20">
        <v>99</v>
      </c>
      <c r="F10" s="20">
        <v>90</v>
      </c>
      <c r="G10" s="20">
        <v>90</v>
      </c>
      <c r="H10" s="20">
        <v>103</v>
      </c>
      <c r="I10" s="20">
        <v>132</v>
      </c>
      <c r="J10" s="20">
        <v>96</v>
      </c>
      <c r="K10" s="20">
        <v>103</v>
      </c>
      <c r="L10" s="20">
        <v>99</v>
      </c>
      <c r="M10" s="75">
        <f t="shared" si="0"/>
        <v>100.6</v>
      </c>
      <c r="N10" s="75">
        <f t="shared" si="1"/>
        <v>11.908913561791502</v>
      </c>
      <c r="O10" s="75">
        <f t="shared" si="2"/>
        <v>11.837886244325551</v>
      </c>
      <c r="T10" s="21"/>
      <c r="U10" s="28"/>
    </row>
    <row r="11" spans="1:21" ht="15.75" x14ac:dyDescent="0.25">
      <c r="A11" s="21">
        <v>6</v>
      </c>
      <c r="B11" s="21">
        <v>1.5</v>
      </c>
      <c r="C11" s="20">
        <v>116</v>
      </c>
      <c r="D11" s="20">
        <v>142</v>
      </c>
      <c r="E11" s="20">
        <v>103</v>
      </c>
      <c r="F11" s="20">
        <v>120</v>
      </c>
      <c r="G11" s="20">
        <v>118</v>
      </c>
      <c r="H11" s="20">
        <v>107</v>
      </c>
      <c r="I11" s="20">
        <v>151</v>
      </c>
      <c r="J11" s="20">
        <v>108</v>
      </c>
      <c r="K11" s="20">
        <v>133</v>
      </c>
      <c r="L11" s="20">
        <v>82</v>
      </c>
      <c r="M11" s="75">
        <f t="shared" si="0"/>
        <v>118</v>
      </c>
      <c r="N11" s="75">
        <f t="shared" si="1"/>
        <v>20.11080417199781</v>
      </c>
      <c r="O11" s="75">
        <f t="shared" si="2"/>
        <v>17.043054383048993</v>
      </c>
      <c r="T11" s="21"/>
      <c r="U11" s="28"/>
    </row>
    <row r="12" spans="1:21" ht="15.75" x14ac:dyDescent="0.25">
      <c r="A12" s="21">
        <v>7</v>
      </c>
      <c r="B12" s="21">
        <v>2</v>
      </c>
      <c r="C12" s="20">
        <v>137</v>
      </c>
      <c r="D12" s="20">
        <v>169</v>
      </c>
      <c r="E12" s="20">
        <v>137</v>
      </c>
      <c r="F12" s="20">
        <v>148</v>
      </c>
      <c r="G12" s="20">
        <v>160</v>
      </c>
      <c r="H12" s="20">
        <v>151</v>
      </c>
      <c r="I12" s="20">
        <v>148</v>
      </c>
      <c r="J12" s="20">
        <v>95</v>
      </c>
      <c r="K12" s="20">
        <v>191</v>
      </c>
      <c r="L12" s="20">
        <v>178</v>
      </c>
      <c r="M12" s="75">
        <f t="shared" si="0"/>
        <v>151.4</v>
      </c>
      <c r="N12" s="75">
        <f t="shared" si="1"/>
        <v>26.41211843075067</v>
      </c>
      <c r="O12" s="75">
        <f t="shared" si="2"/>
        <v>17.445256559280494</v>
      </c>
      <c r="T12" s="21"/>
      <c r="U12" s="28"/>
    </row>
    <row r="13" spans="1:21" ht="15.75" x14ac:dyDescent="0.25">
      <c r="A13" s="21">
        <v>8</v>
      </c>
      <c r="B13" s="21">
        <v>2.5</v>
      </c>
      <c r="C13" s="20">
        <v>149</v>
      </c>
      <c r="D13" s="20">
        <v>146</v>
      </c>
      <c r="E13" s="20">
        <v>126</v>
      </c>
      <c r="F13" s="20">
        <v>127</v>
      </c>
      <c r="G13" s="20">
        <v>162</v>
      </c>
      <c r="H13" s="20">
        <v>136</v>
      </c>
      <c r="I13" s="20">
        <v>128</v>
      </c>
      <c r="J13" s="20">
        <v>109</v>
      </c>
      <c r="K13" s="20">
        <v>199</v>
      </c>
      <c r="L13" s="20">
        <v>195</v>
      </c>
      <c r="M13" s="75">
        <f t="shared" si="0"/>
        <v>147.69999999999999</v>
      </c>
      <c r="N13" s="75">
        <f t="shared" si="1"/>
        <v>29.814426038413025</v>
      </c>
      <c r="O13" s="75">
        <f t="shared" si="2"/>
        <v>20.185799619778624</v>
      </c>
      <c r="T13" s="21"/>
      <c r="U13" s="28"/>
    </row>
    <row r="14" spans="1:21" ht="15.75" x14ac:dyDescent="0.25">
      <c r="A14" s="21">
        <v>9</v>
      </c>
      <c r="B14" s="21">
        <v>3</v>
      </c>
      <c r="C14" s="20">
        <v>144</v>
      </c>
      <c r="D14" s="20">
        <v>126</v>
      </c>
      <c r="E14" s="20">
        <v>111</v>
      </c>
      <c r="F14" s="20">
        <v>143</v>
      </c>
      <c r="G14" s="20">
        <v>130</v>
      </c>
      <c r="H14" s="20">
        <v>136</v>
      </c>
      <c r="I14" s="20">
        <v>102</v>
      </c>
      <c r="J14" s="20">
        <v>119</v>
      </c>
      <c r="K14" s="20">
        <v>162</v>
      </c>
      <c r="L14" s="20"/>
      <c r="M14" s="75">
        <f t="shared" si="0"/>
        <v>130.33333333333334</v>
      </c>
      <c r="N14" s="75">
        <f t="shared" si="1"/>
        <v>18.39157415774952</v>
      </c>
      <c r="O14" s="75">
        <f t="shared" si="2"/>
        <v>14.111182218222137</v>
      </c>
      <c r="T14" s="21"/>
      <c r="U14" s="28"/>
    </row>
    <row r="15" spans="1:21" ht="15.75" x14ac:dyDescent="0.25">
      <c r="A15" s="21">
        <v>10</v>
      </c>
      <c r="B15" s="21">
        <v>3.5</v>
      </c>
      <c r="C15" s="20">
        <v>137</v>
      </c>
      <c r="D15" s="20">
        <v>134</v>
      </c>
      <c r="E15" s="20">
        <v>137</v>
      </c>
      <c r="F15" s="20">
        <v>104</v>
      </c>
      <c r="G15" s="20">
        <v>125</v>
      </c>
      <c r="H15" s="20">
        <v>154</v>
      </c>
      <c r="I15" s="20">
        <v>86</v>
      </c>
      <c r="J15" s="20">
        <v>125</v>
      </c>
      <c r="K15" s="20">
        <v>118</v>
      </c>
      <c r="L15" s="20">
        <v>125</v>
      </c>
      <c r="M15" s="75">
        <f t="shared" si="0"/>
        <v>124.5</v>
      </c>
      <c r="N15" s="75">
        <f t="shared" si="1"/>
        <v>18.910608427840472</v>
      </c>
      <c r="O15" s="75">
        <f t="shared" si="2"/>
        <v>15.18924371714094</v>
      </c>
      <c r="T15" s="21"/>
      <c r="U15" s="28"/>
    </row>
    <row r="16" spans="1:21" ht="15.75" x14ac:dyDescent="0.25">
      <c r="A16" s="21">
        <v>11</v>
      </c>
      <c r="B16" s="21">
        <v>4</v>
      </c>
      <c r="C16" s="20">
        <v>119</v>
      </c>
      <c r="D16" s="20">
        <v>96</v>
      </c>
      <c r="E16" s="20">
        <v>71</v>
      </c>
      <c r="F16" s="20">
        <v>72</v>
      </c>
      <c r="G16" s="20">
        <v>77</v>
      </c>
      <c r="H16" s="20">
        <v>147</v>
      </c>
      <c r="I16" s="20">
        <v>73</v>
      </c>
      <c r="J16" s="20">
        <v>122</v>
      </c>
      <c r="K16" s="20">
        <v>102</v>
      </c>
      <c r="L16" s="20">
        <v>87</v>
      </c>
      <c r="M16" s="75">
        <f t="shared" si="0"/>
        <v>96.6</v>
      </c>
      <c r="N16" s="75">
        <f t="shared" si="1"/>
        <v>25.842256523419575</v>
      </c>
      <c r="O16" s="75">
        <f t="shared" si="2"/>
        <v>26.751818347225235</v>
      </c>
      <c r="T16" s="21"/>
      <c r="U16" s="28"/>
    </row>
    <row r="17" spans="1:23" ht="15.75" x14ac:dyDescent="0.25">
      <c r="A17" s="21">
        <v>12</v>
      </c>
      <c r="B17" s="21">
        <v>5</v>
      </c>
      <c r="C17" s="20">
        <v>100</v>
      </c>
      <c r="D17" s="20">
        <v>113</v>
      </c>
      <c r="E17" s="20">
        <v>60</v>
      </c>
      <c r="F17" s="20">
        <v>72</v>
      </c>
      <c r="G17" s="20">
        <v>63</v>
      </c>
      <c r="H17" s="20">
        <v>89</v>
      </c>
      <c r="I17" s="20">
        <v>72</v>
      </c>
      <c r="J17" s="20">
        <v>93</v>
      </c>
      <c r="K17" s="20">
        <v>72</v>
      </c>
      <c r="L17" s="20">
        <v>83</v>
      </c>
      <c r="M17" s="75">
        <f t="shared" si="0"/>
        <v>81.7</v>
      </c>
      <c r="N17" s="75">
        <f t="shared" si="1"/>
        <v>16.997058569058371</v>
      </c>
      <c r="O17" s="75">
        <f t="shared" si="2"/>
        <v>20.804233254661408</v>
      </c>
      <c r="T17" s="21"/>
      <c r="U17" s="28"/>
    </row>
    <row r="18" spans="1:23" x14ac:dyDescent="0.25">
      <c r="A18" s="21">
        <v>13</v>
      </c>
      <c r="B18" s="21">
        <v>6</v>
      </c>
      <c r="C18" s="5"/>
      <c r="D18" s="5"/>
      <c r="E18" s="5"/>
      <c r="F18" s="5"/>
      <c r="G18" s="4"/>
      <c r="H18" s="5"/>
      <c r="I18" s="4"/>
      <c r="J18" s="5"/>
      <c r="K18" s="5"/>
      <c r="L18" s="4"/>
      <c r="M18" s="29"/>
      <c r="N18" s="29"/>
      <c r="O18" s="29"/>
      <c r="T18" s="21"/>
    </row>
    <row r="19" spans="1:23" x14ac:dyDescent="0.25">
      <c r="A19" s="21">
        <v>14</v>
      </c>
      <c r="B19" s="21">
        <v>8</v>
      </c>
    </row>
    <row r="20" spans="1:23" x14ac:dyDescent="0.25">
      <c r="A20" s="21">
        <v>15</v>
      </c>
      <c r="B20" s="21">
        <v>10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23" ht="15.75" thickBot="1" x14ac:dyDescent="0.3">
      <c r="A21" s="23">
        <v>16</v>
      </c>
      <c r="B21" s="23">
        <v>12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23" ht="15.75" thickTop="1" x14ac:dyDescent="0.25">
      <c r="B22" s="21"/>
    </row>
    <row r="23" spans="1:23" x14ac:dyDescent="0.25">
      <c r="B23" s="21"/>
    </row>
    <row r="24" spans="1:23" x14ac:dyDescent="0.25">
      <c r="B24" s="21"/>
    </row>
    <row r="25" spans="1:23" x14ac:dyDescent="0.25">
      <c r="A25" s="63" t="s">
        <v>0</v>
      </c>
      <c r="B25" s="61" t="s">
        <v>1</v>
      </c>
      <c r="C25" s="59" t="s">
        <v>15</v>
      </c>
      <c r="D25" s="59" t="s">
        <v>16</v>
      </c>
      <c r="E25" s="59" t="s">
        <v>17</v>
      </c>
      <c r="F25" s="59" t="s">
        <v>18</v>
      </c>
      <c r="G25" s="59" t="s">
        <v>19</v>
      </c>
      <c r="H25" s="71" t="s">
        <v>20</v>
      </c>
      <c r="I25" s="71" t="s">
        <v>21</v>
      </c>
      <c r="J25" s="71" t="s">
        <v>22</v>
      </c>
      <c r="K25" s="59" t="s">
        <v>23</v>
      </c>
      <c r="L25" s="59" t="s">
        <v>24</v>
      </c>
      <c r="M25" s="59" t="s">
        <v>25</v>
      </c>
      <c r="N25" s="59" t="s">
        <v>26</v>
      </c>
      <c r="O25" s="59" t="s">
        <v>27</v>
      </c>
      <c r="P25" s="59" t="s">
        <v>28</v>
      </c>
      <c r="Q25" s="59" t="s">
        <v>29</v>
      </c>
      <c r="R25" s="59" t="s">
        <v>30</v>
      </c>
      <c r="S25" s="59" t="s">
        <v>31</v>
      </c>
      <c r="T25" s="59" t="s">
        <v>32</v>
      </c>
      <c r="U25" s="61" t="s">
        <v>12</v>
      </c>
      <c r="V25" s="61" t="s">
        <v>13</v>
      </c>
      <c r="W25" s="57" t="s">
        <v>14</v>
      </c>
    </row>
    <row r="26" spans="1:23" ht="15.75" thickBot="1" x14ac:dyDescent="0.3">
      <c r="A26" s="64"/>
      <c r="B26" s="62"/>
      <c r="C26" s="60"/>
      <c r="D26" s="60"/>
      <c r="E26" s="60"/>
      <c r="F26" s="60"/>
      <c r="G26" s="60"/>
      <c r="H26" s="72"/>
      <c r="I26" s="72"/>
      <c r="J26" s="72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2"/>
      <c r="V26" s="62"/>
      <c r="W26" s="58"/>
    </row>
    <row r="27" spans="1:23" ht="15.75" thickTop="1" x14ac:dyDescent="0.25">
      <c r="A27" s="21">
        <v>1</v>
      </c>
      <c r="B27" s="21">
        <v>0</v>
      </c>
      <c r="C27" s="20">
        <v>108</v>
      </c>
      <c r="D27" s="20">
        <v>75</v>
      </c>
      <c r="E27" s="20">
        <v>98</v>
      </c>
      <c r="F27" s="20">
        <v>97</v>
      </c>
      <c r="G27" s="20">
        <v>80</v>
      </c>
      <c r="H27" s="20">
        <v>79</v>
      </c>
      <c r="I27" s="20">
        <v>107</v>
      </c>
      <c r="J27" s="20">
        <v>90</v>
      </c>
      <c r="K27" s="20">
        <v>111</v>
      </c>
      <c r="L27" s="20">
        <v>68</v>
      </c>
      <c r="M27" s="20">
        <v>82</v>
      </c>
      <c r="N27" s="20">
        <v>74</v>
      </c>
      <c r="O27" s="20">
        <v>63</v>
      </c>
      <c r="P27" s="20">
        <v>51</v>
      </c>
      <c r="Q27" s="20">
        <v>87</v>
      </c>
      <c r="R27" s="20">
        <v>64</v>
      </c>
      <c r="S27" s="20">
        <v>79</v>
      </c>
      <c r="T27" s="20">
        <v>84</v>
      </c>
      <c r="U27" s="29">
        <f>AVERAGE(C27:T27)</f>
        <v>83.166666666666671</v>
      </c>
      <c r="V27" s="29">
        <f>_xlfn.STDEV.S(C27:T27)</f>
        <v>16.57159156685994</v>
      </c>
      <c r="W27" s="29">
        <f>(V27/U27)*100</f>
        <v>19.925761403038003</v>
      </c>
    </row>
    <row r="28" spans="1:23" x14ac:dyDescent="0.25">
      <c r="A28" s="21">
        <v>2</v>
      </c>
      <c r="B28" s="21">
        <v>0.5</v>
      </c>
      <c r="C28" s="20">
        <v>108</v>
      </c>
      <c r="D28" s="20">
        <v>74</v>
      </c>
      <c r="E28" s="20">
        <v>91</v>
      </c>
      <c r="F28" s="20">
        <v>84</v>
      </c>
      <c r="G28" s="20">
        <v>79</v>
      </c>
      <c r="H28" s="20">
        <v>79</v>
      </c>
      <c r="I28" s="20">
        <v>105</v>
      </c>
      <c r="J28" s="20">
        <v>95</v>
      </c>
      <c r="K28" s="20">
        <v>101</v>
      </c>
      <c r="L28" s="20">
        <v>66</v>
      </c>
      <c r="M28" s="20">
        <v>81</v>
      </c>
      <c r="N28" s="20">
        <v>77</v>
      </c>
      <c r="O28" s="20">
        <v>60</v>
      </c>
      <c r="P28" s="20">
        <v>65</v>
      </c>
      <c r="Q28" s="20">
        <v>83</v>
      </c>
      <c r="R28" s="20">
        <v>56</v>
      </c>
      <c r="S28" s="20">
        <v>81</v>
      </c>
      <c r="T28" s="20">
        <v>81</v>
      </c>
      <c r="U28" s="29">
        <f t="shared" ref="U28:U38" si="3">AVERAGE(C28:T28)</f>
        <v>81.444444444444443</v>
      </c>
      <c r="V28" s="29">
        <f t="shared" ref="V28:V38" si="4">_xlfn.STDEV.S(C28:T28)</f>
        <v>14.61354014452197</v>
      </c>
      <c r="W28" s="29">
        <f t="shared" ref="W28:W38" si="5">(V28/U28)*100</f>
        <v>17.942955156984684</v>
      </c>
    </row>
    <row r="29" spans="1:23" x14ac:dyDescent="0.25">
      <c r="A29" s="21">
        <v>3</v>
      </c>
      <c r="B29" s="21">
        <v>1</v>
      </c>
      <c r="C29" s="20">
        <v>107</v>
      </c>
      <c r="D29" s="20">
        <v>76</v>
      </c>
      <c r="E29" s="20">
        <v>90</v>
      </c>
      <c r="F29" s="20">
        <v>89</v>
      </c>
      <c r="G29" s="20">
        <v>77</v>
      </c>
      <c r="H29" s="20">
        <v>74</v>
      </c>
      <c r="I29" s="20">
        <v>105</v>
      </c>
      <c r="J29" s="20">
        <v>93</v>
      </c>
      <c r="K29" s="20">
        <v>100</v>
      </c>
      <c r="L29" s="20">
        <v>64</v>
      </c>
      <c r="M29" s="20">
        <v>83</v>
      </c>
      <c r="N29" s="20">
        <v>71</v>
      </c>
      <c r="O29" s="20"/>
      <c r="P29" s="20"/>
      <c r="Q29" s="20">
        <v>78</v>
      </c>
      <c r="R29" s="20">
        <v>61</v>
      </c>
      <c r="S29" s="20">
        <v>78</v>
      </c>
      <c r="T29" s="20">
        <v>78</v>
      </c>
      <c r="U29" s="29">
        <f t="shared" si="3"/>
        <v>82.75</v>
      </c>
      <c r="V29" s="29">
        <f t="shared" si="4"/>
        <v>13.572030061858838</v>
      </c>
      <c r="W29" s="29">
        <f t="shared" si="5"/>
        <v>16.401244787744819</v>
      </c>
    </row>
    <row r="30" spans="1:23" x14ac:dyDescent="0.25">
      <c r="A30" s="21">
        <v>4</v>
      </c>
      <c r="B30" s="21">
        <v>1.17</v>
      </c>
      <c r="C30" s="20">
        <v>104</v>
      </c>
      <c r="D30" s="20">
        <v>76</v>
      </c>
      <c r="E30" s="20">
        <v>91</v>
      </c>
      <c r="F30" s="20">
        <v>103</v>
      </c>
      <c r="G30" s="20">
        <v>73</v>
      </c>
      <c r="H30" s="20">
        <v>74</v>
      </c>
      <c r="I30" s="20">
        <v>132</v>
      </c>
      <c r="J30" s="20">
        <v>92</v>
      </c>
      <c r="K30" s="20">
        <v>97</v>
      </c>
      <c r="L30" s="20">
        <v>65</v>
      </c>
      <c r="M30" s="20">
        <v>91</v>
      </c>
      <c r="N30" s="20">
        <v>71</v>
      </c>
      <c r="O30" s="20">
        <v>57</v>
      </c>
      <c r="P30" s="20">
        <v>60</v>
      </c>
      <c r="Q30" s="20">
        <v>79</v>
      </c>
      <c r="R30" s="20">
        <v>68</v>
      </c>
      <c r="S30" s="20">
        <v>77</v>
      </c>
      <c r="T30" s="20">
        <v>79</v>
      </c>
      <c r="U30" s="29">
        <f t="shared" si="3"/>
        <v>82.722222222222229</v>
      </c>
      <c r="V30" s="29">
        <f t="shared" si="4"/>
        <v>18.537102875221247</v>
      </c>
      <c r="W30" s="29">
        <f t="shared" si="5"/>
        <v>22.408855053994792</v>
      </c>
    </row>
    <row r="31" spans="1:23" x14ac:dyDescent="0.25">
      <c r="A31" s="21">
        <v>5</v>
      </c>
      <c r="B31" s="21">
        <v>1.3</v>
      </c>
      <c r="C31" s="20">
        <v>111</v>
      </c>
      <c r="D31" s="20">
        <v>79</v>
      </c>
      <c r="E31" s="20">
        <v>95</v>
      </c>
      <c r="F31" s="20">
        <v>126</v>
      </c>
      <c r="G31" s="20">
        <v>78</v>
      </c>
      <c r="H31" s="20">
        <v>94</v>
      </c>
      <c r="I31" s="20">
        <v>201</v>
      </c>
      <c r="J31" s="20">
        <v>134</v>
      </c>
      <c r="K31" s="20">
        <v>112</v>
      </c>
      <c r="L31" s="20">
        <v>65</v>
      </c>
      <c r="M31" s="20">
        <v>104</v>
      </c>
      <c r="N31" s="20">
        <v>76</v>
      </c>
      <c r="O31" s="20">
        <v>58</v>
      </c>
      <c r="P31" s="20">
        <v>68</v>
      </c>
      <c r="Q31" s="20">
        <v>95</v>
      </c>
      <c r="R31" s="20"/>
      <c r="S31" s="20">
        <v>79</v>
      </c>
      <c r="T31" s="20">
        <v>92</v>
      </c>
      <c r="U31" s="29">
        <f t="shared" si="3"/>
        <v>98.058823529411768</v>
      </c>
      <c r="V31" s="29">
        <f t="shared" si="4"/>
        <v>33.870102207247804</v>
      </c>
      <c r="W31" s="29">
        <f t="shared" si="5"/>
        <v>34.540596132166321</v>
      </c>
    </row>
    <row r="32" spans="1:23" x14ac:dyDescent="0.25">
      <c r="A32" s="21">
        <v>6</v>
      </c>
      <c r="B32" s="21">
        <v>1.5</v>
      </c>
      <c r="C32" s="20">
        <v>122</v>
      </c>
      <c r="D32" s="20">
        <v>84</v>
      </c>
      <c r="E32" s="20">
        <v>98</v>
      </c>
      <c r="F32" s="20">
        <v>131</v>
      </c>
      <c r="G32" s="20">
        <v>95</v>
      </c>
      <c r="H32" s="20">
        <v>117</v>
      </c>
      <c r="I32" s="20">
        <v>268</v>
      </c>
      <c r="J32" s="20">
        <v>184</v>
      </c>
      <c r="K32" s="20">
        <v>121</v>
      </c>
      <c r="L32" s="20">
        <v>73</v>
      </c>
      <c r="M32" s="20">
        <v>131</v>
      </c>
      <c r="N32" s="20">
        <v>92</v>
      </c>
      <c r="O32" s="20">
        <v>69</v>
      </c>
      <c r="P32" s="20">
        <v>70</v>
      </c>
      <c r="Q32" s="20">
        <v>118</v>
      </c>
      <c r="R32" s="20">
        <v>73</v>
      </c>
      <c r="S32" s="20">
        <v>95</v>
      </c>
      <c r="T32" s="20">
        <v>113</v>
      </c>
      <c r="U32" s="29">
        <f t="shared" si="3"/>
        <v>114.11111111111111</v>
      </c>
      <c r="V32" s="29">
        <f t="shared" si="4"/>
        <v>47.907863641502637</v>
      </c>
      <c r="W32" s="29">
        <f t="shared" si="5"/>
        <v>41.983522178532006</v>
      </c>
    </row>
    <row r="33" spans="1:23" x14ac:dyDescent="0.25">
      <c r="A33" s="21">
        <v>7</v>
      </c>
      <c r="B33" s="21">
        <v>2</v>
      </c>
      <c r="C33" s="20">
        <v>120</v>
      </c>
      <c r="D33" s="20">
        <v>127</v>
      </c>
      <c r="E33" s="20">
        <v>148</v>
      </c>
      <c r="F33" s="20">
        <v>169</v>
      </c>
      <c r="G33" s="20">
        <v>123</v>
      </c>
      <c r="H33" s="20">
        <v>176</v>
      </c>
      <c r="I33" s="20">
        <v>247</v>
      </c>
      <c r="J33" s="20">
        <v>199</v>
      </c>
      <c r="K33" s="20">
        <v>171</v>
      </c>
      <c r="L33" s="20">
        <v>141</v>
      </c>
      <c r="M33" s="20">
        <v>170</v>
      </c>
      <c r="N33" s="20">
        <v>126</v>
      </c>
      <c r="O33" s="20">
        <v>131</v>
      </c>
      <c r="P33" s="20">
        <v>99</v>
      </c>
      <c r="Q33" s="20">
        <v>130</v>
      </c>
      <c r="R33" s="20">
        <v>127</v>
      </c>
      <c r="S33" s="20"/>
      <c r="T33" s="20">
        <v>161</v>
      </c>
      <c r="U33" s="29">
        <f t="shared" si="3"/>
        <v>150.88235294117646</v>
      </c>
      <c r="V33" s="29">
        <f t="shared" si="4"/>
        <v>35.799585110970867</v>
      </c>
      <c r="W33" s="29">
        <f t="shared" si="5"/>
        <v>23.7268205413842</v>
      </c>
    </row>
    <row r="34" spans="1:23" x14ac:dyDescent="0.25">
      <c r="A34" s="21">
        <v>8</v>
      </c>
      <c r="B34" s="21">
        <v>2.5</v>
      </c>
      <c r="C34" s="20">
        <v>165</v>
      </c>
      <c r="D34" s="20">
        <v>124</v>
      </c>
      <c r="E34" s="20">
        <v>117</v>
      </c>
      <c r="F34" s="20">
        <v>137</v>
      </c>
      <c r="G34" s="20">
        <v>147</v>
      </c>
      <c r="H34" s="20">
        <v>207</v>
      </c>
      <c r="I34" s="20">
        <v>218</v>
      </c>
      <c r="J34" s="20">
        <v>189</v>
      </c>
      <c r="K34" s="20">
        <v>151</v>
      </c>
      <c r="L34" s="20">
        <v>160</v>
      </c>
      <c r="M34" s="20">
        <v>140</v>
      </c>
      <c r="N34" s="20">
        <v>145</v>
      </c>
      <c r="O34" s="20">
        <v>154</v>
      </c>
      <c r="P34" s="20">
        <v>105</v>
      </c>
      <c r="Q34" s="20">
        <v>124</v>
      </c>
      <c r="R34" s="20">
        <v>154</v>
      </c>
      <c r="S34" s="20">
        <v>169</v>
      </c>
      <c r="T34" s="20">
        <v>164</v>
      </c>
      <c r="U34" s="29">
        <f t="shared" si="3"/>
        <v>153.88888888888889</v>
      </c>
      <c r="V34" s="29">
        <f t="shared" si="4"/>
        <v>29.511491059842466</v>
      </c>
      <c r="W34" s="29">
        <f t="shared" si="5"/>
        <v>19.177142204951782</v>
      </c>
    </row>
    <row r="35" spans="1:23" x14ac:dyDescent="0.25">
      <c r="A35" s="21">
        <v>9</v>
      </c>
      <c r="B35" s="21">
        <v>3</v>
      </c>
      <c r="C35" s="20">
        <v>128</v>
      </c>
      <c r="D35" s="20">
        <v>109</v>
      </c>
      <c r="E35" s="20">
        <v>85</v>
      </c>
      <c r="F35" s="20">
        <v>147</v>
      </c>
      <c r="G35" s="20">
        <v>136</v>
      </c>
      <c r="H35" s="20">
        <v>213</v>
      </c>
      <c r="I35" s="20">
        <v>192</v>
      </c>
      <c r="J35" s="20">
        <v>184</v>
      </c>
      <c r="K35" s="20">
        <v>133</v>
      </c>
      <c r="L35" s="20">
        <v>164</v>
      </c>
      <c r="M35" s="20">
        <v>123</v>
      </c>
      <c r="N35" s="20">
        <v>136</v>
      </c>
      <c r="O35" s="20">
        <v>156</v>
      </c>
      <c r="P35" s="20">
        <v>69</v>
      </c>
      <c r="Q35" s="20">
        <v>92</v>
      </c>
      <c r="R35" s="20">
        <v>152</v>
      </c>
      <c r="S35" s="20">
        <v>167</v>
      </c>
      <c r="T35" s="20">
        <v>136</v>
      </c>
      <c r="U35" s="29">
        <f t="shared" si="3"/>
        <v>140.11111111111111</v>
      </c>
      <c r="V35" s="29">
        <f t="shared" si="4"/>
        <v>37.246221899027994</v>
      </c>
      <c r="W35" s="29">
        <f t="shared" si="5"/>
        <v>26.583346319686914</v>
      </c>
    </row>
    <row r="36" spans="1:23" x14ac:dyDescent="0.25">
      <c r="A36" s="21">
        <v>10</v>
      </c>
      <c r="B36" s="21">
        <v>3.5</v>
      </c>
      <c r="C36" s="20">
        <v>97</v>
      </c>
      <c r="D36" s="20">
        <v>104</v>
      </c>
      <c r="E36" s="20">
        <v>63</v>
      </c>
      <c r="F36" s="20">
        <v>147</v>
      </c>
      <c r="G36" s="20">
        <v>118</v>
      </c>
      <c r="H36" s="20">
        <v>196</v>
      </c>
      <c r="I36" s="20">
        <v>143</v>
      </c>
      <c r="J36" s="20">
        <v>166</v>
      </c>
      <c r="K36" s="20">
        <v>98</v>
      </c>
      <c r="L36" s="20">
        <v>149</v>
      </c>
      <c r="M36" s="20">
        <v>130</v>
      </c>
      <c r="N36" s="20">
        <v>125</v>
      </c>
      <c r="O36" s="20">
        <v>173</v>
      </c>
      <c r="P36" s="20">
        <v>82</v>
      </c>
      <c r="Q36" s="20">
        <v>93</v>
      </c>
      <c r="R36" s="20">
        <v>143</v>
      </c>
      <c r="S36" s="20">
        <v>139</v>
      </c>
      <c r="T36" s="20">
        <v>112</v>
      </c>
      <c r="U36" s="29">
        <f t="shared" si="3"/>
        <v>126.55555555555556</v>
      </c>
      <c r="V36" s="29">
        <f t="shared" si="4"/>
        <v>34.128170565440371</v>
      </c>
      <c r="W36" s="29">
        <f t="shared" si="5"/>
        <v>26.966947769004683</v>
      </c>
    </row>
    <row r="37" spans="1:23" x14ac:dyDescent="0.25">
      <c r="A37" s="21">
        <v>11</v>
      </c>
      <c r="B37" s="21">
        <v>4</v>
      </c>
      <c r="C37" s="20">
        <v>94</v>
      </c>
      <c r="D37" s="20">
        <v>86</v>
      </c>
      <c r="E37" s="20">
        <v>111</v>
      </c>
      <c r="F37" s="20">
        <v>113</v>
      </c>
      <c r="G37" s="20">
        <v>105</v>
      </c>
      <c r="H37" s="20">
        <v>132</v>
      </c>
      <c r="I37" s="20">
        <v>96</v>
      </c>
      <c r="J37" s="20">
        <v>119</v>
      </c>
      <c r="K37" s="20">
        <v>84</v>
      </c>
      <c r="L37" s="20">
        <v>126</v>
      </c>
      <c r="M37" s="20">
        <v>133</v>
      </c>
      <c r="N37" s="20">
        <v>92</v>
      </c>
      <c r="O37" s="20">
        <v>179</v>
      </c>
      <c r="P37" s="20">
        <v>61</v>
      </c>
      <c r="Q37" s="20">
        <v>79</v>
      </c>
      <c r="R37" s="20">
        <v>77</v>
      </c>
      <c r="S37" s="20"/>
      <c r="T37" s="20">
        <v>93</v>
      </c>
      <c r="U37" s="29">
        <f t="shared" si="3"/>
        <v>104.70588235294117</v>
      </c>
      <c r="V37" s="29">
        <f t="shared" si="4"/>
        <v>27.880917994845394</v>
      </c>
      <c r="W37" s="29">
        <f t="shared" si="5"/>
        <v>26.627843028784927</v>
      </c>
    </row>
    <row r="38" spans="1:23" x14ac:dyDescent="0.25">
      <c r="A38" s="21">
        <v>12</v>
      </c>
      <c r="B38" s="21">
        <v>5</v>
      </c>
      <c r="C38" s="20">
        <v>108</v>
      </c>
      <c r="D38" s="20">
        <v>62</v>
      </c>
      <c r="E38" s="20">
        <v>59</v>
      </c>
      <c r="F38" s="20">
        <v>91</v>
      </c>
      <c r="G38" s="20">
        <v>61</v>
      </c>
      <c r="H38" s="20">
        <v>68</v>
      </c>
      <c r="I38" s="20">
        <v>49</v>
      </c>
      <c r="J38" s="20">
        <v>66</v>
      </c>
      <c r="K38" s="20">
        <v>80</v>
      </c>
      <c r="L38" s="20">
        <v>78</v>
      </c>
      <c r="M38" s="20">
        <v>84</v>
      </c>
      <c r="N38" s="20">
        <v>73</v>
      </c>
      <c r="O38" s="20">
        <v>93</v>
      </c>
      <c r="P38" s="20">
        <v>55</v>
      </c>
      <c r="Q38" s="20">
        <v>66</v>
      </c>
      <c r="R38" s="20">
        <v>75</v>
      </c>
      <c r="S38" s="20">
        <v>74</v>
      </c>
      <c r="T38" s="20">
        <v>73</v>
      </c>
      <c r="U38" s="29">
        <f t="shared" si="3"/>
        <v>73.055555555555557</v>
      </c>
      <c r="V38" s="29">
        <f t="shared" si="4"/>
        <v>14.618570873347524</v>
      </c>
      <c r="W38" s="29">
        <f t="shared" si="5"/>
        <v>20.010211081388245</v>
      </c>
    </row>
    <row r="39" spans="1:23" x14ac:dyDescent="0.25">
      <c r="A39" s="21">
        <v>13</v>
      </c>
      <c r="B39" s="21">
        <v>6</v>
      </c>
      <c r="C39" s="4"/>
      <c r="D39" s="4"/>
      <c r="E39" s="4"/>
      <c r="F39" s="4"/>
      <c r="G39" s="5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5"/>
      <c r="U39" s="29"/>
      <c r="V39" s="29"/>
      <c r="W39" s="29"/>
    </row>
    <row r="40" spans="1:23" x14ac:dyDescent="0.25">
      <c r="A40" s="21">
        <v>14</v>
      </c>
      <c r="B40" s="21">
        <v>8</v>
      </c>
      <c r="C40" s="4"/>
      <c r="D40" s="4"/>
      <c r="E40" s="4"/>
      <c r="F40" s="4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5"/>
      <c r="U40" s="29"/>
      <c r="V40" s="29"/>
      <c r="W40" s="29"/>
    </row>
    <row r="41" spans="1:23" x14ac:dyDescent="0.25">
      <c r="A41" s="21">
        <v>15</v>
      </c>
      <c r="B41" s="21">
        <v>10</v>
      </c>
      <c r="C41" s="4"/>
      <c r="D41" s="4"/>
      <c r="E41" s="4"/>
      <c r="F41" s="4"/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5"/>
      <c r="U41" s="29"/>
      <c r="V41" s="29"/>
      <c r="W41" s="29"/>
    </row>
    <row r="42" spans="1:23" s="31" customFormat="1" ht="15.75" thickBot="1" x14ac:dyDescent="0.3">
      <c r="A42" s="23">
        <v>16</v>
      </c>
      <c r="B42" s="23">
        <v>12</v>
      </c>
      <c r="C42" s="11"/>
      <c r="D42" s="11"/>
      <c r="E42" s="11"/>
      <c r="F42" s="11"/>
      <c r="G42" s="12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2"/>
      <c r="T42" s="12"/>
      <c r="U42" s="32"/>
      <c r="V42" s="32"/>
      <c r="W42" s="32"/>
    </row>
    <row r="43" spans="1:23" ht="15.75" thickTop="1" x14ac:dyDescent="0.25">
      <c r="A43" s="21"/>
      <c r="B43" s="21"/>
      <c r="C43" s="4"/>
      <c r="D43" s="4"/>
      <c r="E43" s="4"/>
      <c r="F43" s="4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5"/>
      <c r="U43" s="29"/>
      <c r="V43" s="29"/>
      <c r="W43" s="29"/>
    </row>
    <row r="44" spans="1:23" x14ac:dyDescent="0.25">
      <c r="A44" s="21"/>
      <c r="B44" s="21"/>
      <c r="C44" s="4"/>
      <c r="D44" s="4"/>
      <c r="E44" s="4"/>
      <c r="F44" s="4"/>
      <c r="G44" s="5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5"/>
      <c r="U44" s="29"/>
      <c r="V44" s="29"/>
      <c r="W44" s="29"/>
    </row>
    <row r="45" spans="1:23" x14ac:dyDescent="0.25">
      <c r="A45" s="21"/>
      <c r="B45" s="21"/>
      <c r="C45" s="4"/>
      <c r="D45" s="4"/>
      <c r="E45" s="4"/>
      <c r="F45" s="4"/>
      <c r="G45" s="5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5"/>
      <c r="U45" s="29"/>
      <c r="V45" s="29"/>
      <c r="W45" s="29"/>
    </row>
    <row r="46" spans="1:23" x14ac:dyDescent="0.25">
      <c r="A46" s="21"/>
      <c r="B46" s="21"/>
      <c r="C46" s="4"/>
      <c r="D46" s="4"/>
      <c r="E46" s="4"/>
      <c r="F46" s="4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5"/>
      <c r="U46" s="29"/>
      <c r="V46" s="29"/>
      <c r="W46" s="29"/>
    </row>
    <row r="47" spans="1:23" x14ac:dyDescent="0.25">
      <c r="A47" s="63" t="s">
        <v>0</v>
      </c>
      <c r="B47" s="61" t="s">
        <v>1</v>
      </c>
      <c r="C47" s="65" t="s">
        <v>33</v>
      </c>
      <c r="D47" s="65" t="s">
        <v>34</v>
      </c>
      <c r="E47" s="65" t="s">
        <v>35</v>
      </c>
      <c r="F47" s="65" t="s">
        <v>36</v>
      </c>
      <c r="G47" s="65" t="s">
        <v>37</v>
      </c>
      <c r="H47" s="67" t="s">
        <v>12</v>
      </c>
      <c r="I47" s="67" t="s">
        <v>13</v>
      </c>
      <c r="J47" s="69" t="s">
        <v>14</v>
      </c>
      <c r="K47" s="4"/>
      <c r="L47" s="4"/>
      <c r="M47" s="4"/>
      <c r="N47" s="4"/>
      <c r="O47" s="4"/>
      <c r="P47" s="4"/>
      <c r="Q47" s="4"/>
      <c r="R47" s="4"/>
      <c r="S47" s="5"/>
      <c r="T47" s="5"/>
      <c r="U47" s="29"/>
      <c r="V47" s="29"/>
      <c r="W47" s="29"/>
    </row>
    <row r="48" spans="1:23" ht="15.75" thickBot="1" x14ac:dyDescent="0.3">
      <c r="A48" s="64"/>
      <c r="B48" s="62"/>
      <c r="C48" s="66"/>
      <c r="D48" s="66"/>
      <c r="E48" s="66"/>
      <c r="F48" s="66"/>
      <c r="G48" s="66"/>
      <c r="H48" s="68"/>
      <c r="I48" s="68"/>
      <c r="J48" s="70"/>
      <c r="K48" s="4"/>
      <c r="L48" s="4"/>
      <c r="M48" s="4"/>
      <c r="N48" s="4"/>
      <c r="O48" s="4"/>
      <c r="P48" s="4"/>
      <c r="Q48" s="4"/>
      <c r="R48" s="4"/>
      <c r="S48" s="5"/>
      <c r="T48" s="5"/>
      <c r="U48" s="29"/>
      <c r="V48" s="29"/>
      <c r="W48" s="29"/>
    </row>
    <row r="49" spans="1:23" ht="15.75" thickTop="1" x14ac:dyDescent="0.25">
      <c r="A49" s="21">
        <v>1</v>
      </c>
      <c r="B49" s="21">
        <v>0</v>
      </c>
      <c r="C49" s="20">
        <v>84</v>
      </c>
      <c r="D49" s="20">
        <v>118</v>
      </c>
      <c r="E49" s="20">
        <v>111</v>
      </c>
      <c r="F49" s="20">
        <v>74</v>
      </c>
      <c r="G49" s="20">
        <v>81</v>
      </c>
      <c r="H49" s="29">
        <f>AVERAGE(C49:G49)</f>
        <v>93.6</v>
      </c>
      <c r="I49" s="29">
        <f>_xlfn.STDEV.S(C49:G49)</f>
        <v>19.57804893241406</v>
      </c>
      <c r="J49" s="29">
        <f>(I49/H49)*100</f>
        <v>20.916718944886817</v>
      </c>
      <c r="K49" s="4"/>
      <c r="L49" s="4"/>
      <c r="M49" s="4"/>
      <c r="N49" s="4"/>
      <c r="O49" s="4"/>
      <c r="P49" s="4"/>
      <c r="Q49" s="4"/>
      <c r="R49" s="4"/>
      <c r="S49" s="5"/>
      <c r="T49" s="5"/>
      <c r="U49" s="29"/>
      <c r="V49" s="29"/>
      <c r="W49" s="29"/>
    </row>
    <row r="50" spans="1:23" x14ac:dyDescent="0.25">
      <c r="A50" s="21">
        <v>2</v>
      </c>
      <c r="B50" s="21">
        <v>0.5</v>
      </c>
      <c r="C50" s="20">
        <v>87</v>
      </c>
      <c r="D50" s="20">
        <v>120</v>
      </c>
      <c r="E50" s="20">
        <v>101</v>
      </c>
      <c r="F50" s="20">
        <v>74</v>
      </c>
      <c r="G50" s="20">
        <v>76</v>
      </c>
      <c r="H50" s="29">
        <f t="shared" ref="H50:H60" si="6">AVERAGE(C50:G50)</f>
        <v>91.6</v>
      </c>
      <c r="I50" s="29">
        <f t="shared" ref="I50:I60" si="7">_xlfn.STDEV.S(C50:G50)</f>
        <v>19.165072397463028</v>
      </c>
      <c r="J50" s="29">
        <f t="shared" ref="J50:J60" si="8">(I50/H50)*100</f>
        <v>20.922568119501122</v>
      </c>
      <c r="K50" s="4"/>
      <c r="L50" s="4"/>
      <c r="M50" s="4"/>
      <c r="N50" s="4"/>
      <c r="O50" s="4"/>
      <c r="P50" s="4"/>
      <c r="Q50" s="4"/>
      <c r="R50" s="4"/>
      <c r="S50" s="5"/>
      <c r="T50" s="5"/>
      <c r="U50" s="29"/>
      <c r="V50" s="29"/>
      <c r="W50" s="29"/>
    </row>
    <row r="51" spans="1:23" x14ac:dyDescent="0.25">
      <c r="A51" s="21">
        <v>3</v>
      </c>
      <c r="B51" s="21">
        <v>1</v>
      </c>
      <c r="C51" s="20">
        <v>84</v>
      </c>
      <c r="D51" s="20">
        <v>113</v>
      </c>
      <c r="E51" s="20">
        <v>100</v>
      </c>
      <c r="F51" s="20">
        <v>70</v>
      </c>
      <c r="G51" s="20">
        <v>72</v>
      </c>
      <c r="H51" s="29">
        <f t="shared" si="6"/>
        <v>87.8</v>
      </c>
      <c r="I51" s="29">
        <f t="shared" si="7"/>
        <v>18.471599822430129</v>
      </c>
      <c r="J51" s="29">
        <f t="shared" si="8"/>
        <v>21.038268590467119</v>
      </c>
      <c r="K51" s="4"/>
      <c r="L51" s="4"/>
      <c r="M51" s="4"/>
      <c r="N51" s="4"/>
      <c r="O51" s="4"/>
      <c r="P51" s="4"/>
      <c r="Q51" s="4"/>
      <c r="R51" s="4"/>
      <c r="S51" s="5"/>
      <c r="T51" s="5"/>
      <c r="U51" s="29"/>
      <c r="V51" s="29"/>
      <c r="W51" s="29"/>
    </row>
    <row r="52" spans="1:23" x14ac:dyDescent="0.25">
      <c r="A52" s="21">
        <v>4</v>
      </c>
      <c r="B52" s="21">
        <v>1.17</v>
      </c>
      <c r="C52" s="20">
        <v>90</v>
      </c>
      <c r="D52" s="20">
        <v>118</v>
      </c>
      <c r="E52" s="20">
        <v>109</v>
      </c>
      <c r="F52" s="20">
        <v>68</v>
      </c>
      <c r="G52" s="20"/>
      <c r="H52" s="29">
        <f t="shared" si="6"/>
        <v>96.25</v>
      </c>
      <c r="I52" s="29">
        <f t="shared" si="7"/>
        <v>22.156639336024465</v>
      </c>
      <c r="J52" s="29">
        <f t="shared" si="8"/>
        <v>23.019885024441002</v>
      </c>
      <c r="K52" s="4"/>
      <c r="L52" s="4"/>
      <c r="M52" s="4"/>
      <c r="N52" s="4"/>
      <c r="O52" s="4"/>
      <c r="P52" s="4"/>
      <c r="Q52" s="4"/>
      <c r="R52" s="4"/>
      <c r="S52" s="5"/>
      <c r="T52" s="5"/>
      <c r="U52" s="29"/>
      <c r="V52" s="29"/>
      <c r="W52" s="29"/>
    </row>
    <row r="53" spans="1:23" x14ac:dyDescent="0.25">
      <c r="A53" s="21">
        <v>5</v>
      </c>
      <c r="B53" s="21">
        <v>1.3</v>
      </c>
      <c r="C53" s="20">
        <v>103</v>
      </c>
      <c r="D53" s="20">
        <v>131</v>
      </c>
      <c r="E53" s="20">
        <v>135</v>
      </c>
      <c r="F53" s="20">
        <v>88</v>
      </c>
      <c r="G53" s="20">
        <v>72</v>
      </c>
      <c r="H53" s="29">
        <f t="shared" si="6"/>
        <v>105.8</v>
      </c>
      <c r="I53" s="29">
        <f t="shared" si="7"/>
        <v>27.179036038829647</v>
      </c>
      <c r="J53" s="29">
        <f t="shared" si="8"/>
        <v>25.689069979990215</v>
      </c>
      <c r="K53" s="4"/>
      <c r="L53" s="4"/>
      <c r="M53" s="4"/>
      <c r="N53" s="4"/>
      <c r="O53" s="4"/>
      <c r="P53" s="4"/>
      <c r="Q53" s="4"/>
      <c r="R53" s="4"/>
      <c r="S53" s="5"/>
      <c r="T53" s="5"/>
      <c r="U53" s="29"/>
      <c r="V53" s="29"/>
      <c r="W53" s="29"/>
    </row>
    <row r="54" spans="1:23" x14ac:dyDescent="0.25">
      <c r="A54" s="21">
        <v>6</v>
      </c>
      <c r="B54" s="21">
        <v>1.5</v>
      </c>
      <c r="C54" s="20">
        <v>148</v>
      </c>
      <c r="D54" s="20">
        <v>158</v>
      </c>
      <c r="E54" s="20">
        <v>159</v>
      </c>
      <c r="F54" s="20">
        <v>145</v>
      </c>
      <c r="G54" s="20">
        <v>91</v>
      </c>
      <c r="H54" s="29">
        <f t="shared" si="6"/>
        <v>140.19999999999999</v>
      </c>
      <c r="I54" s="29">
        <f t="shared" si="7"/>
        <v>28.172681803477651</v>
      </c>
      <c r="J54" s="29">
        <f t="shared" si="8"/>
        <v>20.094637520312165</v>
      </c>
      <c r="K54" s="4"/>
      <c r="L54" s="4"/>
      <c r="M54" s="4"/>
      <c r="N54" s="4"/>
      <c r="O54" s="4"/>
      <c r="P54" s="4"/>
      <c r="Q54" s="4"/>
      <c r="R54" s="4"/>
      <c r="S54" s="5"/>
      <c r="T54" s="5"/>
      <c r="U54" s="29"/>
      <c r="V54" s="29"/>
      <c r="W54" s="29"/>
    </row>
    <row r="55" spans="1:23" x14ac:dyDescent="0.25">
      <c r="A55" s="21">
        <v>7</v>
      </c>
      <c r="B55" s="21">
        <v>2</v>
      </c>
      <c r="C55" s="20">
        <v>194</v>
      </c>
      <c r="D55" s="20">
        <v>212</v>
      </c>
      <c r="E55" s="20">
        <v>234</v>
      </c>
      <c r="F55" s="20"/>
      <c r="G55" s="20">
        <v>150</v>
      </c>
      <c r="H55" s="29">
        <f t="shared" si="6"/>
        <v>197.5</v>
      </c>
      <c r="I55" s="29">
        <f t="shared" si="7"/>
        <v>35.64173583501978</v>
      </c>
      <c r="J55" s="29">
        <f t="shared" si="8"/>
        <v>18.046448524060647</v>
      </c>
      <c r="K55" s="4"/>
      <c r="L55" s="4"/>
      <c r="M55" s="4"/>
      <c r="N55" s="4"/>
      <c r="O55" s="4"/>
      <c r="P55" s="4"/>
      <c r="Q55" s="4"/>
      <c r="R55" s="4"/>
      <c r="S55" s="5"/>
      <c r="T55" s="5"/>
      <c r="U55" s="29"/>
      <c r="V55" s="29"/>
      <c r="W55" s="29"/>
    </row>
    <row r="56" spans="1:23" x14ac:dyDescent="0.25">
      <c r="A56" s="21">
        <v>8</v>
      </c>
      <c r="B56" s="21">
        <v>2.5</v>
      </c>
      <c r="C56" s="20">
        <v>207</v>
      </c>
      <c r="D56" s="20">
        <v>193</v>
      </c>
      <c r="E56" s="20">
        <v>248</v>
      </c>
      <c r="F56" s="20">
        <v>108</v>
      </c>
      <c r="G56" s="20">
        <v>165</v>
      </c>
      <c r="H56" s="29">
        <f t="shared" si="6"/>
        <v>184.2</v>
      </c>
      <c r="I56" s="29">
        <f t="shared" si="7"/>
        <v>52.06438321924113</v>
      </c>
      <c r="J56" s="29">
        <f t="shared" si="8"/>
        <v>28.265137469729172</v>
      </c>
      <c r="K56" s="4"/>
      <c r="L56" s="4"/>
      <c r="M56" s="4"/>
      <c r="N56" s="4"/>
      <c r="O56" s="4"/>
      <c r="P56" s="4"/>
      <c r="Q56" s="4"/>
      <c r="R56" s="4"/>
      <c r="S56" s="5"/>
      <c r="T56" s="5"/>
      <c r="U56" s="29"/>
      <c r="V56" s="29"/>
      <c r="W56" s="29"/>
    </row>
    <row r="57" spans="1:23" x14ac:dyDescent="0.25">
      <c r="A57" s="21">
        <v>9</v>
      </c>
      <c r="B57" s="21">
        <v>3</v>
      </c>
      <c r="C57" s="20">
        <v>210</v>
      </c>
      <c r="D57" s="20">
        <v>186</v>
      </c>
      <c r="E57" s="20">
        <v>231</v>
      </c>
      <c r="F57" s="20">
        <v>92</v>
      </c>
      <c r="G57" s="20">
        <v>156</v>
      </c>
      <c r="H57" s="29">
        <f t="shared" si="6"/>
        <v>175</v>
      </c>
      <c r="I57" s="29">
        <f t="shared" si="7"/>
        <v>54.157178656204017</v>
      </c>
      <c r="J57" s="29">
        <f t="shared" si="8"/>
        <v>30.946959232116583</v>
      </c>
      <c r="K57" s="4"/>
      <c r="L57" s="4"/>
      <c r="M57" s="4"/>
      <c r="N57" s="4"/>
      <c r="O57" s="4"/>
      <c r="P57" s="4"/>
      <c r="Q57" s="4"/>
      <c r="R57" s="4"/>
      <c r="S57" s="5"/>
      <c r="T57" s="5"/>
      <c r="U57" s="29"/>
      <c r="V57" s="29"/>
      <c r="W57" s="29"/>
    </row>
    <row r="58" spans="1:23" x14ac:dyDescent="0.25">
      <c r="A58" s="21">
        <v>10</v>
      </c>
      <c r="B58" s="21">
        <v>3.5</v>
      </c>
      <c r="C58" s="20">
        <v>194</v>
      </c>
      <c r="D58" s="20">
        <v>137</v>
      </c>
      <c r="E58" s="20">
        <v>171</v>
      </c>
      <c r="F58" s="20">
        <v>98</v>
      </c>
      <c r="G58" s="20">
        <v>129</v>
      </c>
      <c r="H58" s="29">
        <f t="shared" si="6"/>
        <v>145.80000000000001</v>
      </c>
      <c r="I58" s="29">
        <f t="shared" si="7"/>
        <v>37.425926842230652</v>
      </c>
      <c r="J58" s="29">
        <f t="shared" si="8"/>
        <v>25.669359974095094</v>
      </c>
      <c r="K58" s="4"/>
      <c r="L58" s="4"/>
      <c r="M58" s="4"/>
      <c r="N58" s="4"/>
      <c r="O58" s="4"/>
      <c r="P58" s="4"/>
      <c r="Q58" s="4"/>
      <c r="R58" s="4"/>
      <c r="S58" s="5"/>
      <c r="T58" s="5"/>
      <c r="U58" s="29"/>
      <c r="V58" s="29"/>
      <c r="W58" s="29"/>
    </row>
    <row r="59" spans="1:23" x14ac:dyDescent="0.25">
      <c r="A59" s="21">
        <v>11</v>
      </c>
      <c r="B59" s="21">
        <v>4</v>
      </c>
      <c r="C59" s="20">
        <v>179</v>
      </c>
      <c r="D59" s="20">
        <v>116</v>
      </c>
      <c r="E59" s="20">
        <v>110</v>
      </c>
      <c r="F59" s="20">
        <v>95</v>
      </c>
      <c r="G59" s="20">
        <v>121</v>
      </c>
      <c r="H59" s="29">
        <f t="shared" si="6"/>
        <v>124.2</v>
      </c>
      <c r="I59" s="29">
        <f t="shared" si="7"/>
        <v>32.151205265121874</v>
      </c>
      <c r="J59" s="29">
        <f t="shared" si="8"/>
        <v>25.886638699776064</v>
      </c>
      <c r="K59" s="4"/>
      <c r="L59" s="4"/>
      <c r="M59" s="4"/>
      <c r="N59" s="4"/>
      <c r="O59" s="4"/>
      <c r="P59" s="4"/>
      <c r="Q59" s="4"/>
      <c r="R59" s="4"/>
      <c r="S59" s="5"/>
      <c r="T59" s="5"/>
      <c r="U59" s="29"/>
      <c r="V59" s="29"/>
      <c r="W59" s="29"/>
    </row>
    <row r="60" spans="1:23" x14ac:dyDescent="0.25">
      <c r="A60" s="21">
        <v>12</v>
      </c>
      <c r="B60" s="21">
        <v>5</v>
      </c>
      <c r="C60" s="20">
        <v>120</v>
      </c>
      <c r="D60" s="20">
        <v>67</v>
      </c>
      <c r="E60" s="20">
        <v>82</v>
      </c>
      <c r="F60" s="20">
        <v>80</v>
      </c>
      <c r="G60" s="20">
        <v>65</v>
      </c>
      <c r="H60" s="29">
        <f t="shared" si="6"/>
        <v>82.8</v>
      </c>
      <c r="I60" s="29">
        <f t="shared" si="7"/>
        <v>22.129166274399058</v>
      </c>
      <c r="J60" s="29">
        <f t="shared" si="8"/>
        <v>26.726046225119639</v>
      </c>
      <c r="K60" s="4"/>
      <c r="L60" s="4"/>
      <c r="M60" s="4"/>
      <c r="N60" s="4"/>
      <c r="O60" s="4"/>
      <c r="P60" s="4"/>
      <c r="Q60" s="4"/>
      <c r="R60" s="4"/>
      <c r="S60" s="5"/>
      <c r="T60" s="5"/>
      <c r="U60" s="29"/>
      <c r="V60" s="29"/>
      <c r="W60" s="29"/>
    </row>
    <row r="61" spans="1:23" x14ac:dyDescent="0.25">
      <c r="A61" s="21">
        <v>13</v>
      </c>
      <c r="B61" s="21">
        <v>6</v>
      </c>
      <c r="C61" s="4"/>
      <c r="D61" s="5"/>
      <c r="E61" s="4"/>
      <c r="F61" s="5"/>
      <c r="G61" s="5"/>
      <c r="H61" s="29"/>
      <c r="I61" s="29"/>
      <c r="J61" s="29"/>
      <c r="K61" s="4"/>
      <c r="L61" s="4"/>
      <c r="M61" s="4"/>
      <c r="N61" s="4"/>
      <c r="O61" s="4"/>
      <c r="P61" s="4"/>
      <c r="Q61" s="4"/>
      <c r="R61" s="4"/>
      <c r="S61" s="5"/>
      <c r="T61" s="5"/>
      <c r="U61" s="29"/>
      <c r="V61" s="29"/>
      <c r="W61" s="29"/>
    </row>
    <row r="62" spans="1:23" x14ac:dyDescent="0.25">
      <c r="A62" s="21">
        <v>14</v>
      </c>
      <c r="B62" s="21">
        <v>8</v>
      </c>
      <c r="C62" s="4"/>
      <c r="D62" s="4"/>
      <c r="E62" s="4"/>
      <c r="F62" s="4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5"/>
      <c r="U62" s="29"/>
      <c r="V62" s="29"/>
      <c r="W62" s="29"/>
    </row>
    <row r="63" spans="1:23" x14ac:dyDescent="0.25">
      <c r="A63" s="21">
        <v>15</v>
      </c>
      <c r="B63" s="21">
        <v>10</v>
      </c>
      <c r="C63" s="4"/>
      <c r="D63" s="4"/>
      <c r="E63" s="4"/>
      <c r="F63" s="4"/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5"/>
      <c r="U63" s="29"/>
      <c r="V63" s="29"/>
      <c r="W63" s="29"/>
    </row>
    <row r="64" spans="1:23" s="31" customFormat="1" ht="15.75" thickBot="1" x14ac:dyDescent="0.3">
      <c r="A64" s="23">
        <v>16</v>
      </c>
      <c r="B64" s="23">
        <v>12</v>
      </c>
    </row>
    <row r="65" spans="1:9" ht="15.75" thickTop="1" x14ac:dyDescent="0.25"/>
    <row r="67" spans="1:9" x14ac:dyDescent="0.25">
      <c r="A67" s="63" t="s">
        <v>0</v>
      </c>
      <c r="B67" s="61" t="s">
        <v>1</v>
      </c>
      <c r="C67" s="59" t="s">
        <v>38</v>
      </c>
      <c r="D67" s="59" t="s">
        <v>39</v>
      </c>
      <c r="E67" s="59" t="s">
        <v>40</v>
      </c>
      <c r="F67" s="59" t="s">
        <v>41</v>
      </c>
      <c r="G67" s="61" t="s">
        <v>12</v>
      </c>
      <c r="H67" s="61" t="s">
        <v>13</v>
      </c>
      <c r="I67" s="57" t="s">
        <v>14</v>
      </c>
    </row>
    <row r="68" spans="1:9" ht="15.75" thickBot="1" x14ac:dyDescent="0.3">
      <c r="A68" s="64"/>
      <c r="B68" s="62"/>
      <c r="C68" s="60"/>
      <c r="D68" s="60"/>
      <c r="E68" s="60"/>
      <c r="F68" s="60"/>
      <c r="G68" s="62"/>
      <c r="H68" s="62"/>
      <c r="I68" s="58"/>
    </row>
    <row r="69" spans="1:9" ht="15.75" thickTop="1" x14ac:dyDescent="0.25">
      <c r="A69" s="21">
        <v>1</v>
      </c>
      <c r="B69" s="21">
        <v>0</v>
      </c>
      <c r="C69" s="20">
        <v>87</v>
      </c>
      <c r="D69" s="20">
        <v>86</v>
      </c>
      <c r="E69" s="20">
        <v>78</v>
      </c>
      <c r="F69" s="20">
        <v>99</v>
      </c>
      <c r="G69" s="29">
        <f>AVERAGE(C69:F69)</f>
        <v>87.5</v>
      </c>
      <c r="H69" s="29">
        <f>_xlfn.STDEV.S(C69:F69)</f>
        <v>8.6602540378443873</v>
      </c>
      <c r="I69" s="29">
        <f>(H69/G69)*100</f>
        <v>9.8974331861078699</v>
      </c>
    </row>
    <row r="70" spans="1:9" x14ac:dyDescent="0.25">
      <c r="A70" s="21">
        <v>2</v>
      </c>
      <c r="B70" s="21">
        <v>0.5</v>
      </c>
      <c r="C70" s="20">
        <v>81</v>
      </c>
      <c r="D70" s="20">
        <v>79</v>
      </c>
      <c r="E70" s="20">
        <v>69</v>
      </c>
      <c r="F70" s="20">
        <v>87</v>
      </c>
      <c r="G70" s="29">
        <f t="shared" ref="G70:G80" si="9">AVERAGE(C70:F70)</f>
        <v>79</v>
      </c>
      <c r="H70" s="29">
        <f t="shared" ref="H70:H80" si="10">_xlfn.STDEV.S(C70:F70)</f>
        <v>7.4833147735478827</v>
      </c>
      <c r="I70" s="29">
        <f t="shared" ref="I70:I80" si="11">(H70/G70)*100</f>
        <v>9.4725503462631426</v>
      </c>
    </row>
    <row r="71" spans="1:9" x14ac:dyDescent="0.25">
      <c r="A71" s="21">
        <v>3</v>
      </c>
      <c r="B71" s="21">
        <v>1</v>
      </c>
      <c r="C71" s="20">
        <v>89</v>
      </c>
      <c r="D71" s="20">
        <v>76</v>
      </c>
      <c r="E71" s="20"/>
      <c r="F71" s="20">
        <v>88</v>
      </c>
      <c r="G71" s="29">
        <f t="shared" si="9"/>
        <v>84.333333333333329</v>
      </c>
      <c r="H71" s="29">
        <f t="shared" si="10"/>
        <v>7.2341781380702361</v>
      </c>
      <c r="I71" s="29">
        <f t="shared" si="11"/>
        <v>8.5780768435615453</v>
      </c>
    </row>
    <row r="72" spans="1:9" x14ac:dyDescent="0.25">
      <c r="A72" s="21">
        <v>4</v>
      </c>
      <c r="B72" s="21">
        <v>1.17</v>
      </c>
      <c r="C72" s="20">
        <v>82</v>
      </c>
      <c r="D72" s="20">
        <v>82</v>
      </c>
      <c r="E72" s="20">
        <v>70</v>
      </c>
      <c r="F72" s="20">
        <v>82</v>
      </c>
      <c r="G72" s="29">
        <f t="shared" si="9"/>
        <v>79</v>
      </c>
      <c r="H72" s="29">
        <f t="shared" si="10"/>
        <v>6</v>
      </c>
      <c r="I72" s="29">
        <f t="shared" si="11"/>
        <v>7.59493670886076</v>
      </c>
    </row>
    <row r="73" spans="1:9" x14ac:dyDescent="0.25">
      <c r="A73" s="21">
        <v>5</v>
      </c>
      <c r="B73" s="21">
        <v>1.3</v>
      </c>
      <c r="C73" s="20">
        <v>104</v>
      </c>
      <c r="D73" s="20">
        <v>96</v>
      </c>
      <c r="E73" s="20">
        <v>85</v>
      </c>
      <c r="F73" s="20">
        <v>95</v>
      </c>
      <c r="G73" s="29">
        <f t="shared" si="9"/>
        <v>95</v>
      </c>
      <c r="H73" s="29">
        <f t="shared" si="10"/>
        <v>7.7888809636986149</v>
      </c>
      <c r="I73" s="29">
        <f t="shared" si="11"/>
        <v>8.1988220670511733</v>
      </c>
    </row>
    <row r="74" spans="1:9" x14ac:dyDescent="0.25">
      <c r="A74" s="21">
        <v>6</v>
      </c>
      <c r="B74" s="21">
        <v>1.5</v>
      </c>
      <c r="C74" s="20">
        <v>130</v>
      </c>
      <c r="D74" s="20">
        <v>111</v>
      </c>
      <c r="E74" s="20">
        <v>100</v>
      </c>
      <c r="F74" s="20">
        <v>116</v>
      </c>
      <c r="G74" s="29">
        <f t="shared" si="9"/>
        <v>114.25</v>
      </c>
      <c r="H74" s="29">
        <f t="shared" si="10"/>
        <v>12.446552400832395</v>
      </c>
      <c r="I74" s="29">
        <f t="shared" si="11"/>
        <v>10.894137768781089</v>
      </c>
    </row>
    <row r="75" spans="1:9" x14ac:dyDescent="0.25">
      <c r="A75" s="21">
        <v>7</v>
      </c>
      <c r="B75" s="21">
        <v>2</v>
      </c>
      <c r="C75" s="20">
        <v>184</v>
      </c>
      <c r="D75" s="20">
        <v>162</v>
      </c>
      <c r="E75" s="20">
        <v>143</v>
      </c>
      <c r="F75" s="20">
        <v>127</v>
      </c>
      <c r="G75" s="29">
        <f t="shared" si="9"/>
        <v>154</v>
      </c>
      <c r="H75" s="29">
        <f t="shared" si="10"/>
        <v>24.589970855343985</v>
      </c>
      <c r="I75" s="29">
        <f t="shared" si="11"/>
        <v>15.967513542431158</v>
      </c>
    </row>
    <row r="76" spans="1:9" x14ac:dyDescent="0.25">
      <c r="A76" s="21">
        <v>8</v>
      </c>
      <c r="B76" s="21">
        <v>2.5</v>
      </c>
      <c r="C76" s="20">
        <v>204</v>
      </c>
      <c r="D76" s="20">
        <v>163</v>
      </c>
      <c r="E76" s="20">
        <v>158</v>
      </c>
      <c r="F76" s="20">
        <v>145</v>
      </c>
      <c r="G76" s="29">
        <f t="shared" si="9"/>
        <v>167.5</v>
      </c>
      <c r="H76" s="29">
        <f t="shared" si="10"/>
        <v>25.488559525141209</v>
      </c>
      <c r="I76" s="29">
        <f t="shared" si="11"/>
        <v>15.217050462770871</v>
      </c>
    </row>
    <row r="77" spans="1:9" x14ac:dyDescent="0.25">
      <c r="A77" s="21">
        <v>9</v>
      </c>
      <c r="B77" s="21">
        <v>3</v>
      </c>
      <c r="C77" s="20">
        <v>195</v>
      </c>
      <c r="D77" s="20">
        <v>179</v>
      </c>
      <c r="E77" s="20">
        <v>172</v>
      </c>
      <c r="F77" s="20">
        <v>143</v>
      </c>
      <c r="G77" s="29">
        <f t="shared" si="9"/>
        <v>172.25</v>
      </c>
      <c r="H77" s="29">
        <f t="shared" si="10"/>
        <v>21.746647251166483</v>
      </c>
      <c r="I77" s="29">
        <f t="shared" si="11"/>
        <v>12.625049202418859</v>
      </c>
    </row>
    <row r="78" spans="1:9" x14ac:dyDescent="0.25">
      <c r="A78" s="21">
        <v>10</v>
      </c>
      <c r="B78" s="21">
        <v>3.5</v>
      </c>
      <c r="C78" s="20">
        <v>174</v>
      </c>
      <c r="D78" s="20">
        <v>162</v>
      </c>
      <c r="E78" s="20">
        <v>142</v>
      </c>
      <c r="F78" s="20">
        <v>132</v>
      </c>
      <c r="G78" s="29">
        <f t="shared" si="9"/>
        <v>152.5</v>
      </c>
      <c r="H78" s="29">
        <f t="shared" si="10"/>
        <v>19</v>
      </c>
      <c r="I78" s="29">
        <f t="shared" si="11"/>
        <v>12.459016393442624</v>
      </c>
    </row>
    <row r="79" spans="1:9" x14ac:dyDescent="0.25">
      <c r="A79" s="21">
        <v>11</v>
      </c>
      <c r="B79" s="21">
        <v>4</v>
      </c>
      <c r="C79" s="20">
        <v>157</v>
      </c>
      <c r="D79" s="20">
        <v>124</v>
      </c>
      <c r="E79" s="20">
        <v>140</v>
      </c>
      <c r="F79" s="20">
        <v>132</v>
      </c>
      <c r="G79" s="29">
        <f t="shared" si="9"/>
        <v>138.25</v>
      </c>
      <c r="H79" s="29">
        <f t="shared" si="10"/>
        <v>14.103781998693352</v>
      </c>
      <c r="I79" s="29">
        <f t="shared" si="11"/>
        <v>10.201650631966258</v>
      </c>
    </row>
    <row r="80" spans="1:9" x14ac:dyDescent="0.25">
      <c r="A80" s="21">
        <v>12</v>
      </c>
      <c r="B80" s="21">
        <v>5</v>
      </c>
      <c r="C80" s="20">
        <v>124</v>
      </c>
      <c r="D80" s="20">
        <v>63</v>
      </c>
      <c r="E80" s="20">
        <v>96</v>
      </c>
      <c r="F80" s="20">
        <v>97</v>
      </c>
      <c r="G80" s="29">
        <f t="shared" si="9"/>
        <v>95</v>
      </c>
      <c r="H80" s="29">
        <f t="shared" si="10"/>
        <v>24.966644414765341</v>
      </c>
      <c r="I80" s="29">
        <f t="shared" si="11"/>
        <v>26.280678331331934</v>
      </c>
    </row>
    <row r="81" spans="1:9" x14ac:dyDescent="0.25">
      <c r="A81" s="21">
        <v>13</v>
      </c>
      <c r="B81" s="21">
        <v>6</v>
      </c>
      <c r="C81" s="4"/>
      <c r="D81" s="4"/>
      <c r="E81" s="33"/>
      <c r="F81" s="5"/>
      <c r="G81" s="29"/>
      <c r="H81" s="29"/>
      <c r="I81" s="29"/>
    </row>
    <row r="82" spans="1:9" x14ac:dyDescent="0.25">
      <c r="A82" s="21">
        <v>14</v>
      </c>
      <c r="B82" s="21">
        <v>8</v>
      </c>
      <c r="C82" s="30"/>
      <c r="D82" s="30"/>
      <c r="E82" s="30"/>
      <c r="F82" s="30"/>
    </row>
    <row r="83" spans="1:9" x14ac:dyDescent="0.25">
      <c r="A83" s="21">
        <v>15</v>
      </c>
      <c r="B83" s="21">
        <v>10</v>
      </c>
    </row>
    <row r="84" spans="1:9" s="31" customFormat="1" ht="15.75" thickBot="1" x14ac:dyDescent="0.3">
      <c r="A84" s="23">
        <v>16</v>
      </c>
      <c r="B84" s="23">
        <v>12</v>
      </c>
    </row>
    <row r="85" spans="1:9" ht="15.75" thickTop="1" x14ac:dyDescent="0.25">
      <c r="A85" s="21"/>
      <c r="B85" s="21"/>
    </row>
    <row r="86" spans="1:9" x14ac:dyDescent="0.25">
      <c r="A86" s="21"/>
      <c r="B86" s="21"/>
    </row>
    <row r="88" spans="1:9" x14ac:dyDescent="0.25">
      <c r="A88" s="63" t="s">
        <v>0</v>
      </c>
      <c r="B88" s="61" t="s">
        <v>1</v>
      </c>
      <c r="C88" s="59" t="s">
        <v>42</v>
      </c>
      <c r="D88" s="59" t="s">
        <v>43</v>
      </c>
      <c r="E88" s="61" t="s">
        <v>12</v>
      </c>
      <c r="F88" s="61" t="s">
        <v>13</v>
      </c>
      <c r="G88" s="57" t="s">
        <v>14</v>
      </c>
    </row>
    <row r="89" spans="1:9" ht="15.75" thickBot="1" x14ac:dyDescent="0.3">
      <c r="A89" s="64"/>
      <c r="B89" s="62"/>
      <c r="C89" s="60"/>
      <c r="D89" s="60"/>
      <c r="E89" s="62"/>
      <c r="F89" s="62"/>
      <c r="G89" s="58"/>
    </row>
    <row r="90" spans="1:9" ht="15.75" thickTop="1" x14ac:dyDescent="0.25">
      <c r="A90" s="21">
        <v>1</v>
      </c>
      <c r="B90" s="21">
        <v>0</v>
      </c>
      <c r="C90" s="20">
        <v>69</v>
      </c>
      <c r="D90" s="20">
        <v>64</v>
      </c>
      <c r="E90" s="29">
        <f>AVERAGE(C90:D90)</f>
        <v>66.5</v>
      </c>
      <c r="F90" s="29">
        <f>_xlfn.STDEV.S(C90:D90)</f>
        <v>3.5355339059327378</v>
      </c>
      <c r="G90" s="29">
        <f>(F90/E90)*100</f>
        <v>5.3165923397484782</v>
      </c>
    </row>
    <row r="91" spans="1:9" x14ac:dyDescent="0.25">
      <c r="A91" s="21">
        <v>2</v>
      </c>
      <c r="B91" s="21">
        <v>0.5</v>
      </c>
      <c r="C91" s="20">
        <v>69</v>
      </c>
      <c r="D91" s="20">
        <v>66</v>
      </c>
      <c r="E91" s="29">
        <f t="shared" ref="E91:E101" si="12">AVERAGE(C91:D91)</f>
        <v>67.5</v>
      </c>
      <c r="F91" s="29">
        <f t="shared" ref="F91:F101" si="13">_xlfn.STDEV.S(C91:D91)</f>
        <v>2.1213203435596424</v>
      </c>
      <c r="G91" s="29">
        <f t="shared" ref="G91:G101" si="14">(F91/E91)*100</f>
        <v>3.1426968052735442</v>
      </c>
    </row>
    <row r="92" spans="1:9" x14ac:dyDescent="0.25">
      <c r="A92" s="21">
        <v>3</v>
      </c>
      <c r="B92" s="21">
        <v>1</v>
      </c>
      <c r="C92" s="20">
        <v>72</v>
      </c>
      <c r="D92" s="20">
        <v>60</v>
      </c>
      <c r="E92" s="29">
        <f t="shared" si="12"/>
        <v>66</v>
      </c>
      <c r="F92" s="29">
        <f t="shared" si="13"/>
        <v>8.4852813742385695</v>
      </c>
      <c r="G92" s="29">
        <f t="shared" si="14"/>
        <v>12.856486930664499</v>
      </c>
    </row>
    <row r="93" spans="1:9" x14ac:dyDescent="0.25">
      <c r="A93" s="21">
        <v>4</v>
      </c>
      <c r="B93" s="21">
        <v>1.17</v>
      </c>
      <c r="C93" s="20">
        <v>72</v>
      </c>
      <c r="D93" s="20">
        <v>60</v>
      </c>
      <c r="E93" s="29">
        <f t="shared" si="12"/>
        <v>66</v>
      </c>
      <c r="F93" s="29">
        <f t="shared" si="13"/>
        <v>8.4852813742385695</v>
      </c>
      <c r="G93" s="29">
        <f t="shared" si="14"/>
        <v>12.856486930664499</v>
      </c>
    </row>
    <row r="94" spans="1:9" x14ac:dyDescent="0.25">
      <c r="A94" s="21">
        <v>5</v>
      </c>
      <c r="B94" s="21">
        <v>1.3</v>
      </c>
      <c r="C94" s="20">
        <v>90</v>
      </c>
      <c r="D94" s="20">
        <v>68</v>
      </c>
      <c r="E94" s="29">
        <f t="shared" si="12"/>
        <v>79</v>
      </c>
      <c r="F94" s="29">
        <f t="shared" si="13"/>
        <v>15.556349186104045</v>
      </c>
      <c r="G94" s="29">
        <f t="shared" si="14"/>
        <v>19.691581248232968</v>
      </c>
    </row>
    <row r="95" spans="1:9" x14ac:dyDescent="0.25">
      <c r="A95" s="21">
        <v>6</v>
      </c>
      <c r="B95" s="21">
        <v>1.5</v>
      </c>
      <c r="C95" s="20">
        <v>109</v>
      </c>
      <c r="D95" s="20">
        <v>88</v>
      </c>
      <c r="E95" s="29">
        <f t="shared" si="12"/>
        <v>98.5</v>
      </c>
      <c r="F95" s="29">
        <f t="shared" si="13"/>
        <v>14.849242404917497</v>
      </c>
      <c r="G95" s="29">
        <f t="shared" si="14"/>
        <v>15.07537299991624</v>
      </c>
    </row>
    <row r="96" spans="1:9" x14ac:dyDescent="0.25">
      <c r="A96" s="21">
        <v>7</v>
      </c>
      <c r="B96" s="21">
        <v>2</v>
      </c>
      <c r="C96" s="20">
        <v>128</v>
      </c>
      <c r="D96" s="20">
        <v>118</v>
      </c>
      <c r="E96" s="29">
        <f t="shared" si="12"/>
        <v>123</v>
      </c>
      <c r="F96" s="29">
        <f t="shared" si="13"/>
        <v>7.0710678118654755</v>
      </c>
      <c r="G96" s="29">
        <f t="shared" si="14"/>
        <v>5.7488356194028256</v>
      </c>
    </row>
    <row r="97" spans="1:7" x14ac:dyDescent="0.25">
      <c r="A97" s="21">
        <v>8</v>
      </c>
      <c r="B97" s="21">
        <v>2.5</v>
      </c>
      <c r="C97" s="20">
        <v>129</v>
      </c>
      <c r="D97" s="20">
        <v>152</v>
      </c>
      <c r="E97" s="29">
        <f t="shared" si="12"/>
        <v>140.5</v>
      </c>
      <c r="F97" s="29">
        <f t="shared" si="13"/>
        <v>16.263455967290593</v>
      </c>
      <c r="G97" s="29">
        <f t="shared" si="14"/>
        <v>11.575413499850956</v>
      </c>
    </row>
    <row r="98" spans="1:7" x14ac:dyDescent="0.25">
      <c r="A98" s="21">
        <v>9</v>
      </c>
      <c r="B98" s="21">
        <v>3</v>
      </c>
      <c r="C98" s="20">
        <v>109</v>
      </c>
      <c r="D98" s="20">
        <v>153</v>
      </c>
      <c r="E98" s="29">
        <f t="shared" si="12"/>
        <v>131</v>
      </c>
      <c r="F98" s="29">
        <f t="shared" si="13"/>
        <v>31.11269837220809</v>
      </c>
      <c r="G98" s="29">
        <f t="shared" si="14"/>
        <v>23.750151429166479</v>
      </c>
    </row>
    <row r="99" spans="1:7" x14ac:dyDescent="0.25">
      <c r="A99" s="21">
        <v>10</v>
      </c>
      <c r="B99" s="21">
        <v>3.5</v>
      </c>
      <c r="C99" s="20">
        <v>123</v>
      </c>
      <c r="D99" s="20">
        <v>160</v>
      </c>
      <c r="E99" s="29">
        <f t="shared" si="12"/>
        <v>141.5</v>
      </c>
      <c r="F99" s="29">
        <f t="shared" si="13"/>
        <v>26.16295090390226</v>
      </c>
      <c r="G99" s="29">
        <f t="shared" si="14"/>
        <v>18.489717953287816</v>
      </c>
    </row>
    <row r="100" spans="1:7" x14ac:dyDescent="0.25">
      <c r="A100" s="21">
        <v>11</v>
      </c>
      <c r="B100" s="21">
        <v>4</v>
      </c>
      <c r="C100" s="20">
        <v>104</v>
      </c>
      <c r="D100" s="20">
        <v>152</v>
      </c>
      <c r="E100" s="29">
        <f t="shared" si="12"/>
        <v>128</v>
      </c>
      <c r="F100" s="29">
        <f t="shared" si="13"/>
        <v>33.941125496954278</v>
      </c>
      <c r="G100" s="29">
        <f t="shared" si="14"/>
        <v>26.51650429449553</v>
      </c>
    </row>
    <row r="101" spans="1:7" x14ac:dyDescent="0.25">
      <c r="A101" s="21">
        <v>12</v>
      </c>
      <c r="B101" s="21">
        <v>5</v>
      </c>
      <c r="C101" s="20">
        <v>78</v>
      </c>
      <c r="D101" s="20">
        <v>98</v>
      </c>
      <c r="E101" s="29">
        <f t="shared" si="12"/>
        <v>88</v>
      </c>
      <c r="F101" s="29">
        <f t="shared" si="13"/>
        <v>14.142135623730951</v>
      </c>
      <c r="G101" s="29">
        <f t="shared" si="14"/>
        <v>16.070608663330628</v>
      </c>
    </row>
    <row r="102" spans="1:7" x14ac:dyDescent="0.25">
      <c r="A102" s="21">
        <v>13</v>
      </c>
      <c r="B102" s="21">
        <v>6</v>
      </c>
      <c r="C102" s="5"/>
      <c r="D102" s="4"/>
      <c r="E102" s="29"/>
      <c r="F102" s="29"/>
      <c r="G102" s="29"/>
    </row>
    <row r="103" spans="1:7" x14ac:dyDescent="0.25">
      <c r="A103" s="21">
        <v>14</v>
      </c>
      <c r="B103" s="21">
        <v>8</v>
      </c>
    </row>
    <row r="104" spans="1:7" x14ac:dyDescent="0.25">
      <c r="A104" s="21">
        <v>15</v>
      </c>
      <c r="B104" s="21">
        <v>10</v>
      </c>
    </row>
    <row r="105" spans="1:7" s="31" customFormat="1" ht="15.75" thickBot="1" x14ac:dyDescent="0.3">
      <c r="A105" s="23">
        <v>16</v>
      </c>
      <c r="B105" s="23">
        <v>12</v>
      </c>
    </row>
    <row r="106" spans="1:7" ht="15.75" thickTop="1" x14ac:dyDescent="0.25"/>
  </sheetData>
  <mergeCells count="64">
    <mergeCell ref="A4:A5"/>
    <mergeCell ref="B4:B5"/>
    <mergeCell ref="C4:C5"/>
    <mergeCell ref="D4:D5"/>
    <mergeCell ref="E4:E5"/>
    <mergeCell ref="F25:F26"/>
    <mergeCell ref="M4:M5"/>
    <mergeCell ref="N4:N5"/>
    <mergeCell ref="O4:O5"/>
    <mergeCell ref="G4:G5"/>
    <mergeCell ref="H4:H5"/>
    <mergeCell ref="I4:I5"/>
    <mergeCell ref="J4:J5"/>
    <mergeCell ref="K4:K5"/>
    <mergeCell ref="L4:L5"/>
    <mergeCell ref="F4:F5"/>
    <mergeCell ref="A25:A26"/>
    <mergeCell ref="B25:B26"/>
    <mergeCell ref="C25:C26"/>
    <mergeCell ref="D25:D26"/>
    <mergeCell ref="E25:E26"/>
    <mergeCell ref="R25:R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A47:A48"/>
    <mergeCell ref="B47:B48"/>
    <mergeCell ref="C47:C48"/>
    <mergeCell ref="D47:D48"/>
    <mergeCell ref="E47:E48"/>
    <mergeCell ref="S25:S26"/>
    <mergeCell ref="T25:T26"/>
    <mergeCell ref="U25:U26"/>
    <mergeCell ref="V25:V26"/>
    <mergeCell ref="W25:W26"/>
    <mergeCell ref="A67:A68"/>
    <mergeCell ref="B67:B68"/>
    <mergeCell ref="C67:C68"/>
    <mergeCell ref="D67:D68"/>
    <mergeCell ref="E67:E68"/>
    <mergeCell ref="F47:F48"/>
    <mergeCell ref="G47:G48"/>
    <mergeCell ref="H47:H48"/>
    <mergeCell ref="I47:I48"/>
    <mergeCell ref="J47:J48"/>
    <mergeCell ref="A88:A89"/>
    <mergeCell ref="B88:B89"/>
    <mergeCell ref="C88:C89"/>
    <mergeCell ref="D88:D89"/>
    <mergeCell ref="E88:E89"/>
    <mergeCell ref="G88:G89"/>
    <mergeCell ref="F67:F68"/>
    <mergeCell ref="G67:G68"/>
    <mergeCell ref="H67:H68"/>
    <mergeCell ref="I67:I68"/>
    <mergeCell ref="F88:F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06"/>
  <sheetViews>
    <sheetView topLeftCell="H44" workbookViewId="0">
      <selection activeCell="H49" sqref="H49:I60"/>
    </sheetView>
  </sheetViews>
  <sheetFormatPr defaultRowHeight="15" x14ac:dyDescent="0.25"/>
  <sheetData>
    <row r="4" spans="1:21" x14ac:dyDescent="0.25">
      <c r="A4" s="43" t="s">
        <v>0</v>
      </c>
      <c r="B4" s="39" t="s">
        <v>1</v>
      </c>
      <c r="C4" s="47" t="s">
        <v>2</v>
      </c>
      <c r="D4" s="47" t="s">
        <v>3</v>
      </c>
      <c r="E4" s="47" t="s">
        <v>4</v>
      </c>
      <c r="F4" s="47" t="s">
        <v>5</v>
      </c>
      <c r="G4" s="47" t="s">
        <v>6</v>
      </c>
      <c r="H4" s="47" t="s">
        <v>7</v>
      </c>
      <c r="I4" s="47" t="s">
        <v>8</v>
      </c>
      <c r="J4" s="47" t="s">
        <v>9</v>
      </c>
      <c r="K4" s="47" t="s">
        <v>10</v>
      </c>
      <c r="L4" s="55" t="s">
        <v>11</v>
      </c>
      <c r="M4" s="49" t="s">
        <v>12</v>
      </c>
      <c r="N4" s="49" t="s">
        <v>13</v>
      </c>
      <c r="O4" s="51" t="s">
        <v>14</v>
      </c>
    </row>
    <row r="5" spans="1:21" ht="15.75" thickBot="1" x14ac:dyDescent="0.3">
      <c r="A5" s="44"/>
      <c r="B5" s="40"/>
      <c r="C5" s="48"/>
      <c r="D5" s="48"/>
      <c r="E5" s="48"/>
      <c r="F5" s="48"/>
      <c r="G5" s="48"/>
      <c r="H5" s="48"/>
      <c r="I5" s="48"/>
      <c r="J5" s="48"/>
      <c r="K5" s="48"/>
      <c r="L5" s="56"/>
      <c r="M5" s="50"/>
      <c r="N5" s="50"/>
      <c r="O5" s="52"/>
    </row>
    <row r="6" spans="1:21" ht="16.5" thickTop="1" x14ac:dyDescent="0.25">
      <c r="A6" s="1">
        <v>1</v>
      </c>
      <c r="B6" s="1">
        <v>0</v>
      </c>
      <c r="C6" s="20">
        <v>19</v>
      </c>
      <c r="D6" s="20">
        <v>13</v>
      </c>
      <c r="E6" s="20">
        <v>37</v>
      </c>
      <c r="F6" s="20">
        <v>27</v>
      </c>
      <c r="G6" s="20">
        <v>17</v>
      </c>
      <c r="H6" s="20">
        <v>34</v>
      </c>
      <c r="I6" s="20">
        <v>16</v>
      </c>
      <c r="J6" s="20">
        <v>7</v>
      </c>
      <c r="K6" s="20">
        <v>11</v>
      </c>
      <c r="L6" s="20">
        <v>23</v>
      </c>
      <c r="M6" s="77">
        <f>AVERAGE(C6:L6)</f>
        <v>20.399999999999999</v>
      </c>
      <c r="N6" s="77">
        <f>_xlfn.STDEV.S(C6:L6)</f>
        <v>9.8115578103921202</v>
      </c>
      <c r="O6" s="77">
        <f>(N6/M6)*100</f>
        <v>48.095871619569216</v>
      </c>
      <c r="T6" s="1"/>
      <c r="U6" s="19"/>
    </row>
    <row r="7" spans="1:21" ht="15.75" x14ac:dyDescent="0.25">
      <c r="A7" s="1">
        <v>2</v>
      </c>
      <c r="B7" s="1">
        <v>0.5</v>
      </c>
      <c r="C7" s="20">
        <v>19</v>
      </c>
      <c r="D7" s="20">
        <v>18</v>
      </c>
      <c r="E7" s="20">
        <v>30</v>
      </c>
      <c r="F7" s="20">
        <v>20</v>
      </c>
      <c r="G7" s="20">
        <v>20</v>
      </c>
      <c r="H7" s="20">
        <v>31</v>
      </c>
      <c r="I7" s="20">
        <v>10</v>
      </c>
      <c r="J7" s="20">
        <v>10</v>
      </c>
      <c r="K7" s="20">
        <v>11</v>
      </c>
      <c r="L7" s="20">
        <v>15</v>
      </c>
      <c r="M7" s="77">
        <f t="shared" ref="M7:M17" si="0">AVERAGE(C7:L7)</f>
        <v>18.399999999999999</v>
      </c>
      <c r="N7" s="77">
        <f t="shared" ref="N7:N17" si="1">_xlfn.STDEV.S(C7:L7)</f>
        <v>7.5011110288187766</v>
      </c>
      <c r="O7" s="77">
        <f t="shared" ref="O7:O17" si="2">(N7/M7)*100</f>
        <v>40.766907765319445</v>
      </c>
      <c r="T7" s="1"/>
      <c r="U7" s="19"/>
    </row>
    <row r="8" spans="1:21" ht="15.75" x14ac:dyDescent="0.25">
      <c r="A8" s="1">
        <v>3</v>
      </c>
      <c r="B8" s="1">
        <v>1</v>
      </c>
      <c r="C8" s="20">
        <v>20</v>
      </c>
      <c r="D8" s="20">
        <v>20</v>
      </c>
      <c r="E8" s="20">
        <v>40</v>
      </c>
      <c r="F8" s="20">
        <v>20</v>
      </c>
      <c r="G8" s="20">
        <v>14</v>
      </c>
      <c r="H8" s="20">
        <v>32</v>
      </c>
      <c r="I8" s="20">
        <v>10</v>
      </c>
      <c r="J8" s="20">
        <v>9</v>
      </c>
      <c r="K8" s="20">
        <v>15</v>
      </c>
      <c r="L8" s="20">
        <v>12</v>
      </c>
      <c r="M8" s="77">
        <f t="shared" si="0"/>
        <v>19.2</v>
      </c>
      <c r="N8" s="77">
        <f t="shared" si="1"/>
        <v>9.9084700018609215</v>
      </c>
      <c r="O8" s="77">
        <f t="shared" si="2"/>
        <v>51.606614593025633</v>
      </c>
      <c r="T8" s="1"/>
      <c r="U8" s="19"/>
    </row>
    <row r="9" spans="1:21" ht="15.75" x14ac:dyDescent="0.25">
      <c r="A9" s="1">
        <v>4</v>
      </c>
      <c r="B9" s="1">
        <v>1.17</v>
      </c>
      <c r="C9" s="20">
        <v>22</v>
      </c>
      <c r="D9" s="20">
        <v>75</v>
      </c>
      <c r="E9" s="20">
        <v>30</v>
      </c>
      <c r="F9" s="20">
        <v>18</v>
      </c>
      <c r="G9" s="20">
        <v>18</v>
      </c>
      <c r="H9" s="20">
        <v>32</v>
      </c>
      <c r="I9" s="20">
        <v>20</v>
      </c>
      <c r="J9" s="20">
        <v>4</v>
      </c>
      <c r="K9" s="20">
        <v>7</v>
      </c>
      <c r="L9" s="20"/>
      <c r="M9" s="77">
        <f t="shared" si="0"/>
        <v>25.111111111111111</v>
      </c>
      <c r="N9" s="77">
        <f t="shared" si="1"/>
        <v>20.829332949259587</v>
      </c>
      <c r="O9" s="77">
        <f t="shared" si="2"/>
        <v>82.948671036874472</v>
      </c>
      <c r="T9" s="1"/>
      <c r="U9" s="19"/>
    </row>
    <row r="10" spans="1:21" ht="15.75" x14ac:dyDescent="0.25">
      <c r="A10" s="1">
        <v>5</v>
      </c>
      <c r="B10" s="1">
        <v>1.3</v>
      </c>
      <c r="C10" s="20">
        <v>40</v>
      </c>
      <c r="D10" s="20">
        <v>25</v>
      </c>
      <c r="E10" s="20">
        <v>91</v>
      </c>
      <c r="F10" s="20">
        <v>49</v>
      </c>
      <c r="G10" s="20">
        <v>40</v>
      </c>
      <c r="H10" s="20">
        <v>130</v>
      </c>
      <c r="I10" s="20">
        <v>79</v>
      </c>
      <c r="J10" s="20">
        <v>38</v>
      </c>
      <c r="K10" s="20">
        <v>29</v>
      </c>
      <c r="L10" s="20">
        <v>31</v>
      </c>
      <c r="M10" s="77">
        <f t="shared" si="0"/>
        <v>55.2</v>
      </c>
      <c r="N10" s="77">
        <f t="shared" si="1"/>
        <v>34.032011074542417</v>
      </c>
      <c r="O10" s="77">
        <f t="shared" si="2"/>
        <v>61.652193975620321</v>
      </c>
      <c r="T10" s="1"/>
      <c r="U10" s="19"/>
    </row>
    <row r="11" spans="1:21" ht="15.75" x14ac:dyDescent="0.25">
      <c r="A11" s="1">
        <v>6</v>
      </c>
      <c r="B11" s="1">
        <v>1.5</v>
      </c>
      <c r="C11" s="20">
        <v>60</v>
      </c>
      <c r="D11" s="20">
        <v>129</v>
      </c>
      <c r="E11" s="20">
        <v>85</v>
      </c>
      <c r="F11" s="20">
        <v>103</v>
      </c>
      <c r="G11" s="20">
        <v>79</v>
      </c>
      <c r="H11" s="20">
        <v>121</v>
      </c>
      <c r="I11" s="20">
        <v>79</v>
      </c>
      <c r="J11" s="20">
        <v>79</v>
      </c>
      <c r="K11" s="20">
        <v>58</v>
      </c>
      <c r="L11" s="20">
        <v>47</v>
      </c>
      <c r="M11" s="77">
        <f t="shared" si="0"/>
        <v>84</v>
      </c>
      <c r="N11" s="77">
        <f t="shared" si="1"/>
        <v>26.774780837364268</v>
      </c>
      <c r="O11" s="77">
        <f t="shared" si="2"/>
        <v>31.874739092100317</v>
      </c>
      <c r="T11" s="1"/>
      <c r="U11" s="19"/>
    </row>
    <row r="12" spans="1:21" ht="15.75" x14ac:dyDescent="0.25">
      <c r="A12" s="1">
        <v>7</v>
      </c>
      <c r="B12" s="1">
        <v>2</v>
      </c>
      <c r="C12" s="20">
        <v>80</v>
      </c>
      <c r="D12" s="20">
        <v>219</v>
      </c>
      <c r="E12" s="20">
        <v>293</v>
      </c>
      <c r="F12" s="20">
        <v>160</v>
      </c>
      <c r="G12" s="20">
        <v>100</v>
      </c>
      <c r="H12" s="20">
        <v>272</v>
      </c>
      <c r="I12" s="20">
        <v>168</v>
      </c>
      <c r="J12" s="20">
        <v>30</v>
      </c>
      <c r="K12" s="20">
        <v>203</v>
      </c>
      <c r="L12" s="20">
        <v>93</v>
      </c>
      <c r="M12" s="77">
        <f t="shared" si="0"/>
        <v>161.80000000000001</v>
      </c>
      <c r="N12" s="77">
        <f t="shared" si="1"/>
        <v>86.27063360276324</v>
      </c>
      <c r="O12" s="77">
        <f t="shared" si="2"/>
        <v>53.319303833599029</v>
      </c>
      <c r="T12" s="1"/>
      <c r="U12" s="19"/>
    </row>
    <row r="13" spans="1:21" ht="15.75" x14ac:dyDescent="0.25">
      <c r="A13" s="1">
        <v>8</v>
      </c>
      <c r="B13" s="1">
        <v>2.5</v>
      </c>
      <c r="C13" s="20">
        <v>110</v>
      </c>
      <c r="D13" s="20">
        <v>211</v>
      </c>
      <c r="E13" s="20">
        <v>291</v>
      </c>
      <c r="F13" s="20">
        <v>145</v>
      </c>
      <c r="G13" s="20">
        <v>138</v>
      </c>
      <c r="H13" s="20">
        <v>324</v>
      </c>
      <c r="I13" s="20">
        <v>167</v>
      </c>
      <c r="J13" s="20">
        <v>65</v>
      </c>
      <c r="K13" s="20">
        <v>291</v>
      </c>
      <c r="L13" s="20">
        <v>99</v>
      </c>
      <c r="M13" s="77">
        <f t="shared" si="0"/>
        <v>184.1</v>
      </c>
      <c r="N13" s="77">
        <f t="shared" si="1"/>
        <v>90.685598513643711</v>
      </c>
      <c r="O13" s="77">
        <f t="shared" si="2"/>
        <v>49.258880235547913</v>
      </c>
      <c r="T13" s="1"/>
      <c r="U13" s="19"/>
    </row>
    <row r="14" spans="1:21" ht="15.75" x14ac:dyDescent="0.25">
      <c r="A14" s="1">
        <v>9</v>
      </c>
      <c r="B14" s="1">
        <v>3</v>
      </c>
      <c r="C14" s="20">
        <v>115</v>
      </c>
      <c r="D14" s="20">
        <v>194</v>
      </c>
      <c r="E14" s="20">
        <v>354</v>
      </c>
      <c r="F14" s="20">
        <v>159</v>
      </c>
      <c r="G14" s="20">
        <v>127</v>
      </c>
      <c r="H14" s="20">
        <v>395</v>
      </c>
      <c r="I14" s="20">
        <v>102</v>
      </c>
      <c r="J14" s="20">
        <v>124</v>
      </c>
      <c r="K14" s="20">
        <v>197</v>
      </c>
      <c r="L14" s="20"/>
      <c r="M14" s="77">
        <f t="shared" si="0"/>
        <v>196.33333333333334</v>
      </c>
      <c r="N14" s="77">
        <f t="shared" si="1"/>
        <v>106.81760154581266</v>
      </c>
      <c r="O14" s="77">
        <f t="shared" si="2"/>
        <v>54.406248665099824</v>
      </c>
      <c r="T14" s="1"/>
      <c r="U14" s="19"/>
    </row>
    <row r="15" spans="1:21" ht="15.75" x14ac:dyDescent="0.25">
      <c r="A15" s="1">
        <v>10</v>
      </c>
      <c r="B15" s="1">
        <v>3.5</v>
      </c>
      <c r="C15" s="20">
        <v>133</v>
      </c>
      <c r="D15" s="20">
        <v>191</v>
      </c>
      <c r="E15" s="20">
        <v>432</v>
      </c>
      <c r="F15" s="20">
        <v>109</v>
      </c>
      <c r="G15" s="20">
        <v>143</v>
      </c>
      <c r="H15" s="20">
        <v>664</v>
      </c>
      <c r="I15" s="20">
        <v>32</v>
      </c>
      <c r="J15" s="20">
        <v>219</v>
      </c>
      <c r="K15" s="20">
        <v>204</v>
      </c>
      <c r="L15" s="20">
        <v>64</v>
      </c>
      <c r="M15" s="77">
        <f t="shared" si="0"/>
        <v>219.1</v>
      </c>
      <c r="N15" s="77">
        <f t="shared" si="1"/>
        <v>191.09884004531966</v>
      </c>
      <c r="O15" s="77">
        <f t="shared" si="2"/>
        <v>87.219917866417006</v>
      </c>
      <c r="T15" s="1"/>
      <c r="U15" s="19"/>
    </row>
    <row r="16" spans="1:21" ht="15.75" x14ac:dyDescent="0.25">
      <c r="A16" s="1">
        <v>11</v>
      </c>
      <c r="B16" s="1">
        <v>4</v>
      </c>
      <c r="C16" s="20">
        <v>75</v>
      </c>
      <c r="D16" s="20">
        <v>129</v>
      </c>
      <c r="E16" s="20">
        <v>131</v>
      </c>
      <c r="F16" s="20">
        <v>86</v>
      </c>
      <c r="G16" s="20">
        <v>77</v>
      </c>
      <c r="H16" s="20">
        <v>710</v>
      </c>
      <c r="I16" s="20">
        <v>9</v>
      </c>
      <c r="J16" s="20">
        <v>232</v>
      </c>
      <c r="K16" s="20">
        <v>140</v>
      </c>
      <c r="L16" s="20">
        <v>41</v>
      </c>
      <c r="M16" s="77">
        <f t="shared" si="0"/>
        <v>163</v>
      </c>
      <c r="N16" s="77">
        <f t="shared" si="1"/>
        <v>201.75562776124323</v>
      </c>
      <c r="O16" s="77">
        <f t="shared" si="2"/>
        <v>123.77645874922898</v>
      </c>
      <c r="T16" s="1"/>
      <c r="U16" s="19"/>
    </row>
    <row r="17" spans="1:23" ht="15.75" x14ac:dyDescent="0.25">
      <c r="A17" s="1">
        <v>12</v>
      </c>
      <c r="B17" s="1">
        <v>5</v>
      </c>
      <c r="C17" s="20">
        <v>60</v>
      </c>
      <c r="D17" s="20">
        <v>149</v>
      </c>
      <c r="E17" s="20">
        <v>28</v>
      </c>
      <c r="F17" s="20">
        <v>90</v>
      </c>
      <c r="G17" s="20">
        <v>29</v>
      </c>
      <c r="H17" s="20">
        <v>217</v>
      </c>
      <c r="I17" s="20">
        <v>11</v>
      </c>
      <c r="J17" s="20">
        <v>95</v>
      </c>
      <c r="K17" s="20">
        <v>40</v>
      </c>
      <c r="L17" s="20">
        <v>28</v>
      </c>
      <c r="M17" s="77">
        <f t="shared" si="0"/>
        <v>74.7</v>
      </c>
      <c r="N17" s="77">
        <f t="shared" si="1"/>
        <v>65.272165243352816</v>
      </c>
      <c r="O17" s="77">
        <f t="shared" si="2"/>
        <v>87.379069937553965</v>
      </c>
      <c r="T17" s="1"/>
      <c r="U17" s="19"/>
    </row>
    <row r="18" spans="1:23" x14ac:dyDescent="0.25">
      <c r="A18" s="1">
        <v>13</v>
      </c>
      <c r="B18" s="1">
        <v>6</v>
      </c>
      <c r="C18" s="3"/>
      <c r="D18" s="3"/>
      <c r="E18" s="3"/>
      <c r="F18" s="3"/>
      <c r="G18" s="4"/>
      <c r="H18" s="5"/>
      <c r="I18" s="6"/>
      <c r="J18" s="3"/>
      <c r="K18" s="3"/>
      <c r="L18" s="6"/>
      <c r="M18" s="7"/>
      <c r="N18" s="7"/>
      <c r="O18" s="7"/>
      <c r="T18" s="1"/>
    </row>
    <row r="19" spans="1:23" x14ac:dyDescent="0.25">
      <c r="A19" s="21">
        <v>14</v>
      </c>
      <c r="B19" s="1">
        <v>8</v>
      </c>
    </row>
    <row r="20" spans="1:23" x14ac:dyDescent="0.25">
      <c r="A20" s="21">
        <v>15</v>
      </c>
      <c r="B20" s="1">
        <v>10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23" ht="15.75" thickBot="1" x14ac:dyDescent="0.3">
      <c r="A21" s="23">
        <v>16</v>
      </c>
      <c r="B21" s="17">
        <v>12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23" ht="15.75" thickTop="1" x14ac:dyDescent="0.25">
      <c r="B22" s="1"/>
    </row>
    <row r="23" spans="1:23" x14ac:dyDescent="0.25">
      <c r="B23" s="1"/>
    </row>
    <row r="24" spans="1:23" x14ac:dyDescent="0.25">
      <c r="B24" s="1"/>
    </row>
    <row r="25" spans="1:23" x14ac:dyDescent="0.25">
      <c r="A25" s="43" t="s">
        <v>0</v>
      </c>
      <c r="B25" s="39" t="s">
        <v>1</v>
      </c>
      <c r="C25" s="45" t="s">
        <v>15</v>
      </c>
      <c r="D25" s="45" t="s">
        <v>16</v>
      </c>
      <c r="E25" s="45" t="s">
        <v>17</v>
      </c>
      <c r="F25" s="45" t="s">
        <v>18</v>
      </c>
      <c r="G25" s="45" t="s">
        <v>19</v>
      </c>
      <c r="H25" s="53" t="s">
        <v>20</v>
      </c>
      <c r="I25" s="53" t="s">
        <v>21</v>
      </c>
      <c r="J25" s="53" t="s">
        <v>22</v>
      </c>
      <c r="K25" s="45" t="s">
        <v>23</v>
      </c>
      <c r="L25" s="45" t="s">
        <v>24</v>
      </c>
      <c r="M25" s="45" t="s">
        <v>25</v>
      </c>
      <c r="N25" s="45" t="s">
        <v>26</v>
      </c>
      <c r="O25" s="45" t="s">
        <v>27</v>
      </c>
      <c r="P25" s="45" t="s">
        <v>28</v>
      </c>
      <c r="Q25" s="45" t="s">
        <v>29</v>
      </c>
      <c r="R25" s="45" t="s">
        <v>30</v>
      </c>
      <c r="S25" s="45" t="s">
        <v>31</v>
      </c>
      <c r="T25" s="45" t="s">
        <v>32</v>
      </c>
      <c r="U25" s="39" t="s">
        <v>12</v>
      </c>
      <c r="V25" s="39" t="s">
        <v>13</v>
      </c>
      <c r="W25" s="41" t="s">
        <v>14</v>
      </c>
    </row>
    <row r="26" spans="1:23" ht="15.75" thickBot="1" x14ac:dyDescent="0.3">
      <c r="A26" s="44"/>
      <c r="B26" s="40"/>
      <c r="C26" s="46"/>
      <c r="D26" s="46"/>
      <c r="E26" s="46"/>
      <c r="F26" s="46"/>
      <c r="G26" s="46"/>
      <c r="H26" s="54"/>
      <c r="I26" s="54"/>
      <c r="J26" s="54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0"/>
      <c r="V26" s="40"/>
      <c r="W26" s="42"/>
    </row>
    <row r="27" spans="1:23" ht="15.75" thickTop="1" x14ac:dyDescent="0.25">
      <c r="A27" s="1">
        <v>1</v>
      </c>
      <c r="B27" s="1">
        <v>0</v>
      </c>
      <c r="C27" s="20">
        <v>34</v>
      </c>
      <c r="D27" s="20">
        <v>17</v>
      </c>
      <c r="E27" s="20">
        <v>23</v>
      </c>
      <c r="F27" s="20">
        <v>28</v>
      </c>
      <c r="G27" s="20">
        <v>23</v>
      </c>
      <c r="H27" s="20">
        <v>8</v>
      </c>
      <c r="I27" s="20">
        <v>16</v>
      </c>
      <c r="J27" s="20">
        <v>24</v>
      </c>
      <c r="K27" s="20">
        <v>14</v>
      </c>
      <c r="L27" s="20">
        <v>7</v>
      </c>
      <c r="M27" s="20">
        <v>11</v>
      </c>
      <c r="N27" s="20">
        <v>24</v>
      </c>
      <c r="O27" s="20">
        <v>18</v>
      </c>
      <c r="P27" s="20">
        <v>12.3</v>
      </c>
      <c r="Q27" s="20">
        <v>14</v>
      </c>
      <c r="R27" s="20">
        <v>15</v>
      </c>
      <c r="S27" s="25">
        <v>14</v>
      </c>
      <c r="T27" s="25">
        <v>24</v>
      </c>
      <c r="U27" s="7">
        <f>AVERAGE(C27:T27)</f>
        <v>18.12777777777778</v>
      </c>
      <c r="V27" s="7">
        <f>_xlfn.STDEV.S(C27:T27)</f>
        <v>7.187391374569903</v>
      </c>
      <c r="W27" s="7">
        <f>(V27/U27)*100</f>
        <v>39.648496703113153</v>
      </c>
    </row>
    <row r="28" spans="1:23" x14ac:dyDescent="0.25">
      <c r="A28" s="1">
        <v>2</v>
      </c>
      <c r="B28" s="1">
        <v>0.5</v>
      </c>
      <c r="C28" s="20">
        <v>44</v>
      </c>
      <c r="D28" s="20">
        <v>25</v>
      </c>
      <c r="E28" s="20">
        <v>28</v>
      </c>
      <c r="F28" s="20">
        <v>14</v>
      </c>
      <c r="G28" s="20">
        <v>24</v>
      </c>
      <c r="H28" s="20">
        <v>8</v>
      </c>
      <c r="I28" s="20">
        <v>16</v>
      </c>
      <c r="J28" s="20">
        <v>17</v>
      </c>
      <c r="K28" s="20">
        <v>12</v>
      </c>
      <c r="L28" s="20">
        <v>6</v>
      </c>
      <c r="M28" s="20">
        <v>10</v>
      </c>
      <c r="N28" s="20">
        <v>28</v>
      </c>
      <c r="O28" s="20">
        <v>13</v>
      </c>
      <c r="P28" s="20"/>
      <c r="Q28" s="20">
        <v>11</v>
      </c>
      <c r="R28" s="20">
        <v>7</v>
      </c>
      <c r="S28" s="20">
        <v>15</v>
      </c>
      <c r="T28" s="20">
        <v>21</v>
      </c>
      <c r="U28" s="7">
        <f t="shared" ref="U28:U38" si="3">AVERAGE(C28:T28)</f>
        <v>17.588235294117649</v>
      </c>
      <c r="V28" s="7">
        <f t="shared" ref="V28:V38" si="4">_xlfn.STDEV.S(C28:T28)</f>
        <v>9.7983341921561582</v>
      </c>
      <c r="W28" s="7">
        <f t="shared" ref="W28:W38" si="5">(V28/U28)*100</f>
        <v>55.709592396874477</v>
      </c>
    </row>
    <row r="29" spans="1:23" x14ac:dyDescent="0.25">
      <c r="A29" s="1">
        <v>3</v>
      </c>
      <c r="B29" s="1">
        <v>1</v>
      </c>
      <c r="C29" s="20">
        <v>37</v>
      </c>
      <c r="D29" s="20">
        <v>18</v>
      </c>
      <c r="E29" s="20">
        <v>25</v>
      </c>
      <c r="F29" s="20">
        <v>18</v>
      </c>
      <c r="G29" s="20">
        <v>17</v>
      </c>
      <c r="H29" s="20">
        <v>9</v>
      </c>
      <c r="I29" s="20">
        <v>15</v>
      </c>
      <c r="J29" s="20">
        <v>14</v>
      </c>
      <c r="K29" s="20">
        <v>13</v>
      </c>
      <c r="L29" s="20">
        <v>6</v>
      </c>
      <c r="M29" s="20">
        <v>8</v>
      </c>
      <c r="N29" s="20">
        <v>26</v>
      </c>
      <c r="O29" s="20"/>
      <c r="P29" s="20">
        <v>13.2</v>
      </c>
      <c r="Q29" s="20">
        <v>18</v>
      </c>
      <c r="R29" s="20">
        <v>14</v>
      </c>
      <c r="S29" s="20">
        <v>13</v>
      </c>
      <c r="T29" s="20">
        <v>23</v>
      </c>
      <c r="U29" s="7">
        <f t="shared" si="3"/>
        <v>16.894117647058824</v>
      </c>
      <c r="V29" s="7">
        <f t="shared" si="4"/>
        <v>7.5756576107486602</v>
      </c>
      <c r="W29" s="7">
        <f t="shared" si="5"/>
        <v>44.841984464737891</v>
      </c>
    </row>
    <row r="30" spans="1:23" x14ac:dyDescent="0.25">
      <c r="A30" s="1">
        <v>4</v>
      </c>
      <c r="B30" s="1">
        <v>1.17</v>
      </c>
      <c r="C30" s="20">
        <v>37</v>
      </c>
      <c r="D30" s="20">
        <v>19</v>
      </c>
      <c r="E30" s="20">
        <v>24</v>
      </c>
      <c r="F30" s="20">
        <v>37</v>
      </c>
      <c r="G30" s="20">
        <v>21</v>
      </c>
      <c r="H30" s="20">
        <v>6</v>
      </c>
      <c r="I30" s="20">
        <v>37</v>
      </c>
      <c r="J30" s="20">
        <v>17</v>
      </c>
      <c r="K30" s="20">
        <v>21</v>
      </c>
      <c r="L30" s="20">
        <v>7</v>
      </c>
      <c r="M30" s="20">
        <v>28</v>
      </c>
      <c r="N30" s="20">
        <v>23</v>
      </c>
      <c r="O30" s="20">
        <v>3</v>
      </c>
      <c r="P30" s="20">
        <v>6</v>
      </c>
      <c r="Q30" s="20">
        <v>27</v>
      </c>
      <c r="R30" s="20">
        <v>30</v>
      </c>
      <c r="S30" s="20">
        <v>17</v>
      </c>
      <c r="T30" s="20">
        <v>36</v>
      </c>
      <c r="U30" s="7">
        <f t="shared" si="3"/>
        <v>22</v>
      </c>
      <c r="V30" s="7">
        <f t="shared" si="4"/>
        <v>11.272037239532692</v>
      </c>
      <c r="W30" s="7">
        <f t="shared" si="5"/>
        <v>51.236532906966779</v>
      </c>
    </row>
    <row r="31" spans="1:23" x14ac:dyDescent="0.25">
      <c r="A31" s="1">
        <v>5</v>
      </c>
      <c r="B31" s="1">
        <v>1.3</v>
      </c>
      <c r="C31" s="20">
        <v>51</v>
      </c>
      <c r="D31" s="20">
        <v>26</v>
      </c>
      <c r="E31" s="20">
        <v>31</v>
      </c>
      <c r="F31" s="20">
        <v>97</v>
      </c>
      <c r="G31" s="20">
        <v>43</v>
      </c>
      <c r="H31" s="20">
        <v>3</v>
      </c>
      <c r="I31" s="20">
        <v>83</v>
      </c>
      <c r="J31" s="20">
        <v>99</v>
      </c>
      <c r="K31" s="20">
        <v>26</v>
      </c>
      <c r="L31" s="20">
        <v>7</v>
      </c>
      <c r="M31" s="20">
        <v>66</v>
      </c>
      <c r="N31" s="20">
        <v>30</v>
      </c>
      <c r="O31" s="20">
        <v>17</v>
      </c>
      <c r="P31" s="20">
        <v>47.4</v>
      </c>
      <c r="Q31" s="20">
        <v>56</v>
      </c>
      <c r="R31" s="20"/>
      <c r="S31" s="20">
        <v>23</v>
      </c>
      <c r="T31" s="20">
        <v>52</v>
      </c>
      <c r="U31" s="7">
        <f t="shared" si="3"/>
        <v>44.55294117647059</v>
      </c>
      <c r="V31" s="7">
        <f t="shared" si="4"/>
        <v>28.870792283185157</v>
      </c>
      <c r="W31" s="7">
        <f t="shared" si="5"/>
        <v>64.801091736750422</v>
      </c>
    </row>
    <row r="32" spans="1:23" x14ac:dyDescent="0.25">
      <c r="A32" s="1">
        <v>6</v>
      </c>
      <c r="B32" s="1">
        <v>1.5</v>
      </c>
      <c r="C32" s="20">
        <v>85</v>
      </c>
      <c r="D32" s="20">
        <v>33</v>
      </c>
      <c r="E32" s="20">
        <v>75</v>
      </c>
      <c r="F32" s="20">
        <v>62</v>
      </c>
      <c r="G32" s="20">
        <v>84</v>
      </c>
      <c r="H32" s="20">
        <v>36</v>
      </c>
      <c r="I32" s="20">
        <v>110</v>
      </c>
      <c r="J32" s="20">
        <v>173</v>
      </c>
      <c r="K32" s="20">
        <v>31</v>
      </c>
      <c r="L32" s="20">
        <v>14</v>
      </c>
      <c r="M32" s="20">
        <v>77</v>
      </c>
      <c r="N32" s="20">
        <v>54</v>
      </c>
      <c r="O32" s="20">
        <v>23</v>
      </c>
      <c r="P32" s="20">
        <v>41.5</v>
      </c>
      <c r="Q32" s="20">
        <v>56</v>
      </c>
      <c r="R32" s="20">
        <v>17</v>
      </c>
      <c r="S32" s="20">
        <v>45</v>
      </c>
      <c r="T32" s="20">
        <v>88</v>
      </c>
      <c r="U32" s="7">
        <f t="shared" si="3"/>
        <v>61.361111111111114</v>
      </c>
      <c r="V32" s="7">
        <f t="shared" si="4"/>
        <v>38.985595211397353</v>
      </c>
      <c r="W32" s="7">
        <f t="shared" si="5"/>
        <v>63.534695681770238</v>
      </c>
    </row>
    <row r="33" spans="1:23" x14ac:dyDescent="0.25">
      <c r="A33" s="1">
        <v>7</v>
      </c>
      <c r="B33" s="1">
        <v>2</v>
      </c>
      <c r="C33" s="20">
        <v>82</v>
      </c>
      <c r="D33" s="20">
        <v>172</v>
      </c>
      <c r="E33" s="20">
        <v>192</v>
      </c>
      <c r="F33" s="20">
        <v>161</v>
      </c>
      <c r="G33" s="20">
        <v>177</v>
      </c>
      <c r="H33" s="20">
        <v>75</v>
      </c>
      <c r="I33" s="20">
        <v>183</v>
      </c>
      <c r="J33" s="20">
        <v>155</v>
      </c>
      <c r="K33" s="20">
        <v>80</v>
      </c>
      <c r="L33" s="20">
        <v>34</v>
      </c>
      <c r="M33" s="20">
        <v>132</v>
      </c>
      <c r="N33" s="20">
        <v>180</v>
      </c>
      <c r="O33" s="20">
        <v>15</v>
      </c>
      <c r="P33" s="20">
        <v>86</v>
      </c>
      <c r="Q33" s="20">
        <v>59</v>
      </c>
      <c r="R33" s="20">
        <v>101</v>
      </c>
      <c r="S33" s="20"/>
      <c r="T33" s="20">
        <v>131</v>
      </c>
      <c r="U33" s="7">
        <f t="shared" si="3"/>
        <v>118.52941176470588</v>
      </c>
      <c r="V33" s="7">
        <f t="shared" si="4"/>
        <v>56.218455207185769</v>
      </c>
      <c r="W33" s="7">
        <f t="shared" si="5"/>
        <v>47.429962209536377</v>
      </c>
    </row>
    <row r="34" spans="1:23" x14ac:dyDescent="0.25">
      <c r="A34" s="1">
        <v>8</v>
      </c>
      <c r="B34" s="1">
        <v>2.5</v>
      </c>
      <c r="C34" s="20">
        <v>119</v>
      </c>
      <c r="D34" s="20">
        <v>138</v>
      </c>
      <c r="E34" s="20">
        <v>176</v>
      </c>
      <c r="F34" s="20">
        <v>151</v>
      </c>
      <c r="G34" s="20">
        <v>133</v>
      </c>
      <c r="H34" s="20">
        <v>109</v>
      </c>
      <c r="I34" s="20">
        <v>169</v>
      </c>
      <c r="J34" s="20">
        <v>200</v>
      </c>
      <c r="K34" s="20">
        <v>86</v>
      </c>
      <c r="L34" s="20">
        <v>62</v>
      </c>
      <c r="M34" s="20">
        <v>65</v>
      </c>
      <c r="N34" s="20">
        <v>385</v>
      </c>
      <c r="O34" s="20">
        <v>80</v>
      </c>
      <c r="P34" s="20">
        <v>264.3</v>
      </c>
      <c r="Q34" s="20">
        <v>88</v>
      </c>
      <c r="R34" s="20">
        <v>190</v>
      </c>
      <c r="S34" s="20">
        <v>138</v>
      </c>
      <c r="T34" s="20">
        <v>275</v>
      </c>
      <c r="U34" s="7">
        <f t="shared" si="3"/>
        <v>157.12777777777779</v>
      </c>
      <c r="V34" s="7">
        <f t="shared" si="4"/>
        <v>83.724336229821375</v>
      </c>
      <c r="W34" s="7">
        <f t="shared" si="5"/>
        <v>53.284236189116598</v>
      </c>
    </row>
    <row r="35" spans="1:23" x14ac:dyDescent="0.25">
      <c r="A35" s="1">
        <v>9</v>
      </c>
      <c r="B35" s="1">
        <v>3</v>
      </c>
      <c r="C35" s="20">
        <v>153</v>
      </c>
      <c r="D35" s="20">
        <v>116</v>
      </c>
      <c r="E35" s="20">
        <v>110</v>
      </c>
      <c r="F35" s="20">
        <v>135</v>
      </c>
      <c r="G35" s="20">
        <v>118</v>
      </c>
      <c r="H35" s="20">
        <v>135</v>
      </c>
      <c r="I35" s="20">
        <v>206</v>
      </c>
      <c r="J35" s="20">
        <v>178</v>
      </c>
      <c r="K35" s="20">
        <v>116</v>
      </c>
      <c r="L35" s="20">
        <v>57</v>
      </c>
      <c r="M35" s="20">
        <v>51</v>
      </c>
      <c r="N35" s="20">
        <v>490</v>
      </c>
      <c r="O35" s="20">
        <v>57</v>
      </c>
      <c r="P35" s="20">
        <v>79.099999999999994</v>
      </c>
      <c r="Q35" s="20">
        <v>65</v>
      </c>
      <c r="R35" s="20">
        <v>258</v>
      </c>
      <c r="S35" s="20">
        <v>202</v>
      </c>
      <c r="T35" s="20">
        <v>203</v>
      </c>
      <c r="U35" s="7">
        <f t="shared" si="3"/>
        <v>151.61666666666667</v>
      </c>
      <c r="V35" s="7">
        <f t="shared" si="4"/>
        <v>103.29733354567804</v>
      </c>
      <c r="W35" s="7">
        <f t="shared" si="5"/>
        <v>68.130592643076653</v>
      </c>
    </row>
    <row r="36" spans="1:23" x14ac:dyDescent="0.25">
      <c r="A36" s="1">
        <v>10</v>
      </c>
      <c r="B36" s="1">
        <v>3.5</v>
      </c>
      <c r="C36" s="20">
        <v>158</v>
      </c>
      <c r="D36" s="20">
        <v>172</v>
      </c>
      <c r="E36" s="20">
        <v>48</v>
      </c>
      <c r="F36" s="20">
        <v>113</v>
      </c>
      <c r="G36" s="20">
        <v>118</v>
      </c>
      <c r="H36" s="20">
        <v>22</v>
      </c>
      <c r="I36" s="20">
        <v>179</v>
      </c>
      <c r="J36" s="20">
        <v>198</v>
      </c>
      <c r="K36" s="20">
        <v>77</v>
      </c>
      <c r="L36" s="20">
        <v>61</v>
      </c>
      <c r="M36" s="20">
        <v>83</v>
      </c>
      <c r="N36" s="20">
        <v>593</v>
      </c>
      <c r="O36" s="20">
        <v>109</v>
      </c>
      <c r="P36" s="20">
        <v>8.6</v>
      </c>
      <c r="Q36" s="20">
        <v>38</v>
      </c>
      <c r="R36" s="20">
        <v>222</v>
      </c>
      <c r="S36" s="20">
        <v>149</v>
      </c>
      <c r="T36" s="20">
        <v>175</v>
      </c>
      <c r="U36" s="7">
        <f t="shared" si="3"/>
        <v>140.19999999999999</v>
      </c>
      <c r="V36" s="7">
        <f t="shared" si="4"/>
        <v>129.51544082372845</v>
      </c>
      <c r="W36" s="7">
        <f t="shared" si="5"/>
        <v>92.379059075412599</v>
      </c>
    </row>
    <row r="37" spans="1:23" x14ac:dyDescent="0.25">
      <c r="A37" s="1">
        <v>11</v>
      </c>
      <c r="B37" s="1">
        <v>4</v>
      </c>
      <c r="C37" s="20">
        <v>135</v>
      </c>
      <c r="D37" s="20">
        <v>113</v>
      </c>
      <c r="E37" s="20">
        <v>208</v>
      </c>
      <c r="F37" s="20">
        <v>82</v>
      </c>
      <c r="G37" s="20">
        <v>78</v>
      </c>
      <c r="H37" s="20">
        <v>76</v>
      </c>
      <c r="I37" s="20">
        <v>61</v>
      </c>
      <c r="J37" s="20">
        <v>129</v>
      </c>
      <c r="K37" s="20">
        <v>63</v>
      </c>
      <c r="L37" s="20">
        <v>61</v>
      </c>
      <c r="M37" s="20">
        <v>105</v>
      </c>
      <c r="N37" s="20">
        <v>389</v>
      </c>
      <c r="O37" s="20">
        <v>108</v>
      </c>
      <c r="P37" s="20">
        <v>57.3</v>
      </c>
      <c r="Q37" s="20">
        <v>32</v>
      </c>
      <c r="R37" s="20">
        <v>110</v>
      </c>
      <c r="S37" s="20"/>
      <c r="T37" s="20">
        <v>133</v>
      </c>
      <c r="U37" s="7">
        <f t="shared" si="3"/>
        <v>114.13529411764705</v>
      </c>
      <c r="V37" s="7">
        <f t="shared" si="4"/>
        <v>81.984594141037178</v>
      </c>
      <c r="W37" s="7">
        <f t="shared" si="5"/>
        <v>71.831062227368562</v>
      </c>
    </row>
    <row r="38" spans="1:23" x14ac:dyDescent="0.25">
      <c r="A38" s="1">
        <v>12</v>
      </c>
      <c r="B38" s="1">
        <v>5</v>
      </c>
      <c r="C38" s="20">
        <v>144</v>
      </c>
      <c r="D38" s="20">
        <v>51</v>
      </c>
      <c r="E38" s="20">
        <v>31</v>
      </c>
      <c r="F38" s="20">
        <v>49</v>
      </c>
      <c r="G38" s="20">
        <v>38</v>
      </c>
      <c r="H38" s="20">
        <v>28</v>
      </c>
      <c r="I38" s="20">
        <v>17</v>
      </c>
      <c r="J38" s="20">
        <v>59</v>
      </c>
      <c r="K38" s="20">
        <v>27</v>
      </c>
      <c r="L38" s="20">
        <v>43</v>
      </c>
      <c r="M38" s="20">
        <v>31</v>
      </c>
      <c r="N38" s="20">
        <v>161</v>
      </c>
      <c r="O38" s="20">
        <v>67</v>
      </c>
      <c r="P38" s="20">
        <v>21.3</v>
      </c>
      <c r="Q38" s="20">
        <v>15</v>
      </c>
      <c r="R38" s="20">
        <v>51</v>
      </c>
      <c r="S38" s="20">
        <v>90</v>
      </c>
      <c r="T38" s="20">
        <v>57</v>
      </c>
      <c r="U38" s="7">
        <f t="shared" si="3"/>
        <v>54.461111111111109</v>
      </c>
      <c r="V38" s="7">
        <f t="shared" si="4"/>
        <v>40.501606923660361</v>
      </c>
      <c r="W38" s="7">
        <f t="shared" si="5"/>
        <v>74.367940898284871</v>
      </c>
    </row>
    <row r="39" spans="1:23" x14ac:dyDescent="0.25">
      <c r="A39" s="1">
        <v>13</v>
      </c>
      <c r="B39" s="1">
        <v>6</v>
      </c>
      <c r="C39" s="6"/>
      <c r="D39" s="6"/>
      <c r="E39" s="6"/>
      <c r="F39" s="6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3"/>
      <c r="T39" s="3"/>
      <c r="U39" s="7"/>
      <c r="V39" s="7"/>
      <c r="W39" s="7"/>
    </row>
    <row r="40" spans="1:23" x14ac:dyDescent="0.25">
      <c r="A40" s="21">
        <v>14</v>
      </c>
      <c r="B40" s="1">
        <v>8</v>
      </c>
      <c r="C40" s="6"/>
      <c r="D40" s="6"/>
      <c r="E40" s="6"/>
      <c r="F40" s="6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3"/>
      <c r="T40" s="3"/>
      <c r="U40" s="7"/>
      <c r="V40" s="7"/>
      <c r="W40" s="7"/>
    </row>
    <row r="41" spans="1:23" x14ac:dyDescent="0.25">
      <c r="A41" s="21">
        <v>15</v>
      </c>
      <c r="B41" s="1">
        <v>10</v>
      </c>
      <c r="C41" s="6"/>
      <c r="D41" s="6"/>
      <c r="E41" s="6"/>
      <c r="F41" s="6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3"/>
      <c r="T41" s="3"/>
      <c r="U41" s="7"/>
      <c r="V41" s="7"/>
      <c r="W41" s="7"/>
    </row>
    <row r="42" spans="1:23" s="24" customFormat="1" ht="15.75" thickBot="1" x14ac:dyDescent="0.3">
      <c r="A42" s="23">
        <v>16</v>
      </c>
      <c r="B42" s="17">
        <v>12</v>
      </c>
      <c r="C42" s="13"/>
      <c r="D42" s="13"/>
      <c r="E42" s="13"/>
      <c r="F42" s="13"/>
      <c r="G42" s="12"/>
      <c r="H42" s="1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0"/>
      <c r="T42" s="10"/>
      <c r="U42" s="18"/>
      <c r="V42" s="18"/>
      <c r="W42" s="18"/>
    </row>
    <row r="43" spans="1:23" ht="15.75" thickTop="1" x14ac:dyDescent="0.25">
      <c r="A43" s="1"/>
      <c r="B43" s="1"/>
      <c r="C43" s="6"/>
      <c r="D43" s="6"/>
      <c r="E43" s="6"/>
      <c r="F43" s="6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3"/>
      <c r="T43" s="3"/>
      <c r="U43" s="7"/>
      <c r="V43" s="7"/>
      <c r="W43" s="7"/>
    </row>
    <row r="44" spans="1:23" x14ac:dyDescent="0.25">
      <c r="A44" s="1"/>
      <c r="B44" s="1"/>
      <c r="C44" s="6"/>
      <c r="D44" s="6"/>
      <c r="E44" s="6"/>
      <c r="F44" s="6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3"/>
      <c r="T44" s="3"/>
      <c r="U44" s="7"/>
      <c r="V44" s="7"/>
      <c r="W44" s="7"/>
    </row>
    <row r="45" spans="1:23" x14ac:dyDescent="0.25">
      <c r="A45" s="1"/>
      <c r="B45" s="1"/>
      <c r="C45" s="6"/>
      <c r="D45" s="6"/>
      <c r="E45" s="6"/>
      <c r="F45" s="6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3"/>
      <c r="T45" s="3"/>
      <c r="U45" s="7"/>
      <c r="V45" s="7"/>
      <c r="W45" s="7"/>
    </row>
    <row r="46" spans="1:23" x14ac:dyDescent="0.25">
      <c r="A46" s="1"/>
      <c r="B46" s="1"/>
      <c r="C46" s="6"/>
      <c r="D46" s="6"/>
      <c r="E46" s="6"/>
      <c r="F46" s="6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3"/>
      <c r="T46" s="3"/>
      <c r="U46" s="7"/>
      <c r="V46" s="7"/>
      <c r="W46" s="7"/>
    </row>
    <row r="47" spans="1:23" x14ac:dyDescent="0.25">
      <c r="A47" s="43" t="s">
        <v>0</v>
      </c>
      <c r="B47" s="39" t="s">
        <v>1</v>
      </c>
      <c r="C47" s="47" t="s">
        <v>33</v>
      </c>
      <c r="D47" s="47" t="s">
        <v>34</v>
      </c>
      <c r="E47" s="47" t="s">
        <v>35</v>
      </c>
      <c r="F47" s="47" t="s">
        <v>36</v>
      </c>
      <c r="G47" s="47" t="s">
        <v>37</v>
      </c>
      <c r="H47" s="49" t="s">
        <v>12</v>
      </c>
      <c r="I47" s="49" t="s">
        <v>13</v>
      </c>
      <c r="J47" s="51" t="s">
        <v>14</v>
      </c>
      <c r="K47" s="6"/>
      <c r="L47" s="6"/>
      <c r="M47" s="6"/>
      <c r="N47" s="6"/>
      <c r="O47" s="6"/>
      <c r="P47" s="6"/>
      <c r="Q47" s="6"/>
      <c r="R47" s="6"/>
      <c r="S47" s="3"/>
      <c r="T47" s="3"/>
      <c r="U47" s="7"/>
      <c r="V47" s="7"/>
      <c r="W47" s="7"/>
    </row>
    <row r="48" spans="1:23" ht="15.75" thickBot="1" x14ac:dyDescent="0.3">
      <c r="A48" s="44"/>
      <c r="B48" s="40"/>
      <c r="C48" s="48"/>
      <c r="D48" s="48"/>
      <c r="E48" s="48"/>
      <c r="F48" s="48"/>
      <c r="G48" s="48"/>
      <c r="H48" s="50"/>
      <c r="I48" s="50"/>
      <c r="J48" s="52"/>
      <c r="K48" s="6"/>
      <c r="L48" s="6"/>
      <c r="M48" s="6"/>
      <c r="N48" s="6"/>
      <c r="O48" s="6"/>
      <c r="P48" s="6"/>
      <c r="Q48" s="6"/>
      <c r="R48" s="6"/>
      <c r="S48" s="3"/>
      <c r="T48" s="3"/>
      <c r="U48" s="7"/>
      <c r="V48" s="7"/>
      <c r="W48" s="7"/>
    </row>
    <row r="49" spans="1:23" ht="15.75" thickTop="1" x14ac:dyDescent="0.25">
      <c r="A49" s="1">
        <v>1</v>
      </c>
      <c r="B49" s="1">
        <v>0</v>
      </c>
      <c r="C49" s="20">
        <v>19</v>
      </c>
      <c r="D49" s="20">
        <v>41</v>
      </c>
      <c r="E49" s="20">
        <v>30</v>
      </c>
      <c r="F49" s="20">
        <v>43</v>
      </c>
      <c r="G49" s="20">
        <v>11</v>
      </c>
      <c r="H49" s="7">
        <f>AVERAGE(C49:G49)</f>
        <v>28.8</v>
      </c>
      <c r="I49" s="7">
        <f>_xlfn.STDEV.S(C49:G49)</f>
        <v>13.827508813954886</v>
      </c>
      <c r="J49" s="7">
        <f>(I49/H49)*100</f>
        <v>48.0121833817878</v>
      </c>
      <c r="K49" s="6"/>
      <c r="L49" s="6"/>
      <c r="M49" s="6"/>
      <c r="N49" s="6"/>
      <c r="O49" s="6"/>
      <c r="P49" s="6"/>
      <c r="Q49" s="6"/>
      <c r="R49" s="6"/>
      <c r="S49" s="3"/>
      <c r="T49" s="3"/>
      <c r="U49" s="7"/>
      <c r="V49" s="7"/>
      <c r="W49" s="7"/>
    </row>
    <row r="50" spans="1:23" x14ac:dyDescent="0.25">
      <c r="A50" s="1">
        <v>2</v>
      </c>
      <c r="B50" s="1">
        <v>0.5</v>
      </c>
      <c r="C50" s="20">
        <v>16</v>
      </c>
      <c r="D50" s="20">
        <v>35</v>
      </c>
      <c r="E50" s="20">
        <v>22</v>
      </c>
      <c r="F50" s="20">
        <v>50</v>
      </c>
      <c r="G50" s="20">
        <v>11</v>
      </c>
      <c r="H50" s="7">
        <f t="shared" ref="H50:H60" si="6">AVERAGE(C50:G50)</f>
        <v>26.8</v>
      </c>
      <c r="I50" s="7">
        <f t="shared" ref="I50:I60" si="7">_xlfn.STDEV.S(C50:G50)</f>
        <v>15.770225109363533</v>
      </c>
      <c r="J50" s="7">
        <f t="shared" ref="J50:J60" si="8">(I50/H50)*100</f>
        <v>58.844123542401242</v>
      </c>
      <c r="K50" s="6"/>
      <c r="L50" s="6"/>
      <c r="M50" s="6"/>
      <c r="N50" s="6"/>
      <c r="O50" s="6"/>
      <c r="P50" s="6"/>
      <c r="Q50" s="6"/>
      <c r="R50" s="6"/>
      <c r="S50" s="3"/>
      <c r="T50" s="3"/>
      <c r="U50" s="7"/>
      <c r="V50" s="7"/>
      <c r="W50" s="7"/>
    </row>
    <row r="51" spans="1:23" x14ac:dyDescent="0.25">
      <c r="A51" s="1">
        <v>3</v>
      </c>
      <c r="B51" s="1">
        <v>1</v>
      </c>
      <c r="C51" s="20">
        <v>14</v>
      </c>
      <c r="D51" s="20">
        <v>35</v>
      </c>
      <c r="E51" s="20">
        <v>30</v>
      </c>
      <c r="F51" s="20">
        <v>31</v>
      </c>
      <c r="G51" s="20">
        <v>9</v>
      </c>
      <c r="H51" s="7">
        <f t="shared" si="6"/>
        <v>23.8</v>
      </c>
      <c r="I51" s="7">
        <f t="shared" si="7"/>
        <v>11.519548602267367</v>
      </c>
      <c r="J51" s="7">
        <f t="shared" si="8"/>
        <v>48.401464715409105</v>
      </c>
      <c r="K51" s="6"/>
      <c r="L51" s="6"/>
      <c r="M51" s="6"/>
      <c r="N51" s="6"/>
      <c r="O51" s="6"/>
      <c r="P51" s="6"/>
      <c r="Q51" s="6"/>
      <c r="R51" s="6"/>
      <c r="S51" s="3"/>
      <c r="T51" s="3"/>
      <c r="U51" s="7"/>
      <c r="V51" s="7"/>
      <c r="W51" s="7"/>
    </row>
    <row r="52" spans="1:23" x14ac:dyDescent="0.25">
      <c r="A52" s="1">
        <v>4</v>
      </c>
      <c r="B52" s="1">
        <v>1.17</v>
      </c>
      <c r="C52" s="20">
        <v>14</v>
      </c>
      <c r="D52" s="20">
        <v>49</v>
      </c>
      <c r="E52" s="20">
        <v>29</v>
      </c>
      <c r="F52" s="20">
        <v>47</v>
      </c>
      <c r="G52" s="20">
        <v>44</v>
      </c>
      <c r="H52" s="7">
        <f t="shared" si="6"/>
        <v>36.6</v>
      </c>
      <c r="I52" s="7">
        <f t="shared" si="7"/>
        <v>14.876155417311287</v>
      </c>
      <c r="J52" s="7">
        <f t="shared" si="8"/>
        <v>40.645233380631929</v>
      </c>
      <c r="K52" s="6"/>
      <c r="L52" s="6"/>
      <c r="M52" s="6"/>
      <c r="N52" s="6"/>
      <c r="O52" s="6"/>
      <c r="P52" s="6"/>
      <c r="Q52" s="6"/>
      <c r="R52" s="6"/>
      <c r="S52" s="3"/>
      <c r="T52" s="3"/>
      <c r="U52" s="7"/>
      <c r="V52" s="7"/>
      <c r="W52" s="7"/>
    </row>
    <row r="53" spans="1:23" x14ac:dyDescent="0.25">
      <c r="A53" s="1">
        <v>5</v>
      </c>
      <c r="B53" s="1">
        <v>1.3</v>
      </c>
      <c r="C53" s="20">
        <v>22</v>
      </c>
      <c r="D53" s="20">
        <v>62</v>
      </c>
      <c r="E53" s="20">
        <v>47</v>
      </c>
      <c r="F53" s="20">
        <v>112</v>
      </c>
      <c r="G53" s="20">
        <v>14</v>
      </c>
      <c r="H53" s="7">
        <f t="shared" si="6"/>
        <v>51.4</v>
      </c>
      <c r="I53" s="7">
        <f t="shared" si="7"/>
        <v>38.946116622841878</v>
      </c>
      <c r="J53" s="7">
        <f t="shared" si="8"/>
        <v>75.770654908252681</v>
      </c>
      <c r="K53" s="6"/>
      <c r="L53" s="6"/>
      <c r="M53" s="6"/>
      <c r="N53" s="6"/>
      <c r="O53" s="6"/>
      <c r="P53" s="6"/>
      <c r="Q53" s="6"/>
      <c r="R53" s="6"/>
      <c r="S53" s="3"/>
      <c r="T53" s="3"/>
      <c r="U53" s="7"/>
      <c r="V53" s="7"/>
      <c r="W53" s="7"/>
    </row>
    <row r="54" spans="1:23" x14ac:dyDescent="0.25">
      <c r="A54" s="1">
        <v>6</v>
      </c>
      <c r="B54" s="1">
        <v>1.5</v>
      </c>
      <c r="C54" s="20">
        <v>39</v>
      </c>
      <c r="D54" s="20">
        <v>107</v>
      </c>
      <c r="E54" s="20">
        <v>67</v>
      </c>
      <c r="F54" s="20">
        <v>185</v>
      </c>
      <c r="G54" s="20">
        <v>25</v>
      </c>
      <c r="H54" s="7">
        <f t="shared" si="6"/>
        <v>84.6</v>
      </c>
      <c r="I54" s="7">
        <f t="shared" si="7"/>
        <v>64.271299971293558</v>
      </c>
      <c r="J54" s="7">
        <f t="shared" si="8"/>
        <v>75.970803748573957</v>
      </c>
      <c r="K54" s="6"/>
      <c r="L54" s="6"/>
      <c r="M54" s="6"/>
      <c r="N54" s="6"/>
      <c r="O54" s="6"/>
      <c r="P54" s="6"/>
      <c r="Q54" s="6"/>
      <c r="R54" s="6"/>
      <c r="S54" s="3"/>
      <c r="T54" s="3"/>
      <c r="U54" s="7"/>
      <c r="V54" s="7"/>
      <c r="W54" s="7"/>
    </row>
    <row r="55" spans="1:23" x14ac:dyDescent="0.25">
      <c r="A55" s="1">
        <v>7</v>
      </c>
      <c r="B55" s="1">
        <v>2</v>
      </c>
      <c r="C55" s="20">
        <v>43</v>
      </c>
      <c r="D55" s="20">
        <v>184</v>
      </c>
      <c r="E55" s="20">
        <v>162</v>
      </c>
      <c r="F55" s="20" t="s">
        <v>44</v>
      </c>
      <c r="G55" s="20">
        <v>76</v>
      </c>
      <c r="H55" s="7">
        <f t="shared" si="6"/>
        <v>116.25</v>
      </c>
      <c r="I55" s="7">
        <f t="shared" si="7"/>
        <v>67.5</v>
      </c>
      <c r="J55" s="7">
        <f t="shared" si="8"/>
        <v>58.064516129032263</v>
      </c>
      <c r="K55" s="6"/>
      <c r="L55" s="6"/>
      <c r="M55" s="6"/>
      <c r="N55" s="6"/>
      <c r="O55" s="6"/>
      <c r="P55" s="6"/>
      <c r="Q55" s="6"/>
      <c r="R55" s="6"/>
      <c r="S55" s="3"/>
      <c r="T55" s="3"/>
      <c r="U55" s="7"/>
      <c r="V55" s="7"/>
      <c r="W55" s="7"/>
    </row>
    <row r="56" spans="1:23" x14ac:dyDescent="0.25">
      <c r="A56" s="1">
        <v>8</v>
      </c>
      <c r="B56" s="1">
        <v>2.5</v>
      </c>
      <c r="C56" s="20">
        <v>53</v>
      </c>
      <c r="D56" s="20">
        <v>108</v>
      </c>
      <c r="E56" s="20">
        <v>127</v>
      </c>
      <c r="F56" s="20">
        <v>237</v>
      </c>
      <c r="G56" s="20">
        <v>65</v>
      </c>
      <c r="H56" s="7">
        <f t="shared" si="6"/>
        <v>118</v>
      </c>
      <c r="I56" s="7">
        <f t="shared" si="7"/>
        <v>73.102667529988267</v>
      </c>
      <c r="J56" s="7">
        <f t="shared" si="8"/>
        <v>61.951413161007011</v>
      </c>
      <c r="K56" s="6"/>
      <c r="L56" s="6"/>
      <c r="M56" s="6"/>
      <c r="N56" s="6"/>
      <c r="O56" s="6"/>
      <c r="P56" s="6"/>
      <c r="Q56" s="6"/>
      <c r="R56" s="6"/>
      <c r="S56" s="3"/>
      <c r="T56" s="3"/>
      <c r="U56" s="7"/>
      <c r="V56" s="7"/>
      <c r="W56" s="7"/>
    </row>
    <row r="57" spans="1:23" x14ac:dyDescent="0.25">
      <c r="A57" s="1">
        <v>9</v>
      </c>
      <c r="B57" s="1">
        <v>3</v>
      </c>
      <c r="C57" s="20">
        <v>51</v>
      </c>
      <c r="D57" s="20">
        <v>113</v>
      </c>
      <c r="E57" s="20">
        <v>177</v>
      </c>
      <c r="F57" s="20">
        <v>96</v>
      </c>
      <c r="G57" s="20">
        <v>154</v>
      </c>
      <c r="H57" s="7">
        <f t="shared" si="6"/>
        <v>118.2</v>
      </c>
      <c r="I57" s="7">
        <f t="shared" si="7"/>
        <v>49.433794108888719</v>
      </c>
      <c r="J57" s="7">
        <f t="shared" si="8"/>
        <v>41.822160836623276</v>
      </c>
      <c r="K57" s="6"/>
      <c r="L57" s="6"/>
      <c r="M57" s="6"/>
      <c r="N57" s="6"/>
      <c r="O57" s="6"/>
      <c r="P57" s="6"/>
      <c r="Q57" s="6"/>
      <c r="R57" s="6"/>
      <c r="S57" s="3"/>
      <c r="T57" s="3"/>
      <c r="U57" s="7"/>
      <c r="V57" s="7"/>
      <c r="W57" s="7"/>
    </row>
    <row r="58" spans="1:23" x14ac:dyDescent="0.25">
      <c r="A58" s="1">
        <v>10</v>
      </c>
      <c r="B58" s="1">
        <v>3.5</v>
      </c>
      <c r="C58" s="20">
        <v>52</v>
      </c>
      <c r="D58" s="20">
        <v>190</v>
      </c>
      <c r="E58" s="20">
        <v>114</v>
      </c>
      <c r="F58" s="20">
        <v>215</v>
      </c>
      <c r="G58" s="20">
        <v>90</v>
      </c>
      <c r="H58" s="7">
        <f t="shared" si="6"/>
        <v>132.19999999999999</v>
      </c>
      <c r="I58" s="7">
        <f t="shared" si="7"/>
        <v>68.448520802132762</v>
      </c>
      <c r="J58" s="7">
        <f t="shared" si="8"/>
        <v>51.776490773171538</v>
      </c>
      <c r="K58" s="6"/>
      <c r="L58" s="6"/>
      <c r="M58" s="6"/>
      <c r="N58" s="6"/>
      <c r="O58" s="6"/>
      <c r="P58" s="6"/>
      <c r="Q58" s="6"/>
      <c r="R58" s="6"/>
      <c r="S58" s="3"/>
      <c r="T58" s="3"/>
      <c r="U58" s="7"/>
      <c r="V58" s="7"/>
      <c r="W58" s="7"/>
    </row>
    <row r="59" spans="1:23" x14ac:dyDescent="0.25">
      <c r="A59" s="1">
        <v>11</v>
      </c>
      <c r="B59" s="1">
        <v>4</v>
      </c>
      <c r="C59" s="20">
        <v>56</v>
      </c>
      <c r="D59" s="20">
        <v>147</v>
      </c>
      <c r="E59" s="20">
        <v>130</v>
      </c>
      <c r="F59" s="20">
        <v>199</v>
      </c>
      <c r="G59" s="20">
        <v>80</v>
      </c>
      <c r="H59" s="7">
        <f t="shared" si="6"/>
        <v>122.4</v>
      </c>
      <c r="I59" s="7">
        <f t="shared" si="7"/>
        <v>56.429602160568166</v>
      </c>
      <c r="J59" s="7">
        <f t="shared" si="8"/>
        <v>46.102616144255038</v>
      </c>
      <c r="K59" s="6"/>
      <c r="L59" s="6"/>
      <c r="M59" s="6"/>
      <c r="N59" s="6"/>
      <c r="O59" s="6"/>
      <c r="P59" s="6"/>
      <c r="Q59" s="6"/>
      <c r="R59" s="6"/>
      <c r="S59" s="3"/>
      <c r="T59" s="3"/>
      <c r="U59" s="7"/>
      <c r="V59" s="7"/>
      <c r="W59" s="7"/>
    </row>
    <row r="60" spans="1:23" x14ac:dyDescent="0.25">
      <c r="A60" s="1">
        <v>12</v>
      </c>
      <c r="B60" s="1">
        <v>5</v>
      </c>
      <c r="C60" s="20">
        <v>33</v>
      </c>
      <c r="D60" s="20">
        <v>77</v>
      </c>
      <c r="E60" s="20">
        <v>96</v>
      </c>
      <c r="F60" s="20">
        <v>183</v>
      </c>
      <c r="G60" s="20">
        <v>39</v>
      </c>
      <c r="H60" s="7">
        <f t="shared" si="6"/>
        <v>85.6</v>
      </c>
      <c r="I60" s="7">
        <f t="shared" si="7"/>
        <v>60.43012493781557</v>
      </c>
      <c r="J60" s="7">
        <f t="shared" si="8"/>
        <v>70.595940347915388</v>
      </c>
      <c r="K60" s="6"/>
      <c r="L60" s="6"/>
      <c r="M60" s="6"/>
      <c r="N60" s="6"/>
      <c r="O60" s="6"/>
      <c r="P60" s="6"/>
      <c r="Q60" s="6"/>
      <c r="R60" s="6"/>
      <c r="S60" s="3"/>
      <c r="T60" s="3"/>
      <c r="U60" s="7"/>
      <c r="V60" s="7"/>
      <c r="W60" s="7"/>
    </row>
    <row r="61" spans="1:23" x14ac:dyDescent="0.25">
      <c r="A61" s="1">
        <v>13</v>
      </c>
      <c r="B61" s="1">
        <v>6</v>
      </c>
      <c r="C61" s="6"/>
      <c r="D61" s="5"/>
      <c r="E61" s="6"/>
      <c r="F61" s="5"/>
      <c r="G61" s="3"/>
      <c r="H61" s="7"/>
      <c r="I61" s="7"/>
      <c r="J61" s="7"/>
      <c r="K61" s="6"/>
      <c r="L61" s="6"/>
      <c r="M61" s="6"/>
      <c r="N61" s="6"/>
      <c r="O61" s="6"/>
      <c r="P61" s="6"/>
      <c r="Q61" s="6"/>
      <c r="R61" s="6"/>
      <c r="S61" s="3"/>
      <c r="T61" s="3"/>
      <c r="U61" s="7"/>
      <c r="V61" s="7"/>
      <c r="W61" s="7"/>
    </row>
    <row r="62" spans="1:23" x14ac:dyDescent="0.25">
      <c r="A62" s="21">
        <v>14</v>
      </c>
      <c r="B62" s="1">
        <v>8</v>
      </c>
      <c r="C62" s="6"/>
      <c r="D62" s="6"/>
      <c r="E62" s="6"/>
      <c r="F62" s="6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3"/>
      <c r="T62" s="3"/>
      <c r="U62" s="7"/>
      <c r="V62" s="7"/>
      <c r="W62" s="7"/>
    </row>
    <row r="63" spans="1:23" x14ac:dyDescent="0.25">
      <c r="A63" s="21">
        <v>15</v>
      </c>
      <c r="B63" s="1">
        <v>10</v>
      </c>
      <c r="C63" s="6"/>
      <c r="D63" s="6"/>
      <c r="E63" s="6"/>
      <c r="F63" s="6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3"/>
      <c r="T63" s="3"/>
      <c r="U63" s="7"/>
      <c r="V63" s="7"/>
      <c r="W63" s="7"/>
    </row>
    <row r="64" spans="1:23" s="24" customFormat="1" ht="15.75" thickBot="1" x14ac:dyDescent="0.3">
      <c r="A64" s="23">
        <v>16</v>
      </c>
      <c r="B64" s="17">
        <v>12</v>
      </c>
    </row>
    <row r="65" spans="1:9" ht="15.75" thickTop="1" x14ac:dyDescent="0.25"/>
    <row r="67" spans="1:9" x14ac:dyDescent="0.25">
      <c r="A67" s="43" t="s">
        <v>0</v>
      </c>
      <c r="B67" s="39" t="s">
        <v>1</v>
      </c>
      <c r="C67" s="45" t="s">
        <v>38</v>
      </c>
      <c r="D67" s="45" t="s">
        <v>39</v>
      </c>
      <c r="E67" s="45" t="s">
        <v>40</v>
      </c>
      <c r="F67" s="45" t="s">
        <v>41</v>
      </c>
      <c r="G67" s="39" t="s">
        <v>12</v>
      </c>
      <c r="H67" s="39" t="s">
        <v>13</v>
      </c>
      <c r="I67" s="41" t="s">
        <v>14</v>
      </c>
    </row>
    <row r="68" spans="1:9" ht="15.75" thickBot="1" x14ac:dyDescent="0.3">
      <c r="A68" s="44"/>
      <c r="B68" s="40"/>
      <c r="C68" s="46"/>
      <c r="D68" s="46"/>
      <c r="E68" s="46"/>
      <c r="F68" s="46"/>
      <c r="G68" s="40"/>
      <c r="H68" s="40"/>
      <c r="I68" s="42"/>
    </row>
    <row r="69" spans="1:9" ht="15.75" thickTop="1" x14ac:dyDescent="0.25">
      <c r="A69" s="1">
        <v>1</v>
      </c>
      <c r="B69" s="1">
        <v>0</v>
      </c>
      <c r="C69" s="20">
        <v>31</v>
      </c>
      <c r="D69" s="20">
        <v>15</v>
      </c>
      <c r="E69" s="20">
        <v>24</v>
      </c>
      <c r="F69" s="20">
        <v>21</v>
      </c>
      <c r="G69" s="7">
        <f>AVERAGE(C69:F69)</f>
        <v>22.75</v>
      </c>
      <c r="H69" s="7">
        <f>_xlfn.STDEV.S(C69:F69)</f>
        <v>6.6520673478250352</v>
      </c>
      <c r="I69" s="7">
        <f>(H69/G69)*100</f>
        <v>29.239856473956198</v>
      </c>
    </row>
    <row r="70" spans="1:9" x14ac:dyDescent="0.25">
      <c r="A70" s="1">
        <v>2</v>
      </c>
      <c r="B70" s="1">
        <v>0.5</v>
      </c>
      <c r="C70" s="20">
        <v>34</v>
      </c>
      <c r="D70" s="20">
        <v>26</v>
      </c>
      <c r="E70" s="20">
        <v>20</v>
      </c>
      <c r="F70" s="20">
        <v>20</v>
      </c>
      <c r="G70" s="7">
        <f t="shared" ref="G70:G80" si="9">AVERAGE(C70:F70)</f>
        <v>25</v>
      </c>
      <c r="H70" s="7">
        <f t="shared" ref="H70:H80" si="10">_xlfn.STDEV.S(C70:F70)</f>
        <v>6.6332495807107996</v>
      </c>
      <c r="I70" s="7">
        <f t="shared" ref="I70:I80" si="11">(H70/G70)*100</f>
        <v>26.532998322843198</v>
      </c>
    </row>
    <row r="71" spans="1:9" x14ac:dyDescent="0.25">
      <c r="A71" s="1">
        <v>3</v>
      </c>
      <c r="B71" s="1">
        <v>1</v>
      </c>
      <c r="C71" s="20">
        <v>34</v>
      </c>
      <c r="D71" s="20">
        <v>28</v>
      </c>
      <c r="E71" s="20"/>
      <c r="F71" s="20">
        <v>22</v>
      </c>
      <c r="G71" s="7">
        <f t="shared" si="9"/>
        <v>28</v>
      </c>
      <c r="H71" s="7">
        <f t="shared" si="10"/>
        <v>6</v>
      </c>
      <c r="I71" s="7">
        <f t="shared" si="11"/>
        <v>21.428571428571427</v>
      </c>
    </row>
    <row r="72" spans="1:9" x14ac:dyDescent="0.25">
      <c r="A72" s="1">
        <v>4</v>
      </c>
      <c r="B72" s="1">
        <v>1.17</v>
      </c>
      <c r="C72" s="20">
        <v>44</v>
      </c>
      <c r="D72" s="20">
        <v>23</v>
      </c>
      <c r="E72" s="20">
        <v>22</v>
      </c>
      <c r="F72" s="20">
        <v>21</v>
      </c>
      <c r="G72" s="7">
        <f t="shared" si="9"/>
        <v>27.5</v>
      </c>
      <c r="H72" s="7">
        <f t="shared" si="10"/>
        <v>11.030261405182864</v>
      </c>
      <c r="I72" s="7">
        <f t="shared" si="11"/>
        <v>40.110041473392229</v>
      </c>
    </row>
    <row r="73" spans="1:9" x14ac:dyDescent="0.25">
      <c r="A73" s="1">
        <v>5</v>
      </c>
      <c r="B73" s="1">
        <v>1.3</v>
      </c>
      <c r="C73" s="20">
        <v>44</v>
      </c>
      <c r="D73" s="20">
        <v>25</v>
      </c>
      <c r="E73" s="20">
        <v>32</v>
      </c>
      <c r="F73" s="20">
        <v>36</v>
      </c>
      <c r="G73" s="7">
        <f t="shared" si="9"/>
        <v>34.25</v>
      </c>
      <c r="H73" s="7">
        <f t="shared" si="10"/>
        <v>7.932002689527196</v>
      </c>
      <c r="I73" s="7">
        <f t="shared" si="11"/>
        <v>23.159131940225389</v>
      </c>
    </row>
    <row r="74" spans="1:9" x14ac:dyDescent="0.25">
      <c r="A74" s="1">
        <v>6</v>
      </c>
      <c r="B74" s="1">
        <v>1.5</v>
      </c>
      <c r="C74" s="20">
        <v>198</v>
      </c>
      <c r="D74" s="20">
        <v>91</v>
      </c>
      <c r="E74" s="20">
        <v>41</v>
      </c>
      <c r="F74" s="20">
        <v>66</v>
      </c>
      <c r="G74" s="7">
        <f t="shared" si="9"/>
        <v>99</v>
      </c>
      <c r="H74" s="7">
        <f t="shared" si="10"/>
        <v>69.084489334919937</v>
      </c>
      <c r="I74" s="7">
        <f t="shared" si="11"/>
        <v>69.782312459515083</v>
      </c>
    </row>
    <row r="75" spans="1:9" x14ac:dyDescent="0.25">
      <c r="A75" s="1">
        <v>7</v>
      </c>
      <c r="B75" s="1">
        <v>2</v>
      </c>
      <c r="C75" s="20">
        <v>117</v>
      </c>
      <c r="D75" s="20">
        <v>132</v>
      </c>
      <c r="E75" s="20">
        <v>65</v>
      </c>
      <c r="F75" s="20">
        <v>74</v>
      </c>
      <c r="G75" s="7">
        <f t="shared" si="9"/>
        <v>97</v>
      </c>
      <c r="H75" s="7">
        <f t="shared" si="10"/>
        <v>32.547401329957715</v>
      </c>
      <c r="I75" s="7">
        <f t="shared" si="11"/>
        <v>33.554021989647133</v>
      </c>
    </row>
    <row r="76" spans="1:9" x14ac:dyDescent="0.25">
      <c r="A76" s="1">
        <v>8</v>
      </c>
      <c r="B76" s="1">
        <v>2.5</v>
      </c>
      <c r="C76" s="20">
        <v>152</v>
      </c>
      <c r="D76" s="20">
        <v>144</v>
      </c>
      <c r="E76" s="20">
        <v>77</v>
      </c>
      <c r="F76" s="20">
        <v>129</v>
      </c>
      <c r="G76" s="7">
        <f t="shared" si="9"/>
        <v>125.5</v>
      </c>
      <c r="H76" s="7">
        <f t="shared" si="10"/>
        <v>33.709543653590643</v>
      </c>
      <c r="I76" s="7">
        <f t="shared" si="11"/>
        <v>26.860194146287363</v>
      </c>
    </row>
    <row r="77" spans="1:9" x14ac:dyDescent="0.25">
      <c r="A77" s="1">
        <v>9</v>
      </c>
      <c r="B77" s="1">
        <v>3</v>
      </c>
      <c r="C77" s="20">
        <v>152</v>
      </c>
      <c r="D77" s="20">
        <v>181</v>
      </c>
      <c r="E77" s="20">
        <v>97</v>
      </c>
      <c r="F77" s="20">
        <v>115</v>
      </c>
      <c r="G77" s="7">
        <f t="shared" si="9"/>
        <v>136.25</v>
      </c>
      <c r="H77" s="7">
        <f t="shared" si="10"/>
        <v>37.606515392947536</v>
      </c>
      <c r="I77" s="7">
        <f t="shared" si="11"/>
        <v>27.601112215007369</v>
      </c>
    </row>
    <row r="78" spans="1:9" x14ac:dyDescent="0.25">
      <c r="A78" s="1">
        <v>10</v>
      </c>
      <c r="B78" s="1">
        <v>3.5</v>
      </c>
      <c r="C78" s="20">
        <v>146</v>
      </c>
      <c r="D78" s="20">
        <v>171</v>
      </c>
      <c r="E78" s="20">
        <v>89</v>
      </c>
      <c r="F78" s="20">
        <v>41</v>
      </c>
      <c r="G78" s="7">
        <f t="shared" si="9"/>
        <v>111.75</v>
      </c>
      <c r="H78" s="7">
        <f t="shared" si="10"/>
        <v>58.328809348382897</v>
      </c>
      <c r="I78" s="7">
        <f t="shared" si="11"/>
        <v>52.195802548888501</v>
      </c>
    </row>
    <row r="79" spans="1:9" x14ac:dyDescent="0.25">
      <c r="A79" s="1">
        <v>11</v>
      </c>
      <c r="B79" s="1">
        <v>4</v>
      </c>
      <c r="C79" s="20">
        <v>145</v>
      </c>
      <c r="D79" s="20">
        <v>121</v>
      </c>
      <c r="E79" s="20">
        <v>80</v>
      </c>
      <c r="F79" s="20">
        <v>21</v>
      </c>
      <c r="G79" s="7">
        <f t="shared" si="9"/>
        <v>91.75</v>
      </c>
      <c r="H79" s="7">
        <f t="shared" si="10"/>
        <v>54.267086402963137</v>
      </c>
      <c r="I79" s="7">
        <f t="shared" si="11"/>
        <v>59.146688177616504</v>
      </c>
    </row>
    <row r="80" spans="1:9" x14ac:dyDescent="0.25">
      <c r="A80" s="1">
        <v>12</v>
      </c>
      <c r="B80" s="1">
        <v>5</v>
      </c>
      <c r="C80" s="20">
        <v>93</v>
      </c>
      <c r="D80" s="20">
        <v>50</v>
      </c>
      <c r="E80" s="20">
        <v>62</v>
      </c>
      <c r="F80" s="20">
        <v>24</v>
      </c>
      <c r="G80" s="7">
        <f t="shared" si="9"/>
        <v>57.25</v>
      </c>
      <c r="H80" s="7">
        <f t="shared" si="10"/>
        <v>28.628365886535217</v>
      </c>
      <c r="I80" s="7">
        <f t="shared" si="11"/>
        <v>50.005879277790775</v>
      </c>
    </row>
    <row r="81" spans="1:9" x14ac:dyDescent="0.25">
      <c r="A81" s="1">
        <v>13</v>
      </c>
      <c r="B81" s="1">
        <v>6</v>
      </c>
      <c r="C81" s="6"/>
      <c r="D81" s="6"/>
      <c r="E81" s="15"/>
      <c r="F81" s="3"/>
      <c r="G81" s="7"/>
      <c r="H81" s="7"/>
      <c r="I81" s="7"/>
    </row>
    <row r="82" spans="1:9" x14ac:dyDescent="0.25">
      <c r="A82" s="21">
        <v>14</v>
      </c>
      <c r="B82" s="1">
        <v>8</v>
      </c>
      <c r="C82" s="22"/>
      <c r="D82" s="22"/>
      <c r="E82" s="22"/>
      <c r="F82" s="22"/>
    </row>
    <row r="83" spans="1:9" x14ac:dyDescent="0.25">
      <c r="A83" s="21">
        <v>15</v>
      </c>
      <c r="B83" s="1">
        <v>10</v>
      </c>
    </row>
    <row r="84" spans="1:9" s="24" customFormat="1" ht="15.75" thickBot="1" x14ac:dyDescent="0.3">
      <c r="A84" s="23">
        <v>16</v>
      </c>
      <c r="B84" s="17">
        <v>12</v>
      </c>
    </row>
    <row r="85" spans="1:9" ht="15.75" thickTop="1" x14ac:dyDescent="0.25"/>
    <row r="88" spans="1:9" x14ac:dyDescent="0.25">
      <c r="A88" s="43" t="s">
        <v>0</v>
      </c>
      <c r="B88" s="39" t="s">
        <v>1</v>
      </c>
      <c r="C88" s="45" t="s">
        <v>42</v>
      </c>
      <c r="D88" s="45" t="s">
        <v>43</v>
      </c>
      <c r="E88" s="39" t="s">
        <v>12</v>
      </c>
      <c r="F88" s="39" t="s">
        <v>13</v>
      </c>
      <c r="G88" s="41" t="s">
        <v>14</v>
      </c>
    </row>
    <row r="89" spans="1:9" ht="15.75" thickBot="1" x14ac:dyDescent="0.3">
      <c r="A89" s="44"/>
      <c r="B89" s="40"/>
      <c r="C89" s="46"/>
      <c r="D89" s="46"/>
      <c r="E89" s="40"/>
      <c r="F89" s="40"/>
      <c r="G89" s="42"/>
    </row>
    <row r="90" spans="1:9" ht="15.75" thickTop="1" x14ac:dyDescent="0.25">
      <c r="A90" s="1">
        <v>1</v>
      </c>
      <c r="B90" s="1">
        <v>0</v>
      </c>
      <c r="C90" s="20">
        <v>7</v>
      </c>
      <c r="D90" s="20">
        <v>36</v>
      </c>
      <c r="E90" s="7">
        <f>AVERAGE(C90:D90)</f>
        <v>21.5</v>
      </c>
      <c r="F90" s="7">
        <f>_xlfn.STDEV.S(C90:D90)</f>
        <v>20.506096654409877</v>
      </c>
      <c r="G90" s="7">
        <f>(F90/E90)*100</f>
        <v>95.377193741441289</v>
      </c>
    </row>
    <row r="91" spans="1:9" x14ac:dyDescent="0.25">
      <c r="A91" s="1">
        <v>2</v>
      </c>
      <c r="B91" s="1">
        <v>0.5</v>
      </c>
      <c r="C91" s="20">
        <v>14</v>
      </c>
      <c r="D91" s="20">
        <v>38</v>
      </c>
      <c r="E91" s="7">
        <f t="shared" ref="E91:E101" si="12">AVERAGE(C91:D91)</f>
        <v>26</v>
      </c>
      <c r="F91" s="7">
        <f t="shared" ref="F91:F101" si="13">_xlfn.STDEV.S(C91:D91)</f>
        <v>16.970562748477139</v>
      </c>
      <c r="G91" s="7">
        <f t="shared" ref="G91:G101" si="14">(F91/E91)*100</f>
        <v>65.271395186450533</v>
      </c>
    </row>
    <row r="92" spans="1:9" x14ac:dyDescent="0.25">
      <c r="A92" s="1">
        <v>3</v>
      </c>
      <c r="B92" s="1">
        <v>1</v>
      </c>
      <c r="C92" s="20">
        <v>15</v>
      </c>
      <c r="D92" s="20">
        <v>42</v>
      </c>
      <c r="E92" s="7">
        <f t="shared" si="12"/>
        <v>28.5</v>
      </c>
      <c r="F92" s="7">
        <f t="shared" si="13"/>
        <v>19.091883092036785</v>
      </c>
      <c r="G92" s="7">
        <f t="shared" si="14"/>
        <v>66.989063480830822</v>
      </c>
    </row>
    <row r="93" spans="1:9" x14ac:dyDescent="0.25">
      <c r="A93" s="1">
        <v>4</v>
      </c>
      <c r="B93" s="1">
        <v>1.17</v>
      </c>
      <c r="C93" s="20">
        <v>18</v>
      </c>
      <c r="D93" s="20">
        <v>32</v>
      </c>
      <c r="E93" s="7">
        <f t="shared" si="12"/>
        <v>25</v>
      </c>
      <c r="F93" s="7">
        <f t="shared" si="13"/>
        <v>9.8994949366116654</v>
      </c>
      <c r="G93" s="7">
        <f t="shared" si="14"/>
        <v>39.597979746446661</v>
      </c>
    </row>
    <row r="94" spans="1:9" x14ac:dyDescent="0.25">
      <c r="A94" s="1">
        <v>5</v>
      </c>
      <c r="B94" s="1">
        <v>1.3</v>
      </c>
      <c r="C94" s="20">
        <v>30</v>
      </c>
      <c r="D94" s="20">
        <v>45</v>
      </c>
      <c r="E94" s="7">
        <f t="shared" si="12"/>
        <v>37.5</v>
      </c>
      <c r="F94" s="7">
        <f t="shared" si="13"/>
        <v>10.606601717798213</v>
      </c>
      <c r="G94" s="7">
        <f t="shared" si="14"/>
        <v>28.284271247461902</v>
      </c>
    </row>
    <row r="95" spans="1:9" x14ac:dyDescent="0.25">
      <c r="A95" s="1">
        <v>6</v>
      </c>
      <c r="B95" s="1">
        <v>1.5</v>
      </c>
      <c r="C95" s="20">
        <v>41</v>
      </c>
      <c r="D95" s="20">
        <v>64</v>
      </c>
      <c r="E95" s="7">
        <f t="shared" si="12"/>
        <v>52.5</v>
      </c>
      <c r="F95" s="7">
        <f t="shared" si="13"/>
        <v>16.263455967290593</v>
      </c>
      <c r="G95" s="7">
        <f t="shared" si="14"/>
        <v>30.978011366267793</v>
      </c>
    </row>
    <row r="96" spans="1:9" x14ac:dyDescent="0.25">
      <c r="A96" s="1">
        <v>7</v>
      </c>
      <c r="B96" s="1">
        <v>2</v>
      </c>
      <c r="C96" s="20">
        <v>69</v>
      </c>
      <c r="D96" s="20">
        <v>78</v>
      </c>
      <c r="E96" s="7">
        <f t="shared" si="12"/>
        <v>73.5</v>
      </c>
      <c r="F96" s="7">
        <f t="shared" si="13"/>
        <v>6.3639610306789276</v>
      </c>
      <c r="G96" s="7">
        <f t="shared" si="14"/>
        <v>8.6584503818760918</v>
      </c>
    </row>
    <row r="97" spans="1:7" x14ac:dyDescent="0.25">
      <c r="A97" s="1">
        <v>8</v>
      </c>
      <c r="B97" s="1">
        <v>2.5</v>
      </c>
      <c r="C97" s="20">
        <v>78</v>
      </c>
      <c r="D97" s="20">
        <v>19</v>
      </c>
      <c r="E97" s="7">
        <f t="shared" si="12"/>
        <v>48.5</v>
      </c>
      <c r="F97" s="7">
        <f t="shared" si="13"/>
        <v>41.719300090006307</v>
      </c>
      <c r="G97" s="7">
        <f t="shared" si="14"/>
        <v>86.019175443311966</v>
      </c>
    </row>
    <row r="98" spans="1:7" x14ac:dyDescent="0.25">
      <c r="A98" s="1">
        <v>9</v>
      </c>
      <c r="B98" s="1">
        <v>3</v>
      </c>
      <c r="C98" s="20">
        <v>48</v>
      </c>
      <c r="D98" s="20">
        <v>112</v>
      </c>
      <c r="E98" s="7">
        <f t="shared" si="12"/>
        <v>80</v>
      </c>
      <c r="F98" s="7">
        <f t="shared" si="13"/>
        <v>45.254833995939045</v>
      </c>
      <c r="G98" s="7">
        <f t="shared" si="14"/>
        <v>56.568542494923804</v>
      </c>
    </row>
    <row r="99" spans="1:7" x14ac:dyDescent="0.25">
      <c r="A99" s="1">
        <v>10</v>
      </c>
      <c r="B99" s="1">
        <v>3.5</v>
      </c>
      <c r="C99" s="20">
        <v>123</v>
      </c>
      <c r="D99" s="20">
        <v>148</v>
      </c>
      <c r="E99" s="7">
        <f t="shared" si="12"/>
        <v>135.5</v>
      </c>
      <c r="F99" s="7">
        <f t="shared" si="13"/>
        <v>17.677669529663689</v>
      </c>
      <c r="G99" s="7">
        <f t="shared" si="14"/>
        <v>13.046250575397556</v>
      </c>
    </row>
    <row r="100" spans="1:7" x14ac:dyDescent="0.25">
      <c r="A100" s="1">
        <v>11</v>
      </c>
      <c r="B100" s="1">
        <v>4</v>
      </c>
      <c r="C100" s="20">
        <v>74</v>
      </c>
      <c r="D100" s="20">
        <v>139</v>
      </c>
      <c r="E100" s="7">
        <f t="shared" si="12"/>
        <v>106.5</v>
      </c>
      <c r="F100" s="7">
        <f t="shared" si="13"/>
        <v>45.961940777125591</v>
      </c>
      <c r="G100" s="7">
        <f t="shared" si="14"/>
        <v>43.156751903404313</v>
      </c>
    </row>
    <row r="101" spans="1:7" x14ac:dyDescent="0.25">
      <c r="A101" s="1">
        <v>12</v>
      </c>
      <c r="B101" s="1">
        <v>5</v>
      </c>
      <c r="C101" s="20">
        <v>52</v>
      </c>
      <c r="D101" s="20">
        <v>30</v>
      </c>
      <c r="E101" s="7">
        <f t="shared" si="12"/>
        <v>41</v>
      </c>
      <c r="F101" s="7">
        <f t="shared" si="13"/>
        <v>15.556349186104045</v>
      </c>
      <c r="G101" s="7">
        <f t="shared" si="14"/>
        <v>37.942315088058649</v>
      </c>
    </row>
    <row r="102" spans="1:7" x14ac:dyDescent="0.25">
      <c r="A102" s="1">
        <v>13</v>
      </c>
      <c r="B102" s="1">
        <v>6</v>
      </c>
      <c r="C102" s="5"/>
      <c r="D102" s="4"/>
      <c r="E102" s="7"/>
      <c r="F102" s="7"/>
      <c r="G102" s="7"/>
    </row>
    <row r="103" spans="1:7" x14ac:dyDescent="0.25">
      <c r="A103" s="21">
        <v>14</v>
      </c>
      <c r="B103" s="1">
        <v>8</v>
      </c>
      <c r="C103" s="26"/>
      <c r="D103" s="26"/>
    </row>
    <row r="104" spans="1:7" x14ac:dyDescent="0.25">
      <c r="A104" s="21">
        <v>15</v>
      </c>
      <c r="B104" s="1">
        <v>10</v>
      </c>
    </row>
    <row r="105" spans="1:7" s="24" customFormat="1" ht="15.75" thickBot="1" x14ac:dyDescent="0.3">
      <c r="A105" s="23">
        <v>16</v>
      </c>
      <c r="B105" s="17">
        <v>12</v>
      </c>
    </row>
    <row r="106" spans="1:7" ht="15.75" thickTop="1" x14ac:dyDescent="0.25"/>
  </sheetData>
  <mergeCells count="64">
    <mergeCell ref="L4:L5"/>
    <mergeCell ref="A4:A5"/>
    <mergeCell ref="B4:B5"/>
    <mergeCell ref="C4:C5"/>
    <mergeCell ref="D4:D5"/>
    <mergeCell ref="E4:E5"/>
    <mergeCell ref="F4:F5"/>
    <mergeCell ref="M25:M26"/>
    <mergeCell ref="M4:M5"/>
    <mergeCell ref="N4:N5"/>
    <mergeCell ref="O4:O5"/>
    <mergeCell ref="A25:A26"/>
    <mergeCell ref="B25:B26"/>
    <mergeCell ref="C25:C26"/>
    <mergeCell ref="D25:D26"/>
    <mergeCell ref="E25:E26"/>
    <mergeCell ref="F25:F26"/>
    <mergeCell ref="G25:G26"/>
    <mergeCell ref="G4:G5"/>
    <mergeCell ref="H4:H5"/>
    <mergeCell ref="I4:I5"/>
    <mergeCell ref="J4:J5"/>
    <mergeCell ref="K4:K5"/>
    <mergeCell ref="H25:H26"/>
    <mergeCell ref="I25:I26"/>
    <mergeCell ref="J25:J26"/>
    <mergeCell ref="K25:K26"/>
    <mergeCell ref="L25:L26"/>
    <mergeCell ref="T25:T26"/>
    <mergeCell ref="U25:U26"/>
    <mergeCell ref="V25:V26"/>
    <mergeCell ref="W25:W26"/>
    <mergeCell ref="A47:A48"/>
    <mergeCell ref="B47:B48"/>
    <mergeCell ref="C47:C48"/>
    <mergeCell ref="D47:D48"/>
    <mergeCell ref="E47:E48"/>
    <mergeCell ref="F47:F48"/>
    <mergeCell ref="N25:N26"/>
    <mergeCell ref="O25:O26"/>
    <mergeCell ref="P25:P26"/>
    <mergeCell ref="Q25:Q26"/>
    <mergeCell ref="R25:R26"/>
    <mergeCell ref="S25:S26"/>
    <mergeCell ref="G47:G48"/>
    <mergeCell ref="H47:H48"/>
    <mergeCell ref="I47:I48"/>
    <mergeCell ref="J47:J48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88:A89"/>
    <mergeCell ref="B88:B89"/>
    <mergeCell ref="C88:C89"/>
    <mergeCell ref="D88:D89"/>
    <mergeCell ref="E88:E89"/>
    <mergeCell ref="F88:F89"/>
    <mergeCell ref="G88:G8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06"/>
  <sheetViews>
    <sheetView topLeftCell="A84" workbookViewId="0">
      <selection activeCell="E90" sqref="E90:F101"/>
    </sheetView>
  </sheetViews>
  <sheetFormatPr defaultRowHeight="15" x14ac:dyDescent="0.25"/>
  <cols>
    <col min="1" max="16384" width="9.140625" style="26"/>
  </cols>
  <sheetData>
    <row r="4" spans="1:21" x14ac:dyDescent="0.25">
      <c r="A4" s="63" t="s">
        <v>0</v>
      </c>
      <c r="B4" s="61" t="s">
        <v>1</v>
      </c>
      <c r="C4" s="65" t="s">
        <v>2</v>
      </c>
      <c r="D4" s="65" t="s">
        <v>3</v>
      </c>
      <c r="E4" s="65" t="s">
        <v>4</v>
      </c>
      <c r="F4" s="65" t="s">
        <v>5</v>
      </c>
      <c r="G4" s="65" t="s">
        <v>6</v>
      </c>
      <c r="H4" s="65" t="s">
        <v>7</v>
      </c>
      <c r="I4" s="65" t="s">
        <v>8</v>
      </c>
      <c r="J4" s="65" t="s">
        <v>9</v>
      </c>
      <c r="K4" s="65" t="s">
        <v>10</v>
      </c>
      <c r="L4" s="73" t="s">
        <v>11</v>
      </c>
      <c r="M4" s="67" t="s">
        <v>12</v>
      </c>
      <c r="N4" s="67" t="s">
        <v>13</v>
      </c>
      <c r="O4" s="69" t="s">
        <v>14</v>
      </c>
    </row>
    <row r="5" spans="1:21" ht="15.75" thickBot="1" x14ac:dyDescent="0.3">
      <c r="A5" s="64"/>
      <c r="B5" s="62"/>
      <c r="C5" s="66"/>
      <c r="D5" s="66"/>
      <c r="E5" s="66"/>
      <c r="F5" s="66"/>
      <c r="G5" s="66"/>
      <c r="H5" s="66"/>
      <c r="I5" s="66"/>
      <c r="J5" s="66"/>
      <c r="K5" s="66"/>
      <c r="L5" s="74"/>
      <c r="M5" s="68"/>
      <c r="N5" s="68"/>
      <c r="O5" s="70"/>
    </row>
    <row r="6" spans="1:21" ht="16.5" thickTop="1" x14ac:dyDescent="0.25">
      <c r="A6" s="21">
        <v>1</v>
      </c>
      <c r="B6" s="21">
        <v>0</v>
      </c>
      <c r="C6" s="34">
        <v>6</v>
      </c>
      <c r="D6" s="34">
        <v>2.2999999999999998</v>
      </c>
      <c r="E6" s="34">
        <v>5.3</v>
      </c>
      <c r="F6" s="34">
        <v>4.7699999999999996</v>
      </c>
      <c r="G6" s="34">
        <v>4.8</v>
      </c>
      <c r="H6" s="34"/>
      <c r="I6" s="34">
        <v>10.199999999999999</v>
      </c>
      <c r="J6" s="34">
        <v>7.2</v>
      </c>
      <c r="K6" s="34">
        <v>1.5</v>
      </c>
      <c r="L6" s="35">
        <v>5.8</v>
      </c>
      <c r="M6" s="26">
        <f>AVERAGE(C6:L6)</f>
        <v>5.318888888888889</v>
      </c>
      <c r="N6" s="26">
        <f>_xlfn.STDEV.S(C6:L6)</f>
        <v>2.5575302756978471</v>
      </c>
      <c r="O6" s="26">
        <f>(N6/M6)*100</f>
        <v>48.083919952539425</v>
      </c>
      <c r="T6" s="21"/>
      <c r="U6" s="28"/>
    </row>
    <row r="7" spans="1:21" ht="15.75" x14ac:dyDescent="0.25">
      <c r="A7" s="21">
        <v>2</v>
      </c>
      <c r="B7" s="21">
        <v>0.5</v>
      </c>
      <c r="C7" s="34">
        <v>4.22</v>
      </c>
      <c r="D7" s="34">
        <v>3.2</v>
      </c>
      <c r="E7" s="34">
        <v>5.4</v>
      </c>
      <c r="F7" s="34">
        <v>4.03</v>
      </c>
      <c r="G7" s="34">
        <v>4.8899999999999997</v>
      </c>
      <c r="H7" s="34"/>
      <c r="I7" s="34">
        <v>4.5</v>
      </c>
      <c r="J7" s="34">
        <v>3</v>
      </c>
      <c r="K7" s="34">
        <v>2.2999999999999998</v>
      </c>
      <c r="L7" s="35">
        <v>6.7</v>
      </c>
      <c r="M7" s="26">
        <f t="shared" ref="M7:M17" si="0">AVERAGE(C7:L7)</f>
        <v>4.2488888888888887</v>
      </c>
      <c r="N7" s="26">
        <f t="shared" ref="N7:N17" si="1">_xlfn.STDEV.S(C7:L7)</f>
        <v>1.337623306880944</v>
      </c>
      <c r="O7" s="26">
        <f t="shared" ref="O7:O17" si="2">(N7/M7)*100</f>
        <v>31.481720088725147</v>
      </c>
      <c r="T7" s="21"/>
      <c r="U7" s="28"/>
    </row>
    <row r="8" spans="1:21" ht="15.75" x14ac:dyDescent="0.25">
      <c r="A8" s="21">
        <v>3</v>
      </c>
      <c r="B8" s="21">
        <v>1</v>
      </c>
      <c r="C8" s="34">
        <v>3.72</v>
      </c>
      <c r="D8" s="34">
        <v>2.1</v>
      </c>
      <c r="E8" s="34">
        <v>5.4</v>
      </c>
      <c r="F8" s="34">
        <v>4.4400000000000004</v>
      </c>
      <c r="G8" s="34">
        <v>4.59</v>
      </c>
      <c r="H8" s="34"/>
      <c r="I8" s="34">
        <v>4.3</v>
      </c>
      <c r="J8" s="34">
        <v>3.3</v>
      </c>
      <c r="K8" s="34">
        <v>4</v>
      </c>
      <c r="L8" s="35">
        <v>6.1</v>
      </c>
      <c r="M8" s="26">
        <f t="shared" si="0"/>
        <v>4.2166666666666668</v>
      </c>
      <c r="N8" s="26">
        <f t="shared" si="1"/>
        <v>1.1596120040772242</v>
      </c>
      <c r="O8" s="26">
        <f t="shared" si="2"/>
        <v>27.500679938590295</v>
      </c>
      <c r="T8" s="21"/>
      <c r="U8" s="28"/>
    </row>
    <row r="9" spans="1:21" ht="15.75" x14ac:dyDescent="0.25">
      <c r="A9" s="21">
        <v>4</v>
      </c>
      <c r="B9" s="21">
        <v>1.17</v>
      </c>
      <c r="C9" s="34">
        <v>4.66</v>
      </c>
      <c r="D9" s="34">
        <v>5.9</v>
      </c>
      <c r="E9" s="34">
        <v>5.0999999999999996</v>
      </c>
      <c r="F9" s="34">
        <v>3.99</v>
      </c>
      <c r="G9" s="34">
        <v>4.66</v>
      </c>
      <c r="H9" s="34"/>
      <c r="I9" s="34">
        <v>6.3</v>
      </c>
      <c r="J9" s="34">
        <v>3.6</v>
      </c>
      <c r="K9" s="34">
        <v>3.6</v>
      </c>
      <c r="L9" s="35"/>
      <c r="M9" s="26">
        <f t="shared" si="0"/>
        <v>4.7262500000000003</v>
      </c>
      <c r="N9" s="26">
        <f t="shared" si="1"/>
        <v>1.0058249989791599</v>
      </c>
      <c r="O9" s="26">
        <f t="shared" si="2"/>
        <v>21.281671493872729</v>
      </c>
      <c r="T9" s="21"/>
      <c r="U9" s="28"/>
    </row>
    <row r="10" spans="1:21" ht="15.75" x14ac:dyDescent="0.25">
      <c r="A10" s="21">
        <v>5</v>
      </c>
      <c r="B10" s="21">
        <v>1.3</v>
      </c>
      <c r="C10" s="34">
        <v>5.7</v>
      </c>
      <c r="D10" s="34">
        <v>3.6</v>
      </c>
      <c r="E10" s="34">
        <v>8.3000000000000007</v>
      </c>
      <c r="F10" s="34">
        <v>7.53</v>
      </c>
      <c r="G10" s="34">
        <v>8.19</v>
      </c>
      <c r="H10" s="34">
        <v>8.1</v>
      </c>
      <c r="I10" s="34">
        <v>11</v>
      </c>
      <c r="J10" s="34">
        <v>5.2</v>
      </c>
      <c r="K10" s="34">
        <v>4.7</v>
      </c>
      <c r="L10" s="35">
        <v>7.55</v>
      </c>
      <c r="M10" s="26">
        <f t="shared" si="0"/>
        <v>6.9870000000000001</v>
      </c>
      <c r="N10" s="26">
        <f t="shared" si="1"/>
        <v>2.1776085251690409</v>
      </c>
      <c r="O10" s="26">
        <f t="shared" si="2"/>
        <v>31.166573996980691</v>
      </c>
      <c r="T10" s="21"/>
      <c r="U10" s="28"/>
    </row>
    <row r="11" spans="1:21" ht="15.75" x14ac:dyDescent="0.25">
      <c r="A11" s="21">
        <v>6</v>
      </c>
      <c r="B11" s="21">
        <v>1.5</v>
      </c>
      <c r="C11" s="34">
        <v>10.6</v>
      </c>
      <c r="D11" s="34">
        <v>9.1</v>
      </c>
      <c r="E11" s="34">
        <v>8.8000000000000007</v>
      </c>
      <c r="F11" s="34">
        <v>13.44</v>
      </c>
      <c r="G11" s="34">
        <v>8</v>
      </c>
      <c r="H11" s="34">
        <v>2.9</v>
      </c>
      <c r="I11" s="34">
        <v>12</v>
      </c>
      <c r="J11" s="34">
        <v>3.6</v>
      </c>
      <c r="K11" s="34">
        <v>10</v>
      </c>
      <c r="L11" s="35">
        <v>8.35</v>
      </c>
      <c r="M11" s="26">
        <f t="shared" si="0"/>
        <v>8.6789999999999985</v>
      </c>
      <c r="N11" s="26">
        <f t="shared" si="1"/>
        <v>3.3180598413999594</v>
      </c>
      <c r="O11" s="26">
        <f t="shared" si="2"/>
        <v>38.230900350270311</v>
      </c>
      <c r="T11" s="21"/>
      <c r="U11" s="28"/>
    </row>
    <row r="12" spans="1:21" ht="15.75" x14ac:dyDescent="0.25">
      <c r="A12" s="21">
        <v>7</v>
      </c>
      <c r="B12" s="21">
        <v>2</v>
      </c>
      <c r="C12" s="34">
        <v>13.4</v>
      </c>
      <c r="D12" s="34">
        <v>16.600000000000001</v>
      </c>
      <c r="E12" s="34">
        <v>18.5</v>
      </c>
      <c r="F12" s="34">
        <v>15.9</v>
      </c>
      <c r="G12" s="34">
        <v>23.1</v>
      </c>
      <c r="H12" s="34">
        <v>1.9</v>
      </c>
      <c r="I12" s="34">
        <v>13.4</v>
      </c>
      <c r="J12" s="34">
        <v>1.8</v>
      </c>
      <c r="K12" s="34">
        <v>20.9</v>
      </c>
      <c r="L12" s="35">
        <v>17.850000000000001</v>
      </c>
      <c r="M12" s="26">
        <f t="shared" si="0"/>
        <v>14.334999999999999</v>
      </c>
      <c r="N12" s="26">
        <f t="shared" si="1"/>
        <v>7.2319526332027957</v>
      </c>
      <c r="O12" s="26">
        <f t="shared" si="2"/>
        <v>50.449617252897085</v>
      </c>
      <c r="T12" s="21"/>
      <c r="U12" s="28"/>
    </row>
    <row r="13" spans="1:21" ht="15.75" x14ac:dyDescent="0.25">
      <c r="A13" s="21">
        <v>8</v>
      </c>
      <c r="B13" s="21">
        <v>2.5</v>
      </c>
      <c r="C13" s="34">
        <v>15.7</v>
      </c>
      <c r="D13" s="34">
        <v>17.100000000000001</v>
      </c>
      <c r="E13" s="34"/>
      <c r="F13" s="34">
        <v>19</v>
      </c>
      <c r="G13" s="34">
        <v>33.299999999999997</v>
      </c>
      <c r="H13" s="34">
        <v>17.5</v>
      </c>
      <c r="I13" s="34">
        <v>23.9</v>
      </c>
      <c r="J13" s="34">
        <v>3.2</v>
      </c>
      <c r="K13" s="34">
        <v>16.2</v>
      </c>
      <c r="L13" s="35">
        <v>3.3</v>
      </c>
      <c r="M13" s="26">
        <f t="shared" si="0"/>
        <v>16.577777777777776</v>
      </c>
      <c r="N13" s="26">
        <f t="shared" si="1"/>
        <v>9.3301631520807007</v>
      </c>
      <c r="O13" s="26">
        <f t="shared" si="2"/>
        <v>56.281145019253564</v>
      </c>
      <c r="T13" s="21"/>
      <c r="U13" s="28"/>
    </row>
    <row r="14" spans="1:21" ht="15.75" x14ac:dyDescent="0.25">
      <c r="A14" s="21">
        <v>9</v>
      </c>
      <c r="B14" s="21">
        <v>3</v>
      </c>
      <c r="C14" s="34">
        <v>20.5</v>
      </c>
      <c r="D14" s="34">
        <v>20</v>
      </c>
      <c r="E14" s="34">
        <v>27.1</v>
      </c>
      <c r="F14" s="34">
        <v>21</v>
      </c>
      <c r="G14" s="34">
        <v>22.8</v>
      </c>
      <c r="H14" s="34">
        <v>29</v>
      </c>
      <c r="I14" s="34">
        <v>18.2</v>
      </c>
      <c r="J14" s="34">
        <v>4.4000000000000004</v>
      </c>
      <c r="K14" s="34">
        <v>14.8</v>
      </c>
      <c r="L14" s="35"/>
      <c r="M14" s="26">
        <f t="shared" si="0"/>
        <v>19.755555555555553</v>
      </c>
      <c r="N14" s="26">
        <f t="shared" si="1"/>
        <v>7.1902905210970331</v>
      </c>
      <c r="O14" s="26">
        <f t="shared" si="2"/>
        <v>36.396296226025484</v>
      </c>
      <c r="T14" s="21"/>
      <c r="U14" s="28"/>
    </row>
    <row r="15" spans="1:21" ht="15.75" x14ac:dyDescent="0.25">
      <c r="A15" s="21">
        <v>10</v>
      </c>
      <c r="B15" s="21">
        <v>3.5</v>
      </c>
      <c r="C15" s="34">
        <v>19.100000000000001</v>
      </c>
      <c r="D15" s="34">
        <v>21</v>
      </c>
      <c r="E15" s="34">
        <v>29.8</v>
      </c>
      <c r="F15" s="34">
        <v>24.1</v>
      </c>
      <c r="G15" s="34">
        <v>27.7</v>
      </c>
      <c r="H15" s="34">
        <v>9</v>
      </c>
      <c r="I15" s="34">
        <v>8.5</v>
      </c>
      <c r="J15" s="34">
        <v>4</v>
      </c>
      <c r="K15" s="34">
        <v>8.4</v>
      </c>
      <c r="L15" s="35">
        <v>2.4500000000000002</v>
      </c>
      <c r="M15" s="26">
        <f t="shared" si="0"/>
        <v>15.404999999999998</v>
      </c>
      <c r="N15" s="26">
        <f t="shared" si="1"/>
        <v>10.080907421678097</v>
      </c>
      <c r="O15" s="26">
        <f t="shared" si="2"/>
        <v>65.439191312418686</v>
      </c>
      <c r="T15" s="21"/>
      <c r="U15" s="28"/>
    </row>
    <row r="16" spans="1:21" ht="15.75" x14ac:dyDescent="0.25">
      <c r="A16" s="21">
        <v>11</v>
      </c>
      <c r="B16" s="21">
        <v>4</v>
      </c>
      <c r="C16" s="34">
        <v>19.2</v>
      </c>
      <c r="D16" s="34">
        <v>15.8</v>
      </c>
      <c r="E16" s="34"/>
      <c r="F16" s="34">
        <v>15.2</v>
      </c>
      <c r="G16" s="34">
        <v>14</v>
      </c>
      <c r="H16" s="34">
        <v>14.9</v>
      </c>
      <c r="I16" s="34">
        <v>7.4</v>
      </c>
      <c r="J16" s="34">
        <v>9.1999999999999993</v>
      </c>
      <c r="K16" s="34">
        <v>9.5</v>
      </c>
      <c r="L16" s="35">
        <v>7.55</v>
      </c>
      <c r="M16" s="26">
        <f t="shared" si="0"/>
        <v>12.527777777777779</v>
      </c>
      <c r="N16" s="26">
        <f t="shared" si="1"/>
        <v>4.2052876767760381</v>
      </c>
      <c r="O16" s="26">
        <f t="shared" si="2"/>
        <v>33.567706510850861</v>
      </c>
      <c r="T16" s="21"/>
      <c r="U16" s="28"/>
    </row>
    <row r="17" spans="1:23" ht="15.75" x14ac:dyDescent="0.25">
      <c r="A17" s="21">
        <v>12</v>
      </c>
      <c r="B17" s="21">
        <v>5</v>
      </c>
      <c r="C17" s="34">
        <v>18.5</v>
      </c>
      <c r="D17" s="34">
        <v>15.2</v>
      </c>
      <c r="E17" s="34">
        <v>5</v>
      </c>
      <c r="F17" s="34">
        <v>11.6</v>
      </c>
      <c r="G17" s="34">
        <v>10.5</v>
      </c>
      <c r="H17" s="34">
        <v>27.4</v>
      </c>
      <c r="I17" s="34">
        <v>4.0999999999999996</v>
      </c>
      <c r="J17" s="34">
        <v>14.2</v>
      </c>
      <c r="K17" s="34">
        <v>11.5</v>
      </c>
      <c r="L17" s="35">
        <v>11.7</v>
      </c>
      <c r="M17" s="26">
        <f t="shared" si="0"/>
        <v>12.969999999999999</v>
      </c>
      <c r="N17" s="26">
        <f t="shared" si="1"/>
        <v>6.660338663394759</v>
      </c>
      <c r="O17" s="26">
        <f t="shared" si="2"/>
        <v>51.351878669196296</v>
      </c>
      <c r="T17" s="21"/>
      <c r="U17" s="28"/>
    </row>
    <row r="18" spans="1:23" x14ac:dyDescent="0.25">
      <c r="A18" s="21">
        <v>13</v>
      </c>
      <c r="B18" s="21">
        <v>6</v>
      </c>
      <c r="C18" s="5"/>
      <c r="D18" s="5"/>
      <c r="E18" s="5"/>
      <c r="F18" s="5"/>
      <c r="G18" s="4"/>
      <c r="H18" s="5"/>
      <c r="I18" s="4"/>
      <c r="J18" s="5"/>
      <c r="K18" s="5"/>
      <c r="L18" s="4"/>
      <c r="M18" s="29"/>
      <c r="N18" s="29"/>
      <c r="O18" s="29"/>
      <c r="T18" s="21"/>
    </row>
    <row r="19" spans="1:23" x14ac:dyDescent="0.25">
      <c r="A19" s="21">
        <v>14</v>
      </c>
      <c r="B19" s="21">
        <v>8</v>
      </c>
    </row>
    <row r="20" spans="1:23" x14ac:dyDescent="0.25">
      <c r="A20" s="21">
        <v>15</v>
      </c>
      <c r="B20" s="21">
        <v>10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23" ht="15.75" thickBot="1" x14ac:dyDescent="0.3">
      <c r="A21" s="23">
        <v>16</v>
      </c>
      <c r="B21" s="23">
        <v>12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23" ht="15.75" thickTop="1" x14ac:dyDescent="0.25">
      <c r="B22" s="21"/>
    </row>
    <row r="23" spans="1:23" x14ac:dyDescent="0.25">
      <c r="B23" s="21"/>
    </row>
    <row r="24" spans="1:23" x14ac:dyDescent="0.25">
      <c r="B24" s="21"/>
    </row>
    <row r="25" spans="1:23" x14ac:dyDescent="0.25">
      <c r="A25" s="63" t="s">
        <v>0</v>
      </c>
      <c r="B25" s="61" t="s">
        <v>1</v>
      </c>
      <c r="C25" s="59" t="s">
        <v>15</v>
      </c>
      <c r="D25" s="59" t="s">
        <v>16</v>
      </c>
      <c r="E25" s="59" t="s">
        <v>17</v>
      </c>
      <c r="F25" s="59" t="s">
        <v>18</v>
      </c>
      <c r="G25" s="59" t="s">
        <v>19</v>
      </c>
      <c r="H25" s="71" t="s">
        <v>20</v>
      </c>
      <c r="I25" s="71" t="s">
        <v>21</v>
      </c>
      <c r="J25" s="71" t="s">
        <v>22</v>
      </c>
      <c r="K25" s="59" t="s">
        <v>23</v>
      </c>
      <c r="L25" s="59" t="s">
        <v>24</v>
      </c>
      <c r="M25" s="59" t="s">
        <v>25</v>
      </c>
      <c r="N25" s="59" t="s">
        <v>26</v>
      </c>
      <c r="O25" s="59" t="s">
        <v>27</v>
      </c>
      <c r="P25" s="59" t="s">
        <v>28</v>
      </c>
      <c r="Q25" s="59" t="s">
        <v>29</v>
      </c>
      <c r="R25" s="59" t="s">
        <v>30</v>
      </c>
      <c r="S25" s="59" t="s">
        <v>31</v>
      </c>
      <c r="T25" s="59" t="s">
        <v>32</v>
      </c>
      <c r="U25" s="61" t="s">
        <v>12</v>
      </c>
      <c r="V25" s="61" t="s">
        <v>13</v>
      </c>
      <c r="W25" s="57" t="s">
        <v>14</v>
      </c>
    </row>
    <row r="26" spans="1:23" ht="15.75" thickBot="1" x14ac:dyDescent="0.3">
      <c r="A26" s="64"/>
      <c r="B26" s="62"/>
      <c r="C26" s="60"/>
      <c r="D26" s="60"/>
      <c r="E26" s="60"/>
      <c r="F26" s="60"/>
      <c r="G26" s="60"/>
      <c r="H26" s="72"/>
      <c r="I26" s="72"/>
      <c r="J26" s="72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2"/>
      <c r="V26" s="62"/>
      <c r="W26" s="58"/>
    </row>
    <row r="27" spans="1:23" ht="15.75" thickTop="1" x14ac:dyDescent="0.25">
      <c r="A27" s="21">
        <v>1</v>
      </c>
      <c r="B27" s="21">
        <v>0</v>
      </c>
      <c r="C27" s="34">
        <v>6.7</v>
      </c>
      <c r="D27" s="34">
        <v>2.8</v>
      </c>
      <c r="E27" s="35">
        <v>4</v>
      </c>
      <c r="F27" s="35">
        <v>6.55</v>
      </c>
      <c r="G27" s="34">
        <v>4.83</v>
      </c>
      <c r="H27" s="34">
        <v>2.5</v>
      </c>
      <c r="I27" s="34">
        <v>3.5</v>
      </c>
      <c r="J27" s="34"/>
      <c r="K27" s="34">
        <v>4.2</v>
      </c>
      <c r="L27" s="34">
        <v>2.5</v>
      </c>
      <c r="M27" s="34">
        <v>6.5</v>
      </c>
      <c r="N27" s="35">
        <v>3.35</v>
      </c>
      <c r="O27" s="35">
        <v>4.3</v>
      </c>
      <c r="P27" s="36">
        <v>2.15</v>
      </c>
      <c r="Q27" s="34">
        <v>3.56</v>
      </c>
      <c r="R27" s="34">
        <v>15.3</v>
      </c>
      <c r="S27" s="34">
        <v>3.8</v>
      </c>
      <c r="T27" s="34">
        <v>3.45</v>
      </c>
      <c r="U27" s="29">
        <f>AVERAGE(C27:T27)</f>
        <v>4.7052941176470595</v>
      </c>
      <c r="V27" s="29">
        <f>_xlfn.STDEV.S(C27:T27)</f>
        <v>3.0686522237927578</v>
      </c>
      <c r="W27" s="29">
        <f>(V27/U27)*100</f>
        <v>65.217011882081351</v>
      </c>
    </row>
    <row r="28" spans="1:23" x14ac:dyDescent="0.25">
      <c r="A28" s="21">
        <v>2</v>
      </c>
      <c r="B28" s="21">
        <v>0.5</v>
      </c>
      <c r="C28" s="34">
        <v>8.5</v>
      </c>
      <c r="D28" s="34">
        <v>4.4000000000000004</v>
      </c>
      <c r="E28" s="35">
        <v>4.9000000000000004</v>
      </c>
      <c r="F28" s="35">
        <v>3.7</v>
      </c>
      <c r="G28" s="34">
        <v>4.92</v>
      </c>
      <c r="H28" s="34">
        <v>5.0999999999999996</v>
      </c>
      <c r="I28" s="34">
        <v>1.8</v>
      </c>
      <c r="J28" s="34">
        <v>5.3</v>
      </c>
      <c r="K28" s="34">
        <v>4.8</v>
      </c>
      <c r="L28" s="34">
        <v>2.2000000000000002</v>
      </c>
      <c r="M28" s="34">
        <v>4.2</v>
      </c>
      <c r="N28" s="35">
        <v>6.7</v>
      </c>
      <c r="O28" s="35">
        <v>4</v>
      </c>
      <c r="P28" s="36">
        <v>2.06</v>
      </c>
      <c r="Q28" s="34">
        <v>3.71</v>
      </c>
      <c r="R28" s="34">
        <v>6.6</v>
      </c>
      <c r="S28" s="34">
        <v>2.5</v>
      </c>
      <c r="T28" s="34">
        <v>2.8</v>
      </c>
      <c r="U28" s="29">
        <f t="shared" ref="U28:U38" si="3">AVERAGE(C28:T28)</f>
        <v>4.3438888888888885</v>
      </c>
      <c r="V28" s="29">
        <f t="shared" ref="V28:V38" si="4">_xlfn.STDEV.S(C28:T28)</f>
        <v>1.7702679720343062</v>
      </c>
      <c r="W28" s="29">
        <f t="shared" ref="W28:W38" si="5">(V28/U28)*100</f>
        <v>40.753067523490877</v>
      </c>
    </row>
    <row r="29" spans="1:23" x14ac:dyDescent="0.25">
      <c r="A29" s="21">
        <v>3</v>
      </c>
      <c r="B29" s="21">
        <v>1</v>
      </c>
      <c r="C29" s="34">
        <v>7.9</v>
      </c>
      <c r="D29" s="34">
        <v>4</v>
      </c>
      <c r="E29" s="35">
        <v>4.6500000000000004</v>
      </c>
      <c r="F29" s="35">
        <v>3.8</v>
      </c>
      <c r="G29" s="34">
        <v>4.04</v>
      </c>
      <c r="H29" s="34">
        <v>2.6</v>
      </c>
      <c r="I29" s="34">
        <v>4.2</v>
      </c>
      <c r="J29" s="34">
        <v>5.3</v>
      </c>
      <c r="K29" s="34">
        <v>2.9</v>
      </c>
      <c r="L29" s="34">
        <v>1.5</v>
      </c>
      <c r="M29" s="34">
        <v>4.2</v>
      </c>
      <c r="N29" s="35">
        <v>5.05</v>
      </c>
      <c r="O29" s="35"/>
      <c r="P29" s="36"/>
      <c r="Q29" s="34">
        <v>4.57</v>
      </c>
      <c r="R29" s="34">
        <v>5.6</v>
      </c>
      <c r="S29" s="34">
        <v>3.7</v>
      </c>
      <c r="T29" s="34">
        <v>2.2999999999999998</v>
      </c>
      <c r="U29" s="29">
        <f t="shared" si="3"/>
        <v>4.1443750000000001</v>
      </c>
      <c r="V29" s="29">
        <f t="shared" si="4"/>
        <v>1.4943893680474751</v>
      </c>
      <c r="W29" s="29">
        <f t="shared" si="5"/>
        <v>36.058256505443524</v>
      </c>
    </row>
    <row r="30" spans="1:23" x14ac:dyDescent="0.25">
      <c r="A30" s="21">
        <v>4</v>
      </c>
      <c r="B30" s="21">
        <v>1.17</v>
      </c>
      <c r="C30" s="34">
        <v>6.3</v>
      </c>
      <c r="D30" s="34">
        <v>2.9</v>
      </c>
      <c r="E30" s="35">
        <v>4.25</v>
      </c>
      <c r="F30" s="35">
        <v>4.5</v>
      </c>
      <c r="G30" s="34">
        <v>4.7300000000000004</v>
      </c>
      <c r="H30" s="34">
        <v>2.8</v>
      </c>
      <c r="I30" s="34">
        <v>5.9</v>
      </c>
      <c r="J30" s="34">
        <v>7.7</v>
      </c>
      <c r="K30" s="34">
        <v>6.2</v>
      </c>
      <c r="L30" s="34">
        <v>2.2999999999999998</v>
      </c>
      <c r="M30" s="34">
        <v>5.5</v>
      </c>
      <c r="N30" s="35">
        <v>3.75</v>
      </c>
      <c r="O30" s="35">
        <v>6.05</v>
      </c>
      <c r="P30" s="36">
        <v>3.55</v>
      </c>
      <c r="Q30" s="34">
        <v>8.1999999999999993</v>
      </c>
      <c r="R30" s="34">
        <v>11.7</v>
      </c>
      <c r="S30" s="34">
        <v>3.5</v>
      </c>
      <c r="T30" s="34">
        <v>4.95</v>
      </c>
      <c r="U30" s="29">
        <f t="shared" si="3"/>
        <v>5.2655555555555562</v>
      </c>
      <c r="V30" s="29">
        <f t="shared" si="4"/>
        <v>2.298158398836728</v>
      </c>
      <c r="W30" s="29">
        <f t="shared" si="5"/>
        <v>43.645126797912113</v>
      </c>
    </row>
    <row r="31" spans="1:23" x14ac:dyDescent="0.25">
      <c r="A31" s="21">
        <v>5</v>
      </c>
      <c r="B31" s="21">
        <v>1.3</v>
      </c>
      <c r="C31" s="34">
        <v>13</v>
      </c>
      <c r="D31" s="34">
        <v>3.8</v>
      </c>
      <c r="E31" s="35">
        <v>6.05</v>
      </c>
      <c r="F31" s="35">
        <v>9.9</v>
      </c>
      <c r="G31" s="34">
        <v>7.56</v>
      </c>
      <c r="H31" s="34">
        <v>4.3</v>
      </c>
      <c r="I31" s="34">
        <v>7.2</v>
      </c>
      <c r="J31" s="34">
        <v>8.8000000000000007</v>
      </c>
      <c r="K31" s="34">
        <v>4.0999999999999996</v>
      </c>
      <c r="L31" s="34">
        <v>2.2000000000000002</v>
      </c>
      <c r="M31" s="34">
        <v>9.1</v>
      </c>
      <c r="N31" s="35">
        <v>4.8499999999999996</v>
      </c>
      <c r="O31" s="35">
        <v>4</v>
      </c>
      <c r="P31" s="36">
        <v>6.45</v>
      </c>
      <c r="Q31" s="34">
        <v>13.9</v>
      </c>
      <c r="R31" s="34"/>
      <c r="S31" s="34">
        <v>3.8</v>
      </c>
      <c r="T31" s="34">
        <v>4.7</v>
      </c>
      <c r="U31" s="29">
        <f t="shared" si="3"/>
        <v>6.6888235294117644</v>
      </c>
      <c r="V31" s="29">
        <f t="shared" si="4"/>
        <v>3.3327445190730987</v>
      </c>
      <c r="W31" s="29">
        <f t="shared" si="5"/>
        <v>49.825571035302687</v>
      </c>
    </row>
    <row r="32" spans="1:23" x14ac:dyDescent="0.25">
      <c r="A32" s="21">
        <v>6</v>
      </c>
      <c r="B32" s="21">
        <v>1.5</v>
      </c>
      <c r="C32" s="34">
        <v>11.9</v>
      </c>
      <c r="D32" s="34">
        <v>5.4</v>
      </c>
      <c r="E32" s="35">
        <v>7.4</v>
      </c>
      <c r="F32" s="35">
        <v>9.15</v>
      </c>
      <c r="G32" s="34">
        <v>12.3</v>
      </c>
      <c r="H32" s="34">
        <v>6</v>
      </c>
      <c r="I32" s="34">
        <v>19.100000000000001</v>
      </c>
      <c r="J32" s="34">
        <v>13</v>
      </c>
      <c r="K32" s="34">
        <v>3.4</v>
      </c>
      <c r="L32" s="34">
        <v>1.8</v>
      </c>
      <c r="M32" s="34">
        <v>8.6</v>
      </c>
      <c r="N32" s="35">
        <v>6.7</v>
      </c>
      <c r="O32" s="35">
        <v>5.15</v>
      </c>
      <c r="P32" s="36">
        <v>4.8499999999999996</v>
      </c>
      <c r="Q32" s="34">
        <v>14.5</v>
      </c>
      <c r="R32" s="34">
        <v>8.9</v>
      </c>
      <c r="S32" s="34"/>
      <c r="T32" s="34">
        <v>5.4</v>
      </c>
      <c r="U32" s="29">
        <f t="shared" si="3"/>
        <v>8.4441176470588246</v>
      </c>
      <c r="V32" s="29">
        <f t="shared" si="4"/>
        <v>4.4757290730443149</v>
      </c>
      <c r="W32" s="29">
        <f t="shared" si="5"/>
        <v>53.004106054861268</v>
      </c>
    </row>
    <row r="33" spans="1:23" x14ac:dyDescent="0.25">
      <c r="A33" s="21">
        <v>7</v>
      </c>
      <c r="B33" s="21">
        <v>2</v>
      </c>
      <c r="C33" s="34">
        <v>12.5</v>
      </c>
      <c r="D33" s="34">
        <v>22</v>
      </c>
      <c r="E33" s="35">
        <v>14.85</v>
      </c>
      <c r="F33" s="35">
        <v>14.2</v>
      </c>
      <c r="G33" s="34">
        <v>16.600000000000001</v>
      </c>
      <c r="H33" s="34">
        <v>16.899999999999999</v>
      </c>
      <c r="I33" s="34">
        <v>17.899999999999999</v>
      </c>
      <c r="J33" s="34">
        <v>18.8</v>
      </c>
      <c r="K33" s="34">
        <v>17.399999999999999</v>
      </c>
      <c r="L33" s="34">
        <v>9.1</v>
      </c>
      <c r="M33" s="34">
        <v>13.9</v>
      </c>
      <c r="N33" s="35">
        <v>24.6</v>
      </c>
      <c r="O33" s="35">
        <v>9.3000000000000007</v>
      </c>
      <c r="P33" s="36">
        <v>3.35</v>
      </c>
      <c r="Q33" s="34">
        <v>21.2</v>
      </c>
      <c r="R33" s="34">
        <v>6.9</v>
      </c>
      <c r="S33" s="34"/>
      <c r="T33" s="34">
        <v>24.45</v>
      </c>
      <c r="U33" s="29">
        <f t="shared" si="3"/>
        <v>15.526470588235297</v>
      </c>
      <c r="V33" s="29">
        <f t="shared" si="4"/>
        <v>5.998570601793876</v>
      </c>
      <c r="W33" s="29">
        <f t="shared" si="5"/>
        <v>38.634476313883646</v>
      </c>
    </row>
    <row r="34" spans="1:23" x14ac:dyDescent="0.25">
      <c r="A34" s="21">
        <v>8</v>
      </c>
      <c r="B34" s="21">
        <v>2.5</v>
      </c>
      <c r="C34" s="34">
        <v>20.2</v>
      </c>
      <c r="D34" s="34">
        <v>23.9</v>
      </c>
      <c r="E34" s="35">
        <v>19.100000000000001</v>
      </c>
      <c r="F34" s="35">
        <v>26.25</v>
      </c>
      <c r="G34" s="34">
        <v>21.6</v>
      </c>
      <c r="H34" s="34">
        <v>21.8</v>
      </c>
      <c r="I34" s="34">
        <v>19.3</v>
      </c>
      <c r="J34" s="34">
        <v>43.6</v>
      </c>
      <c r="K34" s="34">
        <v>14.9</v>
      </c>
      <c r="L34" s="34">
        <v>9.1999999999999993</v>
      </c>
      <c r="M34" s="34">
        <v>12.2</v>
      </c>
      <c r="N34" s="35">
        <v>35.950000000000003</v>
      </c>
      <c r="O34" s="35">
        <v>14.9</v>
      </c>
      <c r="P34" s="36">
        <v>18.3</v>
      </c>
      <c r="Q34" s="34">
        <v>19.2</v>
      </c>
      <c r="R34" s="34">
        <v>15.5</v>
      </c>
      <c r="S34" s="34">
        <v>4.3</v>
      </c>
      <c r="T34" s="34">
        <v>16.3</v>
      </c>
      <c r="U34" s="29">
        <f t="shared" si="3"/>
        <v>19.805555555555557</v>
      </c>
      <c r="V34" s="29">
        <f t="shared" si="4"/>
        <v>9.0279124172966547</v>
      </c>
      <c r="W34" s="29">
        <f t="shared" si="5"/>
        <v>45.582727492661931</v>
      </c>
    </row>
    <row r="35" spans="1:23" x14ac:dyDescent="0.25">
      <c r="A35" s="21">
        <v>9</v>
      </c>
      <c r="B35" s="21">
        <v>3</v>
      </c>
      <c r="C35" s="34">
        <v>26.4</v>
      </c>
      <c r="D35" s="34">
        <v>15</v>
      </c>
      <c r="E35" s="35">
        <v>15</v>
      </c>
      <c r="F35" s="35">
        <v>13.65</v>
      </c>
      <c r="G35" s="34">
        <v>27</v>
      </c>
      <c r="H35" s="34">
        <v>27.2</v>
      </c>
      <c r="I35" s="34">
        <v>22.6</v>
      </c>
      <c r="J35" s="34">
        <v>29.2</v>
      </c>
      <c r="K35" s="34">
        <v>13.8</v>
      </c>
      <c r="L35" s="34">
        <v>10.5</v>
      </c>
      <c r="M35" s="34">
        <v>11.4</v>
      </c>
      <c r="N35" s="35">
        <v>40</v>
      </c>
      <c r="O35" s="35">
        <v>15.1</v>
      </c>
      <c r="P35" s="36">
        <v>15.7</v>
      </c>
      <c r="Q35" s="34">
        <v>23.6</v>
      </c>
      <c r="R35" s="34">
        <v>14.4</v>
      </c>
      <c r="S35" s="34">
        <v>9</v>
      </c>
      <c r="T35" s="34">
        <v>24.95</v>
      </c>
      <c r="U35" s="29">
        <f t="shared" si="3"/>
        <v>19.694444444444443</v>
      </c>
      <c r="V35" s="29">
        <f t="shared" si="4"/>
        <v>8.2491156190668118</v>
      </c>
      <c r="W35" s="29">
        <f t="shared" si="5"/>
        <v>41.885495385952787</v>
      </c>
    </row>
    <row r="36" spans="1:23" x14ac:dyDescent="0.25">
      <c r="A36" s="21">
        <v>10</v>
      </c>
      <c r="B36" s="21">
        <v>3.5</v>
      </c>
      <c r="C36" s="34">
        <v>20</v>
      </c>
      <c r="D36" s="34">
        <v>25.5</v>
      </c>
      <c r="E36" s="35">
        <v>9</v>
      </c>
      <c r="F36" s="35">
        <v>14.5</v>
      </c>
      <c r="G36" s="34">
        <v>26.3</v>
      </c>
      <c r="H36" s="34">
        <v>6.3</v>
      </c>
      <c r="I36" s="34">
        <v>23.7</v>
      </c>
      <c r="J36" s="34">
        <v>27.1</v>
      </c>
      <c r="K36" s="34">
        <v>12.8</v>
      </c>
      <c r="L36" s="34">
        <v>8.6999999999999993</v>
      </c>
      <c r="M36" s="34">
        <v>13.1</v>
      </c>
      <c r="N36" s="35">
        <v>41.3</v>
      </c>
      <c r="O36" s="35">
        <v>23.15</v>
      </c>
      <c r="P36" s="36">
        <v>11.1</v>
      </c>
      <c r="Q36" s="34">
        <v>14.4</v>
      </c>
      <c r="R36" s="34">
        <v>19.3</v>
      </c>
      <c r="S36" s="34">
        <v>3.8</v>
      </c>
      <c r="T36" s="34">
        <v>11.65</v>
      </c>
      <c r="U36" s="29">
        <f t="shared" si="3"/>
        <v>17.316666666666666</v>
      </c>
      <c r="V36" s="29">
        <f t="shared" si="4"/>
        <v>9.3221747020998578</v>
      </c>
      <c r="W36" s="29">
        <f t="shared" si="5"/>
        <v>53.833540146871172</v>
      </c>
    </row>
    <row r="37" spans="1:23" x14ac:dyDescent="0.25">
      <c r="A37" s="21">
        <v>11</v>
      </c>
      <c r="B37" s="21">
        <v>4</v>
      </c>
      <c r="C37" s="34">
        <v>19</v>
      </c>
      <c r="D37" s="34">
        <v>20.7</v>
      </c>
      <c r="E37" s="35">
        <v>12.5</v>
      </c>
      <c r="F37" s="35">
        <v>12.05</v>
      </c>
      <c r="G37" s="34">
        <v>17.600000000000001</v>
      </c>
      <c r="H37" s="34">
        <v>10.199999999999999</v>
      </c>
      <c r="I37" s="34">
        <v>15.7</v>
      </c>
      <c r="J37" s="34">
        <v>18.2</v>
      </c>
      <c r="K37" s="34">
        <v>13.2</v>
      </c>
      <c r="L37" s="34">
        <v>13.1</v>
      </c>
      <c r="M37" s="34">
        <v>17.100000000000001</v>
      </c>
      <c r="N37" s="35">
        <v>39.35</v>
      </c>
      <c r="O37" s="35">
        <v>18.45</v>
      </c>
      <c r="P37" s="36">
        <v>9.5</v>
      </c>
      <c r="Q37" s="34">
        <v>8.1</v>
      </c>
      <c r="R37" s="34">
        <v>20.2</v>
      </c>
      <c r="S37" s="34"/>
      <c r="T37" s="34">
        <v>16.350000000000001</v>
      </c>
      <c r="U37" s="29">
        <f t="shared" si="3"/>
        <v>16.547058823529412</v>
      </c>
      <c r="V37" s="29">
        <f t="shared" si="4"/>
        <v>7.0093346373834571</v>
      </c>
      <c r="W37" s="29">
        <f t="shared" si="5"/>
        <v>42.360003140959392</v>
      </c>
    </row>
    <row r="38" spans="1:23" x14ac:dyDescent="0.25">
      <c r="A38" s="21">
        <v>12</v>
      </c>
      <c r="B38" s="21">
        <v>5</v>
      </c>
      <c r="C38" s="34">
        <v>30.4</v>
      </c>
      <c r="D38" s="34">
        <v>17</v>
      </c>
      <c r="E38" s="35">
        <v>7.05</v>
      </c>
      <c r="F38" s="35">
        <v>10.15</v>
      </c>
      <c r="G38" s="34">
        <v>14.4</v>
      </c>
      <c r="H38" s="34">
        <v>15.5</v>
      </c>
      <c r="I38" s="34">
        <v>5.9</v>
      </c>
      <c r="J38" s="34">
        <v>18.100000000000001</v>
      </c>
      <c r="K38" s="34">
        <v>8.6999999999999993</v>
      </c>
      <c r="L38" s="34">
        <v>9.5</v>
      </c>
      <c r="M38" s="34">
        <v>9.9</v>
      </c>
      <c r="N38" s="35">
        <v>33</v>
      </c>
      <c r="O38" s="35">
        <v>14.4</v>
      </c>
      <c r="P38" s="36">
        <v>5.7</v>
      </c>
      <c r="Q38" s="34">
        <v>3.97</v>
      </c>
      <c r="R38" s="34">
        <v>15</v>
      </c>
      <c r="S38" s="34">
        <v>6.5</v>
      </c>
      <c r="T38" s="34">
        <v>19.649999999999999</v>
      </c>
      <c r="U38" s="29">
        <f t="shared" si="3"/>
        <v>13.601111111111111</v>
      </c>
      <c r="V38" s="29">
        <f t="shared" si="4"/>
        <v>8.0732833825627264</v>
      </c>
      <c r="W38" s="29">
        <f t="shared" si="5"/>
        <v>59.357528341691477</v>
      </c>
    </row>
    <row r="39" spans="1:23" x14ac:dyDescent="0.25">
      <c r="A39" s="21">
        <v>13</v>
      </c>
      <c r="B39" s="21">
        <v>6</v>
      </c>
      <c r="C39" s="4"/>
      <c r="D39" s="4"/>
      <c r="E39" s="4"/>
      <c r="F39" s="4"/>
      <c r="G39" s="5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5"/>
      <c r="U39" s="29"/>
      <c r="V39" s="29"/>
      <c r="W39" s="29"/>
    </row>
    <row r="40" spans="1:23" x14ac:dyDescent="0.25">
      <c r="A40" s="21">
        <v>14</v>
      </c>
      <c r="B40" s="21">
        <v>8</v>
      </c>
      <c r="C40" s="4"/>
      <c r="D40" s="4"/>
      <c r="E40" s="4"/>
      <c r="F40" s="4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5"/>
      <c r="U40" s="29"/>
      <c r="V40" s="29"/>
      <c r="W40" s="29"/>
    </row>
    <row r="41" spans="1:23" x14ac:dyDescent="0.25">
      <c r="A41" s="21">
        <v>15</v>
      </c>
      <c r="B41" s="21">
        <v>10</v>
      </c>
      <c r="C41" s="4"/>
      <c r="D41" s="4"/>
      <c r="E41" s="4"/>
      <c r="F41" s="4"/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5"/>
      <c r="U41" s="29"/>
      <c r="V41" s="29"/>
      <c r="W41" s="29"/>
    </row>
    <row r="42" spans="1:23" s="31" customFormat="1" ht="15.75" thickBot="1" x14ac:dyDescent="0.3">
      <c r="A42" s="23">
        <v>16</v>
      </c>
      <c r="B42" s="23">
        <v>12</v>
      </c>
      <c r="C42" s="11"/>
      <c r="D42" s="11"/>
      <c r="E42" s="11"/>
      <c r="F42" s="11"/>
      <c r="G42" s="12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2"/>
      <c r="T42" s="12"/>
      <c r="U42" s="32"/>
      <c r="V42" s="32"/>
      <c r="W42" s="32"/>
    </row>
    <row r="43" spans="1:23" ht="15.75" thickTop="1" x14ac:dyDescent="0.25">
      <c r="A43" s="21"/>
      <c r="B43" s="21"/>
      <c r="C43" s="4"/>
      <c r="D43" s="4"/>
      <c r="E43" s="4"/>
      <c r="F43" s="4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5"/>
      <c r="U43" s="29"/>
      <c r="V43" s="29"/>
      <c r="W43" s="29"/>
    </row>
    <row r="44" spans="1:23" x14ac:dyDescent="0.25">
      <c r="A44" s="21"/>
      <c r="B44" s="21"/>
      <c r="C44" s="4"/>
      <c r="D44" s="4"/>
      <c r="E44" s="4"/>
      <c r="F44" s="4"/>
      <c r="G44" s="5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5"/>
      <c r="U44" s="29"/>
      <c r="V44" s="29"/>
      <c r="W44" s="29"/>
    </row>
    <row r="45" spans="1:23" x14ac:dyDescent="0.25">
      <c r="A45" s="21"/>
      <c r="B45" s="21"/>
      <c r="C45" s="4"/>
      <c r="D45" s="4"/>
      <c r="E45" s="4"/>
      <c r="F45" s="4"/>
      <c r="G45" s="5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5"/>
      <c r="U45" s="29"/>
      <c r="V45" s="29"/>
      <c r="W45" s="29"/>
    </row>
    <row r="46" spans="1:23" x14ac:dyDescent="0.25">
      <c r="A46" s="21"/>
      <c r="B46" s="21"/>
      <c r="C46" s="4"/>
      <c r="D46" s="4"/>
      <c r="E46" s="4"/>
      <c r="F46" s="4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5"/>
      <c r="U46" s="29"/>
      <c r="V46" s="29"/>
      <c r="W46" s="29"/>
    </row>
    <row r="47" spans="1:23" x14ac:dyDescent="0.25">
      <c r="A47" s="63" t="s">
        <v>0</v>
      </c>
      <c r="B47" s="61" t="s">
        <v>1</v>
      </c>
      <c r="C47" s="65" t="s">
        <v>33</v>
      </c>
      <c r="D47" s="65" t="s">
        <v>34</v>
      </c>
      <c r="E47" s="65" t="s">
        <v>35</v>
      </c>
      <c r="F47" s="65" t="s">
        <v>36</v>
      </c>
      <c r="G47" s="65" t="s">
        <v>37</v>
      </c>
      <c r="H47" s="67" t="s">
        <v>12</v>
      </c>
      <c r="I47" s="67" t="s">
        <v>13</v>
      </c>
      <c r="J47" s="69" t="s">
        <v>14</v>
      </c>
      <c r="K47" s="4"/>
      <c r="L47" s="4"/>
      <c r="M47" s="4"/>
      <c r="N47" s="4"/>
      <c r="O47" s="4"/>
      <c r="P47" s="4"/>
      <c r="Q47" s="4"/>
      <c r="R47" s="4"/>
      <c r="S47" s="5"/>
      <c r="T47" s="5"/>
      <c r="U47" s="29"/>
      <c r="V47" s="29"/>
      <c r="W47" s="29"/>
    </row>
    <row r="48" spans="1:23" ht="15.75" thickBot="1" x14ac:dyDescent="0.3">
      <c r="A48" s="64"/>
      <c r="B48" s="62"/>
      <c r="C48" s="66"/>
      <c r="D48" s="66"/>
      <c r="E48" s="66"/>
      <c r="F48" s="66"/>
      <c r="G48" s="66"/>
      <c r="H48" s="68"/>
      <c r="I48" s="68"/>
      <c r="J48" s="70"/>
      <c r="K48" s="4"/>
      <c r="L48" s="4"/>
      <c r="M48" s="4"/>
      <c r="N48" s="4"/>
      <c r="O48" s="4"/>
      <c r="P48" s="4"/>
      <c r="Q48" s="4"/>
      <c r="R48" s="4"/>
      <c r="S48" s="5"/>
      <c r="T48" s="5"/>
      <c r="U48" s="29"/>
      <c r="V48" s="29"/>
      <c r="W48" s="29"/>
    </row>
    <row r="49" spans="1:23" ht="15.75" thickTop="1" x14ac:dyDescent="0.25">
      <c r="A49" s="21">
        <v>1</v>
      </c>
      <c r="B49" s="21">
        <v>0</v>
      </c>
      <c r="C49" s="34">
        <v>3.97</v>
      </c>
      <c r="D49" s="34">
        <v>5.9</v>
      </c>
      <c r="E49" s="34">
        <v>7.3</v>
      </c>
      <c r="F49" s="34">
        <v>12.9</v>
      </c>
      <c r="G49" s="35">
        <v>5.25</v>
      </c>
      <c r="H49" s="29">
        <f>AVERAGE(C49:G49)</f>
        <v>7.0640000000000001</v>
      </c>
      <c r="I49" s="29">
        <f>_xlfn.STDEV.S(C49:G49)</f>
        <v>3.4760940723749112</v>
      </c>
      <c r="J49" s="29">
        <f>(I49/H49)*100</f>
        <v>49.208579733506667</v>
      </c>
      <c r="K49" s="4"/>
      <c r="L49" s="4"/>
      <c r="M49" s="4"/>
      <c r="N49" s="4"/>
      <c r="O49" s="4"/>
      <c r="P49" s="4"/>
      <c r="Q49" s="4"/>
      <c r="R49" s="4"/>
      <c r="S49" s="5"/>
      <c r="T49" s="5"/>
      <c r="U49" s="29"/>
      <c r="V49" s="29"/>
      <c r="W49" s="29"/>
    </row>
    <row r="50" spans="1:23" x14ac:dyDescent="0.25">
      <c r="A50" s="21">
        <v>2</v>
      </c>
      <c r="B50" s="21">
        <v>0.5</v>
      </c>
      <c r="C50" s="34">
        <v>4.88</v>
      </c>
      <c r="D50" s="34">
        <v>6.8</v>
      </c>
      <c r="E50" s="34">
        <v>5.2</v>
      </c>
      <c r="F50" s="34">
        <v>11.3</v>
      </c>
      <c r="G50" s="35">
        <v>3.85</v>
      </c>
      <c r="H50" s="29">
        <f t="shared" ref="H50:H60" si="6">AVERAGE(C50:G50)</f>
        <v>6.4060000000000006</v>
      </c>
      <c r="I50" s="29">
        <f t="shared" ref="I50:I60" si="7">_xlfn.STDEV.S(C50:G50)</f>
        <v>2.9335439318339844</v>
      </c>
      <c r="J50" s="29">
        <f t="shared" ref="J50:J60" si="8">(I50/H50)*100</f>
        <v>45.793692348329444</v>
      </c>
      <c r="K50" s="4"/>
      <c r="L50" s="4"/>
      <c r="M50" s="4"/>
      <c r="N50" s="4"/>
      <c r="O50" s="4"/>
      <c r="P50" s="4"/>
      <c r="Q50" s="4"/>
      <c r="R50" s="4"/>
      <c r="S50" s="5"/>
      <c r="T50" s="5"/>
      <c r="U50" s="29"/>
      <c r="V50" s="29"/>
      <c r="W50" s="29"/>
    </row>
    <row r="51" spans="1:23" x14ac:dyDescent="0.25">
      <c r="A51" s="21">
        <v>3</v>
      </c>
      <c r="B51" s="21">
        <v>1</v>
      </c>
      <c r="C51" s="34">
        <v>4.51</v>
      </c>
      <c r="D51" s="34">
        <v>6.4</v>
      </c>
      <c r="E51" s="34">
        <v>6.2</v>
      </c>
      <c r="F51" s="34">
        <v>8.6999999999999993</v>
      </c>
      <c r="G51" s="35">
        <v>3.5</v>
      </c>
      <c r="H51" s="29">
        <f t="shared" si="6"/>
        <v>5.8620000000000001</v>
      </c>
      <c r="I51" s="29">
        <f t="shared" si="7"/>
        <v>1.9915370948089317</v>
      </c>
      <c r="J51" s="29">
        <f t="shared" si="8"/>
        <v>33.973679542970515</v>
      </c>
      <c r="K51" s="4"/>
      <c r="L51" s="4"/>
      <c r="M51" s="4"/>
      <c r="N51" s="4"/>
      <c r="O51" s="4"/>
      <c r="P51" s="4"/>
      <c r="Q51" s="4"/>
      <c r="R51" s="4"/>
      <c r="S51" s="5"/>
      <c r="T51" s="5"/>
      <c r="U51" s="29"/>
      <c r="V51" s="29"/>
      <c r="W51" s="29"/>
    </row>
    <row r="52" spans="1:23" x14ac:dyDescent="0.25">
      <c r="A52" s="21">
        <v>4</v>
      </c>
      <c r="B52" s="21">
        <v>1.17</v>
      </c>
      <c r="C52" s="34">
        <v>2.9</v>
      </c>
      <c r="D52" s="34">
        <v>7</v>
      </c>
      <c r="E52" s="34">
        <v>6.3</v>
      </c>
      <c r="F52" s="34">
        <v>5.6</v>
      </c>
      <c r="G52" s="35">
        <v>7.8</v>
      </c>
      <c r="H52" s="29">
        <f t="shared" si="6"/>
        <v>5.92</v>
      </c>
      <c r="I52" s="29">
        <f t="shared" si="7"/>
        <v>1.8753666308218249</v>
      </c>
      <c r="J52" s="29">
        <f t="shared" si="8"/>
        <v>31.6784903855038</v>
      </c>
      <c r="K52" s="4"/>
      <c r="L52" s="4"/>
      <c r="M52" s="4"/>
      <c r="N52" s="4"/>
      <c r="O52" s="4"/>
      <c r="P52" s="4"/>
      <c r="Q52" s="4"/>
      <c r="R52" s="4"/>
      <c r="S52" s="5"/>
      <c r="T52" s="5"/>
      <c r="U52" s="29"/>
      <c r="V52" s="29"/>
      <c r="W52" s="29"/>
    </row>
    <row r="53" spans="1:23" x14ac:dyDescent="0.25">
      <c r="A53" s="21">
        <v>5</v>
      </c>
      <c r="B53" s="21">
        <v>1.3</v>
      </c>
      <c r="C53" s="34">
        <v>3.91</v>
      </c>
      <c r="D53" s="34">
        <v>7.5</v>
      </c>
      <c r="E53" s="34">
        <v>6</v>
      </c>
      <c r="F53" s="34">
        <v>6.4</v>
      </c>
      <c r="G53" s="35">
        <v>4.1500000000000004</v>
      </c>
      <c r="H53" s="29">
        <f t="shared" si="6"/>
        <v>5.5920000000000005</v>
      </c>
      <c r="I53" s="29">
        <f t="shared" si="7"/>
        <v>1.5303823051773695</v>
      </c>
      <c r="J53" s="29">
        <f t="shared" si="8"/>
        <v>27.367351666261968</v>
      </c>
      <c r="K53" s="4"/>
      <c r="L53" s="4"/>
      <c r="M53" s="4"/>
      <c r="N53" s="4"/>
      <c r="O53" s="4"/>
      <c r="P53" s="4"/>
      <c r="Q53" s="4"/>
      <c r="R53" s="4"/>
      <c r="S53" s="5"/>
      <c r="T53" s="5"/>
      <c r="U53" s="29"/>
      <c r="V53" s="29"/>
      <c r="W53" s="29"/>
    </row>
    <row r="54" spans="1:23" x14ac:dyDescent="0.25">
      <c r="A54" s="21">
        <v>6</v>
      </c>
      <c r="B54" s="21">
        <v>1.5</v>
      </c>
      <c r="C54" s="34">
        <v>4.71</v>
      </c>
      <c r="D54" s="34">
        <v>10.7</v>
      </c>
      <c r="E54" s="34">
        <v>8.1</v>
      </c>
      <c r="F54" s="34">
        <v>23.2</v>
      </c>
      <c r="G54" s="35">
        <v>6.4</v>
      </c>
      <c r="H54" s="29">
        <f t="shared" si="6"/>
        <v>10.621999999999998</v>
      </c>
      <c r="I54" s="29">
        <f t="shared" si="7"/>
        <v>7.3713919988018572</v>
      </c>
      <c r="J54" s="29">
        <f t="shared" si="8"/>
        <v>69.397401608000933</v>
      </c>
      <c r="K54" s="4"/>
      <c r="L54" s="4"/>
      <c r="M54" s="4"/>
      <c r="N54" s="4"/>
      <c r="O54" s="4"/>
      <c r="P54" s="4"/>
      <c r="Q54" s="4"/>
      <c r="R54" s="4"/>
      <c r="S54" s="5"/>
      <c r="T54" s="5"/>
      <c r="U54" s="29"/>
      <c r="V54" s="29"/>
      <c r="W54" s="29"/>
    </row>
    <row r="55" spans="1:23" x14ac:dyDescent="0.25">
      <c r="A55" s="21">
        <v>7</v>
      </c>
      <c r="B55" s="21">
        <v>2</v>
      </c>
      <c r="C55" s="34">
        <v>9.6</v>
      </c>
      <c r="D55" s="34">
        <v>13.7</v>
      </c>
      <c r="E55" s="34">
        <v>14.2</v>
      </c>
      <c r="F55" s="34"/>
      <c r="G55" s="35">
        <v>11.45</v>
      </c>
      <c r="H55" s="29">
        <f t="shared" si="6"/>
        <v>12.237500000000001</v>
      </c>
      <c r="I55" s="29">
        <f t="shared" si="7"/>
        <v>2.1265680489151113</v>
      </c>
      <c r="J55" s="29">
        <f t="shared" si="8"/>
        <v>17.377471288376803</v>
      </c>
      <c r="K55" s="4"/>
      <c r="L55" s="4"/>
      <c r="M55" s="4"/>
      <c r="N55" s="4"/>
      <c r="O55" s="4"/>
      <c r="P55" s="4"/>
      <c r="Q55" s="4"/>
      <c r="R55" s="4"/>
      <c r="S55" s="5"/>
      <c r="T55" s="5"/>
      <c r="U55" s="29"/>
      <c r="V55" s="29"/>
      <c r="W55" s="29"/>
    </row>
    <row r="56" spans="1:23" x14ac:dyDescent="0.25">
      <c r="A56" s="21">
        <v>8</v>
      </c>
      <c r="B56" s="21">
        <v>2.5</v>
      </c>
      <c r="C56" s="34">
        <v>11.7</v>
      </c>
      <c r="D56" s="34">
        <v>21.6</v>
      </c>
      <c r="E56" s="34">
        <v>14.6</v>
      </c>
      <c r="F56" s="34">
        <v>22.3</v>
      </c>
      <c r="G56" s="35">
        <v>32.65</v>
      </c>
      <c r="H56" s="29">
        <f t="shared" si="6"/>
        <v>20.57</v>
      </c>
      <c r="I56" s="29">
        <f t="shared" si="7"/>
        <v>8.1286222694869981</v>
      </c>
      <c r="J56" s="29">
        <f t="shared" si="8"/>
        <v>39.516880260024294</v>
      </c>
      <c r="K56" s="4"/>
      <c r="L56" s="4"/>
      <c r="M56" s="4"/>
      <c r="N56" s="4"/>
      <c r="O56" s="4"/>
      <c r="P56" s="4"/>
      <c r="Q56" s="4"/>
      <c r="R56" s="4"/>
      <c r="S56" s="5"/>
      <c r="T56" s="5"/>
      <c r="U56" s="29"/>
      <c r="V56" s="29"/>
      <c r="W56" s="29"/>
    </row>
    <row r="57" spans="1:23" x14ac:dyDescent="0.25">
      <c r="A57" s="21">
        <v>9</v>
      </c>
      <c r="B57" s="21">
        <v>3</v>
      </c>
      <c r="C57" s="34">
        <v>12.2</v>
      </c>
      <c r="D57" s="34">
        <v>23.2</v>
      </c>
      <c r="E57" s="34">
        <v>31.5</v>
      </c>
      <c r="F57" s="34">
        <v>13.9</v>
      </c>
      <c r="G57" s="35">
        <v>29.9</v>
      </c>
      <c r="H57" s="29">
        <f t="shared" si="6"/>
        <v>22.140000000000004</v>
      </c>
      <c r="I57" s="29">
        <f t="shared" si="7"/>
        <v>8.8832989367689184</v>
      </c>
      <c r="J57" s="29">
        <f t="shared" si="8"/>
        <v>40.123301430753919</v>
      </c>
      <c r="K57" s="4"/>
      <c r="L57" s="4"/>
      <c r="M57" s="4"/>
      <c r="N57" s="4"/>
      <c r="O57" s="4"/>
      <c r="P57" s="4"/>
      <c r="Q57" s="4"/>
      <c r="R57" s="4"/>
      <c r="S57" s="5"/>
      <c r="T57" s="5"/>
      <c r="U57" s="29"/>
      <c r="V57" s="29"/>
      <c r="W57" s="29"/>
    </row>
    <row r="58" spans="1:23" x14ac:dyDescent="0.25">
      <c r="A58" s="21">
        <v>10</v>
      </c>
      <c r="B58" s="21">
        <v>3.5</v>
      </c>
      <c r="C58" s="34">
        <v>12.7</v>
      </c>
      <c r="D58" s="34">
        <v>21.7</v>
      </c>
      <c r="E58" s="34">
        <v>24.8</v>
      </c>
      <c r="F58" s="34">
        <v>15</v>
      </c>
      <c r="G58" s="35">
        <v>33.15</v>
      </c>
      <c r="H58" s="29">
        <f t="shared" si="6"/>
        <v>21.47</v>
      </c>
      <c r="I58" s="29">
        <f t="shared" si="7"/>
        <v>8.1599325977608448</v>
      </c>
      <c r="J58" s="29">
        <f t="shared" si="8"/>
        <v>38.00620678975708</v>
      </c>
      <c r="K58" s="4"/>
      <c r="L58" s="4"/>
      <c r="M58" s="4"/>
      <c r="N58" s="4"/>
      <c r="O58" s="4"/>
      <c r="P58" s="4"/>
      <c r="Q58" s="4"/>
      <c r="R58" s="4"/>
      <c r="S58" s="5"/>
      <c r="T58" s="5"/>
      <c r="U58" s="29"/>
      <c r="V58" s="29"/>
      <c r="W58" s="29"/>
    </row>
    <row r="59" spans="1:23" x14ac:dyDescent="0.25">
      <c r="A59" s="21">
        <v>11</v>
      </c>
      <c r="B59" s="21">
        <v>4</v>
      </c>
      <c r="C59" s="34">
        <v>13.2</v>
      </c>
      <c r="D59" s="34">
        <v>19.100000000000001</v>
      </c>
      <c r="E59" s="34">
        <v>16.399999999999999</v>
      </c>
      <c r="F59" s="34">
        <v>27</v>
      </c>
      <c r="G59" s="35">
        <v>30</v>
      </c>
      <c r="H59" s="29">
        <f t="shared" si="6"/>
        <v>21.139999999999997</v>
      </c>
      <c r="I59" s="29">
        <f t="shared" si="7"/>
        <v>7.1153355507663978</v>
      </c>
      <c r="J59" s="29">
        <f t="shared" si="8"/>
        <v>33.658162491799423</v>
      </c>
      <c r="K59" s="4"/>
      <c r="L59" s="4"/>
      <c r="M59" s="4"/>
      <c r="N59" s="4"/>
      <c r="O59" s="4"/>
      <c r="P59" s="4"/>
      <c r="Q59" s="4"/>
      <c r="R59" s="4"/>
      <c r="S59" s="5"/>
      <c r="T59" s="5"/>
      <c r="U59" s="29"/>
      <c r="V59" s="29"/>
      <c r="W59" s="29"/>
    </row>
    <row r="60" spans="1:23" x14ac:dyDescent="0.25">
      <c r="A60" s="21">
        <v>12</v>
      </c>
      <c r="B60" s="21">
        <v>5</v>
      </c>
      <c r="C60" s="34">
        <v>11.1</v>
      </c>
      <c r="D60" s="34">
        <v>14.3</v>
      </c>
      <c r="E60" s="34">
        <v>18.399999999999999</v>
      </c>
      <c r="F60" s="34">
        <v>18.2</v>
      </c>
      <c r="G60" s="35">
        <v>11.95</v>
      </c>
      <c r="H60" s="29">
        <f t="shared" si="6"/>
        <v>14.790000000000001</v>
      </c>
      <c r="I60" s="29">
        <f t="shared" si="7"/>
        <v>3.4125503659286802</v>
      </c>
      <c r="J60" s="29">
        <f t="shared" si="8"/>
        <v>23.073362852797025</v>
      </c>
      <c r="K60" s="4"/>
      <c r="L60" s="4"/>
      <c r="M60" s="4"/>
      <c r="N60" s="4"/>
      <c r="O60" s="4"/>
      <c r="P60" s="4"/>
      <c r="Q60" s="4"/>
      <c r="R60" s="4"/>
      <c r="S60" s="5"/>
      <c r="T60" s="5"/>
      <c r="U60" s="29"/>
      <c r="V60" s="29"/>
      <c r="W60" s="29"/>
    </row>
    <row r="61" spans="1:23" x14ac:dyDescent="0.25">
      <c r="A61" s="21">
        <v>13</v>
      </c>
      <c r="B61" s="21">
        <v>6</v>
      </c>
      <c r="C61" s="4"/>
      <c r="D61" s="5"/>
      <c r="E61" s="4"/>
      <c r="F61" s="5"/>
      <c r="G61" s="5"/>
      <c r="H61" s="29"/>
      <c r="I61" s="29"/>
      <c r="J61" s="29"/>
      <c r="K61" s="4"/>
      <c r="L61" s="4"/>
      <c r="M61" s="4"/>
      <c r="N61" s="4"/>
      <c r="O61" s="4"/>
      <c r="P61" s="4"/>
      <c r="Q61" s="4"/>
      <c r="R61" s="4"/>
      <c r="S61" s="5"/>
      <c r="T61" s="5"/>
      <c r="U61" s="29"/>
      <c r="V61" s="29"/>
      <c r="W61" s="29"/>
    </row>
    <row r="62" spans="1:23" x14ac:dyDescent="0.25">
      <c r="A62" s="21">
        <v>14</v>
      </c>
      <c r="B62" s="21">
        <v>8</v>
      </c>
      <c r="C62" s="4"/>
      <c r="D62" s="4"/>
      <c r="E62" s="4"/>
      <c r="F62" s="4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5"/>
      <c r="U62" s="29"/>
      <c r="V62" s="29"/>
      <c r="W62" s="29"/>
    </row>
    <row r="63" spans="1:23" x14ac:dyDescent="0.25">
      <c r="A63" s="21">
        <v>15</v>
      </c>
      <c r="B63" s="21">
        <v>10</v>
      </c>
      <c r="C63" s="4"/>
      <c r="D63" s="4"/>
      <c r="E63" s="4"/>
      <c r="F63" s="4"/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5"/>
      <c r="U63" s="29"/>
      <c r="V63" s="29"/>
      <c r="W63" s="29"/>
    </row>
    <row r="64" spans="1:23" s="31" customFormat="1" ht="15.75" thickBot="1" x14ac:dyDescent="0.3">
      <c r="A64" s="23">
        <v>16</v>
      </c>
      <c r="B64" s="23">
        <v>12</v>
      </c>
    </row>
    <row r="65" spans="1:9" ht="15.75" thickTop="1" x14ac:dyDescent="0.25"/>
    <row r="67" spans="1:9" x14ac:dyDescent="0.25">
      <c r="A67" s="63" t="s">
        <v>0</v>
      </c>
      <c r="B67" s="61" t="s">
        <v>1</v>
      </c>
      <c r="C67" s="59" t="s">
        <v>38</v>
      </c>
      <c r="D67" s="59" t="s">
        <v>39</v>
      </c>
      <c r="E67" s="59" t="s">
        <v>40</v>
      </c>
      <c r="F67" s="59" t="s">
        <v>41</v>
      </c>
      <c r="G67" s="61" t="s">
        <v>12</v>
      </c>
      <c r="H67" s="61" t="s">
        <v>13</v>
      </c>
      <c r="I67" s="57" t="s">
        <v>14</v>
      </c>
    </row>
    <row r="68" spans="1:9" ht="15.75" thickBot="1" x14ac:dyDescent="0.3">
      <c r="A68" s="64"/>
      <c r="B68" s="62"/>
      <c r="C68" s="60"/>
      <c r="D68" s="60"/>
      <c r="E68" s="60"/>
      <c r="F68" s="60"/>
      <c r="G68" s="62"/>
      <c r="H68" s="62"/>
      <c r="I68" s="58"/>
    </row>
    <row r="69" spans="1:9" ht="15.75" thickTop="1" x14ac:dyDescent="0.25">
      <c r="A69" s="21">
        <v>1</v>
      </c>
      <c r="B69" s="21">
        <v>0</v>
      </c>
      <c r="C69" s="34">
        <v>4.45</v>
      </c>
      <c r="D69" s="35">
        <v>2.4500000000000002</v>
      </c>
      <c r="E69" s="34">
        <v>4.46</v>
      </c>
      <c r="F69" s="34">
        <v>4.7</v>
      </c>
      <c r="G69" s="29">
        <f>AVERAGE(C69:F69)</f>
        <v>4.0149999999999997</v>
      </c>
      <c r="H69" s="29">
        <f>_xlfn.STDEV.S(C69:F69)</f>
        <v>1.049714246831015</v>
      </c>
      <c r="I69" s="29">
        <f>(H69/G69)*100</f>
        <v>26.144813121569495</v>
      </c>
    </row>
    <row r="70" spans="1:9" x14ac:dyDescent="0.25">
      <c r="A70" s="21">
        <v>2</v>
      </c>
      <c r="B70" s="21">
        <v>0.5</v>
      </c>
      <c r="C70" s="34">
        <v>4.9000000000000004</v>
      </c>
      <c r="D70" s="35">
        <v>4.8</v>
      </c>
      <c r="E70" s="34">
        <v>3.9</v>
      </c>
      <c r="F70" s="34">
        <v>5.5</v>
      </c>
      <c r="G70" s="29">
        <f t="shared" ref="G70:G80" si="9">AVERAGE(C70:F70)</f>
        <v>4.7750000000000004</v>
      </c>
      <c r="H70" s="29">
        <f t="shared" ref="H70:H80" si="10">_xlfn.STDEV.S(C70:F70)</f>
        <v>0.66017674401127624</v>
      </c>
      <c r="I70" s="29">
        <f t="shared" ref="I70:I80" si="11">(H70/G70)*100</f>
        <v>13.825690974058141</v>
      </c>
    </row>
    <row r="71" spans="1:9" x14ac:dyDescent="0.25">
      <c r="A71" s="21">
        <v>3</v>
      </c>
      <c r="B71" s="21">
        <v>1</v>
      </c>
      <c r="C71" s="34">
        <v>4.79</v>
      </c>
      <c r="D71" s="35">
        <v>4.3</v>
      </c>
      <c r="E71" s="34"/>
      <c r="F71" s="34">
        <v>9.4</v>
      </c>
      <c r="G71" s="29">
        <f t="shared" si="9"/>
        <v>6.163333333333334</v>
      </c>
      <c r="H71" s="29">
        <f t="shared" si="10"/>
        <v>2.8137223269777936</v>
      </c>
      <c r="I71" s="29">
        <f t="shared" si="11"/>
        <v>45.652606711375768</v>
      </c>
    </row>
    <row r="72" spans="1:9" x14ac:dyDescent="0.25">
      <c r="A72" s="21">
        <v>4</v>
      </c>
      <c r="B72" s="21">
        <v>1.17</v>
      </c>
      <c r="C72" s="34">
        <v>6.7</v>
      </c>
      <c r="D72" s="35">
        <v>4.45</v>
      </c>
      <c r="E72" s="34">
        <v>3.95</v>
      </c>
      <c r="F72" s="34">
        <v>8</v>
      </c>
      <c r="G72" s="29">
        <f t="shared" si="9"/>
        <v>5.7750000000000004</v>
      </c>
      <c r="H72" s="29">
        <f t="shared" si="10"/>
        <v>1.905474569059723</v>
      </c>
      <c r="I72" s="29">
        <f t="shared" si="11"/>
        <v>32.995230633068793</v>
      </c>
    </row>
    <row r="73" spans="1:9" x14ac:dyDescent="0.25">
      <c r="A73" s="21">
        <v>5</v>
      </c>
      <c r="B73" s="21">
        <v>1.3</v>
      </c>
      <c r="C73" s="34">
        <v>10.5</v>
      </c>
      <c r="D73" s="35">
        <v>5.9</v>
      </c>
      <c r="E73" s="34">
        <v>4.53</v>
      </c>
      <c r="F73" s="34">
        <v>7.7</v>
      </c>
      <c r="G73" s="29">
        <f t="shared" si="9"/>
        <v>7.1574999999999998</v>
      </c>
      <c r="H73" s="29">
        <f t="shared" si="10"/>
        <v>2.5788676455633275</v>
      </c>
      <c r="I73" s="29">
        <f t="shared" si="11"/>
        <v>36.030284953731432</v>
      </c>
    </row>
    <row r="74" spans="1:9" x14ac:dyDescent="0.25">
      <c r="A74" s="21">
        <v>6</v>
      </c>
      <c r="B74" s="21">
        <v>1.5</v>
      </c>
      <c r="C74" s="34">
        <v>12.4</v>
      </c>
      <c r="D74" s="35">
        <v>11.4</v>
      </c>
      <c r="E74" s="34">
        <v>6.51</v>
      </c>
      <c r="F74" s="34">
        <v>9.6999999999999993</v>
      </c>
      <c r="G74" s="29">
        <f t="shared" si="9"/>
        <v>10.002500000000001</v>
      </c>
      <c r="H74" s="29">
        <f t="shared" si="10"/>
        <v>2.5813481619753063</v>
      </c>
      <c r="I74" s="29">
        <f t="shared" si="11"/>
        <v>25.807029862287489</v>
      </c>
    </row>
    <row r="75" spans="1:9" x14ac:dyDescent="0.25">
      <c r="A75" s="21">
        <v>7</v>
      </c>
      <c r="B75" s="21">
        <v>2</v>
      </c>
      <c r="C75" s="34">
        <v>13.9</v>
      </c>
      <c r="D75" s="35">
        <v>16.149999999999999</v>
      </c>
      <c r="E75" s="34">
        <v>8.19</v>
      </c>
      <c r="F75" s="34">
        <v>18.100000000000001</v>
      </c>
      <c r="G75" s="29">
        <f t="shared" si="9"/>
        <v>14.084999999999999</v>
      </c>
      <c r="H75" s="29">
        <f t="shared" si="10"/>
        <v>4.2883446689835942</v>
      </c>
      <c r="I75" s="29">
        <f t="shared" si="11"/>
        <v>30.446181533429851</v>
      </c>
    </row>
    <row r="76" spans="1:9" x14ac:dyDescent="0.25">
      <c r="A76" s="21">
        <v>8</v>
      </c>
      <c r="B76" s="21">
        <v>2.5</v>
      </c>
      <c r="C76" s="34">
        <v>21.9</v>
      </c>
      <c r="D76" s="35">
        <v>16.350000000000001</v>
      </c>
      <c r="E76" s="34">
        <v>11.37</v>
      </c>
      <c r="F76" s="34">
        <v>16.399999999999999</v>
      </c>
      <c r="G76" s="29">
        <f t="shared" si="9"/>
        <v>16.504999999999999</v>
      </c>
      <c r="H76" s="29">
        <f t="shared" si="10"/>
        <v>4.3015229861062068</v>
      </c>
      <c r="I76" s="29">
        <f t="shared" si="11"/>
        <v>26.061938722242999</v>
      </c>
    </row>
    <row r="77" spans="1:9" x14ac:dyDescent="0.25">
      <c r="A77" s="21">
        <v>9</v>
      </c>
      <c r="B77" s="21">
        <v>3</v>
      </c>
      <c r="C77" s="34">
        <v>33.200000000000003</v>
      </c>
      <c r="D77" s="35">
        <v>21.75</v>
      </c>
      <c r="E77" s="34">
        <v>12.03</v>
      </c>
      <c r="F77" s="34">
        <v>14.7</v>
      </c>
      <c r="G77" s="29">
        <f t="shared" si="9"/>
        <v>20.420000000000002</v>
      </c>
      <c r="H77" s="29">
        <f t="shared" si="10"/>
        <v>9.4552948129606182</v>
      </c>
      <c r="I77" s="29">
        <f t="shared" si="11"/>
        <v>46.304088212343864</v>
      </c>
    </row>
    <row r="78" spans="1:9" x14ac:dyDescent="0.25">
      <c r="A78" s="21">
        <v>10</v>
      </c>
      <c r="B78" s="21">
        <v>3.5</v>
      </c>
      <c r="C78" s="34">
        <v>14.5</v>
      </c>
      <c r="D78" s="35">
        <v>21.05</v>
      </c>
      <c r="E78" s="34">
        <v>11.79</v>
      </c>
      <c r="F78" s="34">
        <v>15.3</v>
      </c>
      <c r="G78" s="29">
        <f t="shared" si="9"/>
        <v>15.66</v>
      </c>
      <c r="H78" s="29">
        <f t="shared" si="10"/>
        <v>3.8946202211084273</v>
      </c>
      <c r="I78" s="29">
        <f t="shared" si="11"/>
        <v>24.869860926618308</v>
      </c>
    </row>
    <row r="79" spans="1:9" x14ac:dyDescent="0.25">
      <c r="A79" s="21">
        <v>11</v>
      </c>
      <c r="B79" s="21">
        <v>4</v>
      </c>
      <c r="C79" s="34">
        <v>33.700000000000003</v>
      </c>
      <c r="D79" s="35">
        <v>21.05</v>
      </c>
      <c r="E79" s="34">
        <v>13.17</v>
      </c>
      <c r="F79" s="34">
        <v>14.9</v>
      </c>
      <c r="G79" s="29">
        <f t="shared" si="9"/>
        <v>20.705000000000002</v>
      </c>
      <c r="H79" s="29">
        <f t="shared" si="10"/>
        <v>9.2998799275402853</v>
      </c>
      <c r="I79" s="29">
        <f t="shared" si="11"/>
        <v>44.91610687051574</v>
      </c>
    </row>
    <row r="80" spans="1:9" x14ac:dyDescent="0.25">
      <c r="A80" s="21">
        <v>12</v>
      </c>
      <c r="B80" s="21">
        <v>5</v>
      </c>
      <c r="C80" s="37">
        <v>30.4</v>
      </c>
      <c r="D80" s="38">
        <v>9.4499999999999993</v>
      </c>
      <c r="E80" s="37">
        <v>11.1</v>
      </c>
      <c r="F80" s="37">
        <v>13.2</v>
      </c>
      <c r="G80" s="29">
        <f t="shared" si="9"/>
        <v>16.037499999999998</v>
      </c>
      <c r="H80" s="29">
        <f t="shared" si="10"/>
        <v>9.6971967598889144</v>
      </c>
      <c r="I80" s="29">
        <f t="shared" si="11"/>
        <v>60.46576311700025</v>
      </c>
    </row>
    <row r="81" spans="1:9" x14ac:dyDescent="0.25">
      <c r="A81" s="21">
        <v>13</v>
      </c>
      <c r="B81" s="21">
        <v>6</v>
      </c>
      <c r="C81" s="4"/>
      <c r="D81" s="4"/>
      <c r="E81" s="33"/>
      <c r="F81" s="5"/>
      <c r="G81" s="29"/>
      <c r="H81" s="29"/>
      <c r="I81" s="29"/>
    </row>
    <row r="82" spans="1:9" x14ac:dyDescent="0.25">
      <c r="A82" s="21">
        <v>14</v>
      </c>
      <c r="B82" s="21">
        <v>8</v>
      </c>
      <c r="C82" s="30"/>
      <c r="D82" s="30"/>
      <c r="E82" s="30"/>
      <c r="F82" s="30"/>
    </row>
    <row r="83" spans="1:9" x14ac:dyDescent="0.25">
      <c r="A83" s="21">
        <v>15</v>
      </c>
      <c r="B83" s="21">
        <v>10</v>
      </c>
    </row>
    <row r="84" spans="1:9" s="31" customFormat="1" ht="15.75" thickBot="1" x14ac:dyDescent="0.3">
      <c r="A84" s="23">
        <v>16</v>
      </c>
      <c r="B84" s="23">
        <v>12</v>
      </c>
    </row>
    <row r="85" spans="1:9" ht="15.75" thickTop="1" x14ac:dyDescent="0.25"/>
    <row r="88" spans="1:9" x14ac:dyDescent="0.25">
      <c r="A88" s="63" t="s">
        <v>0</v>
      </c>
      <c r="B88" s="61" t="s">
        <v>1</v>
      </c>
      <c r="C88" s="59" t="s">
        <v>42</v>
      </c>
      <c r="D88" s="59" t="s">
        <v>43</v>
      </c>
      <c r="E88" s="61" t="s">
        <v>12</v>
      </c>
      <c r="F88" s="61" t="s">
        <v>13</v>
      </c>
      <c r="G88" s="57" t="s">
        <v>14</v>
      </c>
    </row>
    <row r="89" spans="1:9" ht="15.75" thickBot="1" x14ac:dyDescent="0.3">
      <c r="A89" s="64"/>
      <c r="B89" s="62"/>
      <c r="C89" s="60"/>
      <c r="D89" s="60"/>
      <c r="E89" s="62"/>
      <c r="F89" s="62"/>
      <c r="G89" s="58"/>
    </row>
    <row r="90" spans="1:9" ht="15.75" thickTop="1" x14ac:dyDescent="0.25">
      <c r="A90" s="21">
        <v>1</v>
      </c>
      <c r="B90" s="21">
        <v>0</v>
      </c>
      <c r="C90" s="34">
        <v>2.8</v>
      </c>
      <c r="D90" s="34">
        <v>8.9</v>
      </c>
      <c r="E90" s="29">
        <f>AVERAGE(C90:D90)</f>
        <v>5.85</v>
      </c>
      <c r="F90" s="29">
        <f>_xlfn.STDEV.S(C90:D90)</f>
        <v>4.313351365237942</v>
      </c>
      <c r="G90" s="29">
        <f>(F90/E90)*100</f>
        <v>73.732501969879365</v>
      </c>
    </row>
    <row r="91" spans="1:9" x14ac:dyDescent="0.25">
      <c r="A91" s="21">
        <v>2</v>
      </c>
      <c r="B91" s="21">
        <v>0.5</v>
      </c>
      <c r="C91" s="34">
        <v>3.2</v>
      </c>
      <c r="D91" s="34">
        <v>8.6</v>
      </c>
      <c r="E91" s="29">
        <f t="shared" ref="E91:E101" si="12">AVERAGE(C91:D91)</f>
        <v>5.9</v>
      </c>
      <c r="F91" s="29">
        <f t="shared" ref="F91:F101" si="13">_xlfn.STDEV.S(C91:D91)</f>
        <v>3.8183766184073544</v>
      </c>
      <c r="G91" s="29">
        <f t="shared" ref="G91:G101" si="14">(F91/E91)*100</f>
        <v>64.718247769616184</v>
      </c>
    </row>
    <row r="92" spans="1:9" x14ac:dyDescent="0.25">
      <c r="A92" s="21">
        <v>3</v>
      </c>
      <c r="B92" s="21">
        <v>1</v>
      </c>
      <c r="C92" s="34">
        <v>3.3</v>
      </c>
      <c r="D92" s="34">
        <v>6</v>
      </c>
      <c r="E92" s="29">
        <f t="shared" si="12"/>
        <v>4.6500000000000004</v>
      </c>
      <c r="F92" s="29">
        <f t="shared" si="13"/>
        <v>1.9091883092036772</v>
      </c>
      <c r="G92" s="29">
        <f t="shared" si="14"/>
        <v>41.057813101154345</v>
      </c>
    </row>
    <row r="93" spans="1:9" x14ac:dyDescent="0.25">
      <c r="A93" s="21">
        <v>4</v>
      </c>
      <c r="B93" s="21">
        <v>1.17</v>
      </c>
      <c r="C93" s="34">
        <v>2.9</v>
      </c>
      <c r="D93" s="34">
        <v>8.8000000000000007</v>
      </c>
      <c r="E93" s="29">
        <f t="shared" si="12"/>
        <v>5.8500000000000005</v>
      </c>
      <c r="F93" s="29">
        <f t="shared" si="13"/>
        <v>4.1719300090006302</v>
      </c>
      <c r="G93" s="29">
        <f t="shared" si="14"/>
        <v>71.315042888899654</v>
      </c>
    </row>
    <row r="94" spans="1:9" x14ac:dyDescent="0.25">
      <c r="A94" s="21">
        <v>5</v>
      </c>
      <c r="B94" s="21">
        <v>1.3</v>
      </c>
      <c r="C94" s="34">
        <v>3.7</v>
      </c>
      <c r="D94" s="34">
        <v>8.6999999999999993</v>
      </c>
      <c r="E94" s="29">
        <f t="shared" si="12"/>
        <v>6.1999999999999993</v>
      </c>
      <c r="F94" s="29">
        <f t="shared" si="13"/>
        <v>3.5355339059327378</v>
      </c>
      <c r="G94" s="29">
        <f t="shared" si="14"/>
        <v>57.024740418269971</v>
      </c>
    </row>
    <row r="95" spans="1:9" x14ac:dyDescent="0.25">
      <c r="A95" s="21">
        <v>6</v>
      </c>
      <c r="B95" s="21">
        <v>1.5</v>
      </c>
      <c r="C95" s="34">
        <v>5.2</v>
      </c>
      <c r="D95" s="34">
        <v>9.3000000000000007</v>
      </c>
      <c r="E95" s="29">
        <f t="shared" si="12"/>
        <v>7.25</v>
      </c>
      <c r="F95" s="29">
        <f t="shared" si="13"/>
        <v>2.8991378028648476</v>
      </c>
      <c r="G95" s="29">
        <f t="shared" si="14"/>
        <v>39.988107625722037</v>
      </c>
    </row>
    <row r="96" spans="1:9" x14ac:dyDescent="0.25">
      <c r="A96" s="21">
        <v>7</v>
      </c>
      <c r="B96" s="21">
        <v>2</v>
      </c>
      <c r="C96" s="34">
        <v>4.4000000000000004</v>
      </c>
      <c r="D96" s="34">
        <v>12.2</v>
      </c>
      <c r="E96" s="29">
        <f t="shared" si="12"/>
        <v>8.3000000000000007</v>
      </c>
      <c r="F96" s="29">
        <f t="shared" si="13"/>
        <v>5.5154328932550669</v>
      </c>
      <c r="G96" s="29">
        <f t="shared" si="14"/>
        <v>66.450998713916462</v>
      </c>
    </row>
    <row r="97" spans="1:7" x14ac:dyDescent="0.25">
      <c r="A97" s="21">
        <v>8</v>
      </c>
      <c r="B97" s="21">
        <v>2.5</v>
      </c>
      <c r="C97" s="34">
        <v>9.1</v>
      </c>
      <c r="D97" s="34">
        <v>7.7</v>
      </c>
      <c r="E97" s="29">
        <f t="shared" si="12"/>
        <v>8.4</v>
      </c>
      <c r="F97" s="29">
        <f t="shared" si="13"/>
        <v>0.98994949366116614</v>
      </c>
      <c r="G97" s="29">
        <f t="shared" si="14"/>
        <v>11.785113019775787</v>
      </c>
    </row>
    <row r="98" spans="1:7" x14ac:dyDescent="0.25">
      <c r="A98" s="21">
        <v>9</v>
      </c>
      <c r="B98" s="21">
        <v>3</v>
      </c>
      <c r="C98" s="34">
        <v>6.3</v>
      </c>
      <c r="D98" s="34">
        <v>15.5</v>
      </c>
      <c r="E98" s="29">
        <f t="shared" si="12"/>
        <v>10.9</v>
      </c>
      <c r="F98" s="29">
        <f t="shared" si="13"/>
        <v>6.5053823869162368</v>
      </c>
      <c r="G98" s="29">
        <f t="shared" si="14"/>
        <v>59.682407219415012</v>
      </c>
    </row>
    <row r="99" spans="1:7" x14ac:dyDescent="0.25">
      <c r="A99" s="21">
        <v>10</v>
      </c>
      <c r="B99" s="21">
        <v>3.5</v>
      </c>
      <c r="C99" s="34">
        <v>17.600000000000001</v>
      </c>
      <c r="D99" s="34">
        <v>16</v>
      </c>
      <c r="E99" s="29">
        <f t="shared" si="12"/>
        <v>16.8</v>
      </c>
      <c r="F99" s="29">
        <f t="shared" si="13"/>
        <v>1.1313708498984771</v>
      </c>
      <c r="G99" s="29">
        <f t="shared" si="14"/>
        <v>6.7343502970147444</v>
      </c>
    </row>
    <row r="100" spans="1:7" x14ac:dyDescent="0.25">
      <c r="A100" s="21">
        <v>11</v>
      </c>
      <c r="B100" s="21">
        <v>4</v>
      </c>
      <c r="C100" s="34">
        <v>11.7</v>
      </c>
      <c r="D100" s="34">
        <v>15.4</v>
      </c>
      <c r="E100" s="29">
        <f t="shared" si="12"/>
        <v>13.55</v>
      </c>
      <c r="F100" s="29">
        <f t="shared" si="13"/>
        <v>2.6162950903902202</v>
      </c>
      <c r="G100" s="29">
        <f t="shared" si="14"/>
        <v>19.30845085158834</v>
      </c>
    </row>
    <row r="101" spans="1:7" x14ac:dyDescent="0.25">
      <c r="A101" s="21">
        <v>12</v>
      </c>
      <c r="B101" s="21">
        <v>5</v>
      </c>
      <c r="C101" s="34">
        <v>5.9</v>
      </c>
      <c r="D101" s="34">
        <v>13.5</v>
      </c>
      <c r="E101" s="29">
        <f t="shared" si="12"/>
        <v>9.6999999999999993</v>
      </c>
      <c r="F101" s="29">
        <f t="shared" si="13"/>
        <v>5.374011537017763</v>
      </c>
      <c r="G101" s="29">
        <f t="shared" si="14"/>
        <v>55.402180793997559</v>
      </c>
    </row>
    <row r="102" spans="1:7" x14ac:dyDescent="0.25">
      <c r="A102" s="21">
        <v>13</v>
      </c>
      <c r="B102" s="21">
        <v>6</v>
      </c>
      <c r="C102" s="5"/>
      <c r="D102" s="4"/>
      <c r="E102" s="29"/>
      <c r="F102" s="29"/>
      <c r="G102" s="29"/>
    </row>
    <row r="103" spans="1:7" x14ac:dyDescent="0.25">
      <c r="A103" s="21">
        <v>14</v>
      </c>
      <c r="B103" s="21">
        <v>8</v>
      </c>
    </row>
    <row r="104" spans="1:7" x14ac:dyDescent="0.25">
      <c r="A104" s="21">
        <v>15</v>
      </c>
      <c r="B104" s="21">
        <v>10</v>
      </c>
    </row>
    <row r="105" spans="1:7" s="31" customFormat="1" ht="15.75" thickBot="1" x14ac:dyDescent="0.3">
      <c r="A105" s="23">
        <v>16</v>
      </c>
      <c r="B105" s="23">
        <v>12</v>
      </c>
    </row>
    <row r="106" spans="1:7" ht="15.75" thickTop="1" x14ac:dyDescent="0.25"/>
  </sheetData>
  <mergeCells count="64">
    <mergeCell ref="A4:A5"/>
    <mergeCell ref="B4:B5"/>
    <mergeCell ref="C4:C5"/>
    <mergeCell ref="D4:D5"/>
    <mergeCell ref="E4:E5"/>
    <mergeCell ref="F25:F26"/>
    <mergeCell ref="M4:M5"/>
    <mergeCell ref="N4:N5"/>
    <mergeCell ref="O4:O5"/>
    <mergeCell ref="G4:G5"/>
    <mergeCell ref="H4:H5"/>
    <mergeCell ref="I4:I5"/>
    <mergeCell ref="J4:J5"/>
    <mergeCell ref="K4:K5"/>
    <mergeCell ref="L4:L5"/>
    <mergeCell ref="F4:F5"/>
    <mergeCell ref="A25:A26"/>
    <mergeCell ref="B25:B26"/>
    <mergeCell ref="C25:C26"/>
    <mergeCell ref="D25:D26"/>
    <mergeCell ref="E25:E26"/>
    <mergeCell ref="R25:R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A47:A48"/>
    <mergeCell ref="B47:B48"/>
    <mergeCell ref="C47:C48"/>
    <mergeCell ref="D47:D48"/>
    <mergeCell ref="E47:E48"/>
    <mergeCell ref="S25:S26"/>
    <mergeCell ref="T25:T26"/>
    <mergeCell ref="U25:U26"/>
    <mergeCell ref="V25:V26"/>
    <mergeCell ref="W25:W26"/>
    <mergeCell ref="A67:A68"/>
    <mergeCell ref="B67:B68"/>
    <mergeCell ref="C67:C68"/>
    <mergeCell ref="D67:D68"/>
    <mergeCell ref="E67:E68"/>
    <mergeCell ref="F47:F48"/>
    <mergeCell ref="G47:G48"/>
    <mergeCell ref="H47:H48"/>
    <mergeCell ref="I47:I48"/>
    <mergeCell ref="J47:J48"/>
    <mergeCell ref="A88:A89"/>
    <mergeCell ref="B88:B89"/>
    <mergeCell ref="C88:C89"/>
    <mergeCell ref="D88:D89"/>
    <mergeCell ref="E88:E89"/>
    <mergeCell ref="G88:G89"/>
    <mergeCell ref="F67:F68"/>
    <mergeCell ref="G67:G68"/>
    <mergeCell ref="H67:H68"/>
    <mergeCell ref="I67:I68"/>
    <mergeCell ref="F88:F8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75" workbookViewId="0">
      <selection activeCell="S79" activeCellId="3" sqref="D79:D94 I79:I94 N79:N94 S79:S94"/>
    </sheetView>
  </sheetViews>
  <sheetFormatPr defaultRowHeight="15" x14ac:dyDescent="0.25"/>
  <sheetData>
    <row r="1" spans="1:20" s="24" customFormat="1" ht="15.75" thickBot="1" x14ac:dyDescent="0.3">
      <c r="A1" s="86" t="s">
        <v>50</v>
      </c>
      <c r="B1" s="78" t="s">
        <v>45</v>
      </c>
      <c r="G1" s="78" t="s">
        <v>46</v>
      </c>
      <c r="L1" s="78" t="s">
        <v>47</v>
      </c>
      <c r="Q1" s="78" t="s">
        <v>48</v>
      </c>
    </row>
    <row r="2" spans="1:20" ht="15.75" thickTop="1" x14ac:dyDescent="0.25">
      <c r="A2" s="86"/>
      <c r="B2" t="s">
        <v>0</v>
      </c>
      <c r="C2" t="s">
        <v>1</v>
      </c>
      <c r="D2" t="s">
        <v>12</v>
      </c>
      <c r="E2" t="s">
        <v>13</v>
      </c>
      <c r="G2" t="s">
        <v>0</v>
      </c>
      <c r="H2" t="s">
        <v>1</v>
      </c>
      <c r="I2" t="s">
        <v>12</v>
      </c>
      <c r="J2" t="s">
        <v>13</v>
      </c>
      <c r="L2" t="s">
        <v>0</v>
      </c>
      <c r="M2" t="s">
        <v>1</v>
      </c>
      <c r="N2" t="s">
        <v>12</v>
      </c>
      <c r="O2" t="s">
        <v>13</v>
      </c>
      <c r="Q2" t="s">
        <v>0</v>
      </c>
      <c r="R2" t="s">
        <v>1</v>
      </c>
      <c r="S2" t="s">
        <v>12</v>
      </c>
      <c r="T2" t="s">
        <v>13</v>
      </c>
    </row>
    <row r="3" spans="1:20" x14ac:dyDescent="0.25">
      <c r="A3" s="86"/>
      <c r="B3">
        <v>1</v>
      </c>
      <c r="C3">
        <v>0</v>
      </c>
      <c r="D3" s="77">
        <v>3.9188169806021285</v>
      </c>
      <c r="E3" s="77">
        <v>3.7448523929280588</v>
      </c>
      <c r="G3" s="21">
        <v>1</v>
      </c>
      <c r="H3" s="21">
        <v>0</v>
      </c>
      <c r="I3" s="75">
        <v>84.7</v>
      </c>
      <c r="J3" s="75">
        <v>8.4728324006136742</v>
      </c>
      <c r="L3" s="21">
        <v>1</v>
      </c>
      <c r="M3" s="21">
        <v>0</v>
      </c>
      <c r="N3" s="75">
        <v>20.399999999999999</v>
      </c>
      <c r="O3" s="75">
        <v>9.8115578103921202</v>
      </c>
      <c r="Q3" s="21">
        <v>1</v>
      </c>
      <c r="R3" s="21">
        <v>0</v>
      </c>
      <c r="S3" s="75">
        <v>5.318888888888889</v>
      </c>
      <c r="T3" s="75">
        <v>2.5575302756978471</v>
      </c>
    </row>
    <row r="4" spans="1:20" x14ac:dyDescent="0.25">
      <c r="A4" s="86"/>
      <c r="B4">
        <v>2</v>
      </c>
      <c r="C4">
        <v>0.5</v>
      </c>
      <c r="D4" s="77">
        <v>3.9623689988606059</v>
      </c>
      <c r="E4" s="77">
        <v>3.3299226143914038</v>
      </c>
      <c r="G4" s="21">
        <v>2</v>
      </c>
      <c r="H4" s="21">
        <v>0.5</v>
      </c>
      <c r="I4" s="75">
        <v>82.1</v>
      </c>
      <c r="J4" s="75">
        <v>14.87316748749608</v>
      </c>
      <c r="L4" s="21">
        <v>2</v>
      </c>
      <c r="M4" s="21">
        <v>0.5</v>
      </c>
      <c r="N4" s="75">
        <v>18.399999999999999</v>
      </c>
      <c r="O4" s="75">
        <v>7.5011110288187766</v>
      </c>
      <c r="Q4" s="21">
        <v>2</v>
      </c>
      <c r="R4" s="21">
        <v>0.5</v>
      </c>
      <c r="S4" s="75">
        <v>4.2488888888888887</v>
      </c>
      <c r="T4" s="75">
        <v>1.337623306880944</v>
      </c>
    </row>
    <row r="5" spans="1:20" x14ac:dyDescent="0.25">
      <c r="A5" s="86"/>
      <c r="B5">
        <v>3</v>
      </c>
      <c r="C5">
        <v>1</v>
      </c>
      <c r="D5" s="77">
        <v>5.1655921322221525</v>
      </c>
      <c r="E5" s="77">
        <v>3.6004473247499718</v>
      </c>
      <c r="G5" s="21">
        <v>3</v>
      </c>
      <c r="H5" s="21">
        <v>1</v>
      </c>
      <c r="I5" s="75">
        <v>86.6</v>
      </c>
      <c r="J5" s="75">
        <v>9.359487165438038</v>
      </c>
      <c r="L5" s="21">
        <v>3</v>
      </c>
      <c r="M5" s="21">
        <v>1</v>
      </c>
      <c r="N5" s="75">
        <v>19.2</v>
      </c>
      <c r="O5" s="75">
        <v>9.9084700018609215</v>
      </c>
      <c r="Q5" s="21">
        <v>3</v>
      </c>
      <c r="R5" s="21">
        <v>1</v>
      </c>
      <c r="S5" s="75">
        <v>4.2166666666666668</v>
      </c>
      <c r="T5" s="75">
        <v>1.1596120040772242</v>
      </c>
    </row>
    <row r="6" spans="1:20" x14ac:dyDescent="0.25">
      <c r="A6" s="86"/>
      <c r="B6">
        <v>4</v>
      </c>
      <c r="C6">
        <v>1.17</v>
      </c>
      <c r="D6" s="77"/>
      <c r="E6" s="77"/>
      <c r="G6" s="21">
        <v>4</v>
      </c>
      <c r="H6" s="21">
        <v>1.17</v>
      </c>
      <c r="I6" s="75">
        <v>87.333333333333329</v>
      </c>
      <c r="J6" s="75">
        <v>15.083103128998356</v>
      </c>
      <c r="L6" s="21">
        <v>4</v>
      </c>
      <c r="M6" s="21">
        <v>1.17</v>
      </c>
      <c r="N6" s="75">
        <v>25.111111111111111</v>
      </c>
      <c r="O6" s="75">
        <v>20.829332949259587</v>
      </c>
      <c r="Q6" s="21">
        <v>4</v>
      </c>
      <c r="R6" s="21">
        <v>1.17</v>
      </c>
      <c r="S6" s="75">
        <v>4.7262500000000003</v>
      </c>
      <c r="T6" s="75">
        <v>1.0058249989791599</v>
      </c>
    </row>
    <row r="7" spans="1:20" x14ac:dyDescent="0.25">
      <c r="A7" s="86"/>
      <c r="B7">
        <v>5</v>
      </c>
      <c r="C7">
        <v>1.3</v>
      </c>
      <c r="D7" s="77"/>
      <c r="E7" s="77"/>
      <c r="G7" s="21">
        <v>5</v>
      </c>
      <c r="H7" s="21">
        <v>1.3</v>
      </c>
      <c r="I7" s="75">
        <v>100.6</v>
      </c>
      <c r="J7" s="75">
        <v>11.908913561791502</v>
      </c>
      <c r="L7" s="21">
        <v>5</v>
      </c>
      <c r="M7" s="21">
        <v>1.3</v>
      </c>
      <c r="N7" s="75">
        <v>55.2</v>
      </c>
      <c r="O7" s="75">
        <v>34.032011074542417</v>
      </c>
      <c r="Q7" s="21">
        <v>5</v>
      </c>
      <c r="R7" s="21">
        <v>1.3</v>
      </c>
      <c r="S7" s="75">
        <v>6.9870000000000001</v>
      </c>
      <c r="T7" s="75">
        <v>2.1776085251690409</v>
      </c>
    </row>
    <row r="8" spans="1:20" x14ac:dyDescent="0.25">
      <c r="A8" s="86"/>
      <c r="B8">
        <v>6</v>
      </c>
      <c r="C8">
        <v>1.5</v>
      </c>
      <c r="D8" s="77">
        <v>14.190177993267524</v>
      </c>
      <c r="E8" s="77">
        <v>9.6136942098346143</v>
      </c>
      <c r="G8" s="21">
        <v>6</v>
      </c>
      <c r="H8" s="21">
        <v>1.5</v>
      </c>
      <c r="I8" s="75">
        <v>118</v>
      </c>
      <c r="J8" s="75">
        <v>20.11080417199781</v>
      </c>
      <c r="L8" s="21">
        <v>6</v>
      </c>
      <c r="M8" s="21">
        <v>1.5</v>
      </c>
      <c r="N8" s="75">
        <v>84</v>
      </c>
      <c r="O8" s="75">
        <v>26.774780837364268</v>
      </c>
      <c r="Q8" s="21">
        <v>6</v>
      </c>
      <c r="R8" s="21">
        <v>1.5</v>
      </c>
      <c r="S8" s="75">
        <v>8.6789999999999985</v>
      </c>
      <c r="T8" s="75">
        <v>3.3180598413999594</v>
      </c>
    </row>
    <row r="9" spans="1:20" x14ac:dyDescent="0.25">
      <c r="A9" s="86"/>
      <c r="B9">
        <v>7</v>
      </c>
      <c r="C9">
        <v>2</v>
      </c>
      <c r="D9" s="77">
        <v>19.821742678736467</v>
      </c>
      <c r="E9" s="77">
        <v>13.614634246483426</v>
      </c>
      <c r="G9" s="21">
        <v>7</v>
      </c>
      <c r="H9" s="21">
        <v>2</v>
      </c>
      <c r="I9" s="75">
        <v>151.4</v>
      </c>
      <c r="J9" s="75">
        <v>26.41211843075067</v>
      </c>
      <c r="L9" s="21">
        <v>7</v>
      </c>
      <c r="M9" s="21">
        <v>2</v>
      </c>
      <c r="N9" s="75">
        <v>161.80000000000001</v>
      </c>
      <c r="O9" s="75">
        <v>86.27063360276324</v>
      </c>
      <c r="Q9" s="21">
        <v>7</v>
      </c>
      <c r="R9" s="21">
        <v>2</v>
      </c>
      <c r="S9" s="75">
        <v>14.334999999999999</v>
      </c>
      <c r="T9" s="75">
        <v>7.2319526332027957</v>
      </c>
    </row>
    <row r="10" spans="1:20" x14ac:dyDescent="0.25">
      <c r="A10" s="86"/>
      <c r="B10">
        <v>8</v>
      </c>
      <c r="C10">
        <v>2.5</v>
      </c>
      <c r="D10" s="77">
        <v>19.199859711554343</v>
      </c>
      <c r="E10" s="77">
        <v>12.848955080037783</v>
      </c>
      <c r="G10" s="21">
        <v>8</v>
      </c>
      <c r="H10" s="21">
        <v>2.5</v>
      </c>
      <c r="I10" s="75">
        <v>147.69999999999999</v>
      </c>
      <c r="J10" s="75">
        <v>29.814426038413025</v>
      </c>
      <c r="L10" s="21">
        <v>8</v>
      </c>
      <c r="M10" s="21">
        <v>2.5</v>
      </c>
      <c r="N10" s="75">
        <v>184.1</v>
      </c>
      <c r="O10" s="75">
        <v>90.685598513643711</v>
      </c>
      <c r="Q10" s="21">
        <v>8</v>
      </c>
      <c r="R10" s="21">
        <v>2.5</v>
      </c>
      <c r="S10" s="75">
        <v>16.577777777777776</v>
      </c>
      <c r="T10" s="75">
        <v>9.3301631520807007</v>
      </c>
    </row>
    <row r="11" spans="1:20" x14ac:dyDescent="0.25">
      <c r="A11" s="86"/>
      <c r="B11">
        <v>9</v>
      </c>
      <c r="C11">
        <v>3</v>
      </c>
      <c r="D11" s="77">
        <v>15.210651453327467</v>
      </c>
      <c r="E11" s="77">
        <v>11.960128000950208</v>
      </c>
      <c r="G11" s="21">
        <v>9</v>
      </c>
      <c r="H11" s="21">
        <v>3</v>
      </c>
      <c r="I11" s="75">
        <v>130.33333333333334</v>
      </c>
      <c r="J11" s="75">
        <v>18.39157415774952</v>
      </c>
      <c r="L11" s="21">
        <v>9</v>
      </c>
      <c r="M11" s="21">
        <v>3</v>
      </c>
      <c r="N11" s="75">
        <v>196.33333333333334</v>
      </c>
      <c r="O11" s="75">
        <v>106.81760154581266</v>
      </c>
      <c r="Q11" s="21">
        <v>9</v>
      </c>
      <c r="R11" s="21">
        <v>3</v>
      </c>
      <c r="S11" s="75">
        <v>19.755555555555553</v>
      </c>
      <c r="T11" s="75">
        <v>7.1902905210970331</v>
      </c>
    </row>
    <row r="12" spans="1:20" x14ac:dyDescent="0.25">
      <c r="A12" s="86"/>
      <c r="B12">
        <v>10</v>
      </c>
      <c r="C12">
        <v>3.5</v>
      </c>
      <c r="D12" s="77"/>
      <c r="E12" s="77"/>
      <c r="G12" s="21">
        <v>10</v>
      </c>
      <c r="H12" s="21">
        <v>3.5</v>
      </c>
      <c r="I12" s="75">
        <v>124.5</v>
      </c>
      <c r="J12" s="75">
        <v>18.910608427840472</v>
      </c>
      <c r="L12" s="21">
        <v>10</v>
      </c>
      <c r="M12" s="21">
        <v>3.5</v>
      </c>
      <c r="N12" s="75">
        <v>219.1</v>
      </c>
      <c r="O12" s="75">
        <v>191.09884004531966</v>
      </c>
      <c r="Q12" s="21">
        <v>10</v>
      </c>
      <c r="R12" s="21">
        <v>3.5</v>
      </c>
      <c r="S12" s="75">
        <v>15.404999999999998</v>
      </c>
      <c r="T12" s="75">
        <v>10.080907421678097</v>
      </c>
    </row>
    <row r="13" spans="1:20" x14ac:dyDescent="0.25">
      <c r="A13" s="86"/>
      <c r="B13">
        <v>11</v>
      </c>
      <c r="C13">
        <v>4</v>
      </c>
      <c r="D13" s="77">
        <v>12.219666216280352</v>
      </c>
      <c r="E13" s="77">
        <v>6.9146707728699051</v>
      </c>
      <c r="G13" s="21">
        <v>11</v>
      </c>
      <c r="H13" s="21">
        <v>4</v>
      </c>
      <c r="I13" s="75">
        <v>96.6</v>
      </c>
      <c r="J13" s="75">
        <v>25.842256523419575</v>
      </c>
      <c r="L13" s="21">
        <v>11</v>
      </c>
      <c r="M13" s="21">
        <v>4</v>
      </c>
      <c r="N13" s="75">
        <v>163</v>
      </c>
      <c r="O13" s="75">
        <v>201.75562776124323</v>
      </c>
      <c r="Q13" s="21">
        <v>11</v>
      </c>
      <c r="R13" s="21">
        <v>4</v>
      </c>
      <c r="S13" s="75">
        <v>12.527777777777779</v>
      </c>
      <c r="T13" s="75">
        <v>4.2052876767760381</v>
      </c>
    </row>
    <row r="14" spans="1:20" x14ac:dyDescent="0.25">
      <c r="A14" s="86"/>
      <c r="B14">
        <v>12</v>
      </c>
      <c r="C14">
        <v>5</v>
      </c>
      <c r="D14" s="77">
        <v>9.7422235341602423</v>
      </c>
      <c r="E14" s="77">
        <v>3.6487528829515452</v>
      </c>
      <c r="G14" s="21">
        <v>12</v>
      </c>
      <c r="H14" s="21">
        <v>5</v>
      </c>
      <c r="I14" s="75">
        <v>81.7</v>
      </c>
      <c r="J14" s="75">
        <v>16.997058569058371</v>
      </c>
      <c r="L14" s="21">
        <v>12</v>
      </c>
      <c r="M14" s="21">
        <v>5</v>
      </c>
      <c r="N14" s="75">
        <v>74.7</v>
      </c>
      <c r="O14" s="75">
        <v>65.272165243352816</v>
      </c>
      <c r="Q14" s="21">
        <v>12</v>
      </c>
      <c r="R14" s="21">
        <v>5</v>
      </c>
      <c r="S14" s="75">
        <v>12.969999999999999</v>
      </c>
      <c r="T14" s="75">
        <v>6.660338663394759</v>
      </c>
    </row>
    <row r="15" spans="1:20" x14ac:dyDescent="0.25">
      <c r="A15" s="86"/>
      <c r="B15">
        <v>13</v>
      </c>
      <c r="C15">
        <v>6</v>
      </c>
      <c r="D15" s="77">
        <v>8.3152844149584908</v>
      </c>
      <c r="E15" s="77">
        <v>2.8087129289965622</v>
      </c>
      <c r="G15" s="21">
        <v>13</v>
      </c>
      <c r="H15" s="21">
        <v>6</v>
      </c>
      <c r="L15" s="21">
        <v>13</v>
      </c>
      <c r="M15" s="21">
        <v>6</v>
      </c>
      <c r="Q15" s="21">
        <v>13</v>
      </c>
      <c r="R15" s="21">
        <v>6</v>
      </c>
    </row>
    <row r="16" spans="1:20" x14ac:dyDescent="0.25">
      <c r="A16" s="86"/>
      <c r="B16">
        <v>14</v>
      </c>
      <c r="C16">
        <v>8</v>
      </c>
      <c r="D16" s="77">
        <v>6.0751549474933073</v>
      </c>
      <c r="E16" s="77">
        <v>3.4620488766456337</v>
      </c>
      <c r="G16" s="21">
        <v>14</v>
      </c>
      <c r="H16" s="21">
        <v>8</v>
      </c>
      <c r="L16" s="21">
        <v>14</v>
      </c>
      <c r="M16" s="21">
        <v>8</v>
      </c>
      <c r="Q16" s="21">
        <v>14</v>
      </c>
      <c r="R16" s="21">
        <v>8</v>
      </c>
    </row>
    <row r="17" spans="1:20" x14ac:dyDescent="0.25">
      <c r="A17" s="86"/>
      <c r="B17">
        <v>15</v>
      </c>
      <c r="C17">
        <v>10</v>
      </c>
      <c r="D17" s="77">
        <v>5.0688704248625891</v>
      </c>
      <c r="E17" s="77">
        <v>3.0441221010583557</v>
      </c>
      <c r="G17" s="21">
        <v>15</v>
      </c>
      <c r="H17" s="21">
        <v>10</v>
      </c>
      <c r="L17" s="21">
        <v>15</v>
      </c>
      <c r="M17" s="21">
        <v>10</v>
      </c>
      <c r="Q17" s="21">
        <v>15</v>
      </c>
      <c r="R17" s="21">
        <v>10</v>
      </c>
    </row>
    <row r="18" spans="1:20" s="24" customFormat="1" ht="15.75" thickBot="1" x14ac:dyDescent="0.3">
      <c r="A18" s="87"/>
      <c r="B18" s="24">
        <v>16</v>
      </c>
      <c r="C18" s="24">
        <v>12</v>
      </c>
      <c r="D18" s="81">
        <v>4.1548525633513469</v>
      </c>
      <c r="E18" s="81">
        <v>1.6306765683072584</v>
      </c>
      <c r="G18" s="27">
        <v>16</v>
      </c>
      <c r="H18" s="27">
        <v>12</v>
      </c>
      <c r="L18" s="27">
        <v>16</v>
      </c>
      <c r="M18" s="27">
        <v>12</v>
      </c>
      <c r="Q18" s="27">
        <v>16</v>
      </c>
      <c r="R18" s="27">
        <v>12</v>
      </c>
    </row>
    <row r="19" spans="1:20" ht="15.75" thickTop="1" x14ac:dyDescent="0.25"/>
    <row r="20" spans="1:20" ht="15.75" thickBot="1" x14ac:dyDescent="0.3">
      <c r="A20" s="79" t="s">
        <v>49</v>
      </c>
      <c r="B20" s="78" t="s">
        <v>45</v>
      </c>
      <c r="C20" s="24"/>
      <c r="D20" s="24"/>
      <c r="E20" s="24"/>
      <c r="F20" s="24"/>
      <c r="G20" s="78" t="s">
        <v>46</v>
      </c>
      <c r="H20" s="24"/>
      <c r="I20" s="24"/>
      <c r="J20" s="24"/>
      <c r="K20" s="24"/>
      <c r="L20" s="78" t="s">
        <v>47</v>
      </c>
      <c r="M20" s="24"/>
      <c r="N20" s="24"/>
      <c r="O20" s="24"/>
      <c r="P20" s="24"/>
      <c r="Q20" s="78" t="s">
        <v>48</v>
      </c>
      <c r="R20" s="24"/>
      <c r="S20" s="24"/>
      <c r="T20" s="24"/>
    </row>
    <row r="21" spans="1:20" ht="15.75" thickTop="1" x14ac:dyDescent="0.25">
      <c r="A21" s="79"/>
      <c r="B21" t="s">
        <v>0</v>
      </c>
      <c r="C21" t="s">
        <v>1</v>
      </c>
      <c r="D21" t="s">
        <v>12</v>
      </c>
      <c r="E21" t="s">
        <v>13</v>
      </c>
      <c r="G21" t="s">
        <v>0</v>
      </c>
      <c r="H21" t="s">
        <v>1</v>
      </c>
      <c r="I21" t="s">
        <v>12</v>
      </c>
      <c r="J21" t="s">
        <v>13</v>
      </c>
      <c r="L21" t="s">
        <v>0</v>
      </c>
      <c r="M21" t="s">
        <v>1</v>
      </c>
      <c r="N21" t="s">
        <v>12</v>
      </c>
      <c r="O21" t="s">
        <v>13</v>
      </c>
      <c r="Q21" t="s">
        <v>0</v>
      </c>
      <c r="R21" t="s">
        <v>1</v>
      </c>
      <c r="S21" t="s">
        <v>12</v>
      </c>
      <c r="T21" t="s">
        <v>13</v>
      </c>
    </row>
    <row r="22" spans="1:20" x14ac:dyDescent="0.25">
      <c r="A22" s="79"/>
      <c r="B22">
        <v>1</v>
      </c>
      <c r="C22">
        <v>0</v>
      </c>
      <c r="D22" s="77">
        <v>9.5504247490204914</v>
      </c>
      <c r="E22" s="77">
        <v>7.918022946855154</v>
      </c>
      <c r="G22" s="21">
        <v>1</v>
      </c>
      <c r="H22" s="21">
        <v>0</v>
      </c>
      <c r="I22" s="75">
        <v>83.166666666666671</v>
      </c>
      <c r="J22" s="75">
        <v>16.57159156685994</v>
      </c>
      <c r="L22" s="21">
        <v>1</v>
      </c>
      <c r="M22" s="21">
        <v>0</v>
      </c>
      <c r="N22" s="75">
        <v>18.12777777777778</v>
      </c>
      <c r="O22" s="75">
        <v>7.187391374569903</v>
      </c>
      <c r="Q22" s="21">
        <v>1</v>
      </c>
      <c r="R22" s="21">
        <v>0</v>
      </c>
      <c r="S22" s="75">
        <v>4.7052941176470595</v>
      </c>
      <c r="T22" s="75">
        <v>3.0686522237927578</v>
      </c>
    </row>
    <row r="23" spans="1:20" x14ac:dyDescent="0.25">
      <c r="A23" s="79"/>
      <c r="B23">
        <v>2</v>
      </c>
      <c r="C23">
        <v>0.5</v>
      </c>
      <c r="D23" s="77">
        <v>10.047849699972341</v>
      </c>
      <c r="E23" s="77">
        <v>6.3142571029219026</v>
      </c>
      <c r="G23" s="21">
        <v>2</v>
      </c>
      <c r="H23" s="21">
        <v>0.5</v>
      </c>
      <c r="I23" s="75">
        <v>81.444444444444443</v>
      </c>
      <c r="J23" s="75">
        <v>14.61354014452197</v>
      </c>
      <c r="L23" s="21">
        <v>2</v>
      </c>
      <c r="M23" s="21">
        <v>0.5</v>
      </c>
      <c r="N23" s="75">
        <v>17.588235294117649</v>
      </c>
      <c r="O23" s="75">
        <v>9.7983341921561582</v>
      </c>
      <c r="Q23" s="21">
        <v>2</v>
      </c>
      <c r="R23" s="21">
        <v>0.5</v>
      </c>
      <c r="S23" s="75">
        <v>4.3438888888888885</v>
      </c>
      <c r="T23" s="75">
        <v>1.7702679720343062</v>
      </c>
    </row>
    <row r="24" spans="1:20" x14ac:dyDescent="0.25">
      <c r="A24" s="79"/>
      <c r="B24">
        <v>3</v>
      </c>
      <c r="C24">
        <v>1</v>
      </c>
      <c r="D24" s="77">
        <v>11.538835442709919</v>
      </c>
      <c r="E24" s="77">
        <v>6.3683442428543975</v>
      </c>
      <c r="G24" s="21">
        <v>3</v>
      </c>
      <c r="H24" s="21">
        <v>1</v>
      </c>
      <c r="I24" s="75">
        <v>82.75</v>
      </c>
      <c r="J24" s="75">
        <v>13.572030061858838</v>
      </c>
      <c r="L24" s="21">
        <v>3</v>
      </c>
      <c r="M24" s="21">
        <v>1</v>
      </c>
      <c r="N24" s="75">
        <v>16.894117647058824</v>
      </c>
      <c r="O24" s="75">
        <v>7.5756576107486602</v>
      </c>
      <c r="Q24" s="21">
        <v>3</v>
      </c>
      <c r="R24" s="21">
        <v>1</v>
      </c>
      <c r="S24" s="75">
        <v>4.1443750000000001</v>
      </c>
      <c r="T24" s="75">
        <v>1.4943893680474751</v>
      </c>
    </row>
    <row r="25" spans="1:20" x14ac:dyDescent="0.25">
      <c r="A25" s="79"/>
      <c r="B25">
        <v>4</v>
      </c>
      <c r="C25">
        <v>1.17</v>
      </c>
      <c r="G25" s="21">
        <v>4</v>
      </c>
      <c r="H25" s="21">
        <v>1.17</v>
      </c>
      <c r="I25" s="75">
        <v>82.722222222222229</v>
      </c>
      <c r="J25" s="75">
        <v>18.537102875221247</v>
      </c>
      <c r="L25" s="21">
        <v>4</v>
      </c>
      <c r="M25" s="21">
        <v>1.17</v>
      </c>
      <c r="N25" s="75">
        <v>22</v>
      </c>
      <c r="O25" s="75">
        <v>11.272037239532692</v>
      </c>
      <c r="Q25" s="21">
        <v>4</v>
      </c>
      <c r="R25" s="21">
        <v>1.17</v>
      </c>
      <c r="S25" s="75">
        <v>5.2655555555555562</v>
      </c>
      <c r="T25" s="75">
        <v>2.298158398836728</v>
      </c>
    </row>
    <row r="26" spans="1:20" x14ac:dyDescent="0.25">
      <c r="A26" s="79"/>
      <c r="B26">
        <v>5</v>
      </c>
      <c r="C26">
        <v>1.3</v>
      </c>
      <c r="G26" s="21">
        <v>5</v>
      </c>
      <c r="H26" s="21">
        <v>1.3</v>
      </c>
      <c r="I26" s="75">
        <v>98.058823529411768</v>
      </c>
      <c r="J26" s="75">
        <v>33.870102207247804</v>
      </c>
      <c r="L26" s="21">
        <v>5</v>
      </c>
      <c r="M26" s="21">
        <v>1.3</v>
      </c>
      <c r="N26" s="75">
        <v>44.55294117647059</v>
      </c>
      <c r="O26" s="75">
        <v>28.870792283185157</v>
      </c>
      <c r="Q26" s="21">
        <v>5</v>
      </c>
      <c r="R26" s="21">
        <v>1.3</v>
      </c>
      <c r="S26" s="75">
        <v>6.6888235294117644</v>
      </c>
      <c r="T26" s="75">
        <v>3.3327445190730987</v>
      </c>
    </row>
    <row r="27" spans="1:20" x14ac:dyDescent="0.25">
      <c r="A27" s="79"/>
      <c r="B27">
        <v>6</v>
      </c>
      <c r="C27">
        <v>1.5</v>
      </c>
      <c r="D27" s="77">
        <v>17.358821143283492</v>
      </c>
      <c r="E27" s="77">
        <v>12.089754650795649</v>
      </c>
      <c r="G27" s="21">
        <v>6</v>
      </c>
      <c r="H27" s="21">
        <v>1.5</v>
      </c>
      <c r="I27" s="75">
        <v>114.11111111111111</v>
      </c>
      <c r="J27" s="75">
        <v>47.907863641502637</v>
      </c>
      <c r="L27" s="21">
        <v>6</v>
      </c>
      <c r="M27" s="21">
        <v>1.5</v>
      </c>
      <c r="N27" s="75">
        <v>61.361111111111114</v>
      </c>
      <c r="O27" s="75">
        <v>38.985595211397353</v>
      </c>
      <c r="Q27" s="21">
        <v>6</v>
      </c>
      <c r="R27" s="21">
        <v>1.5</v>
      </c>
      <c r="S27" s="75">
        <v>8.4441176470588246</v>
      </c>
      <c r="T27" s="75">
        <v>4.4757290730443149</v>
      </c>
    </row>
    <row r="28" spans="1:20" x14ac:dyDescent="0.25">
      <c r="A28" s="79"/>
      <c r="B28">
        <v>7</v>
      </c>
      <c r="C28">
        <v>2</v>
      </c>
      <c r="D28" s="77">
        <v>26.610758200812612</v>
      </c>
      <c r="E28" s="77">
        <v>16.242906429509237</v>
      </c>
      <c r="G28" s="21">
        <v>7</v>
      </c>
      <c r="H28" s="21">
        <v>2</v>
      </c>
      <c r="I28" s="75">
        <v>150.88235294117646</v>
      </c>
      <c r="J28" s="75">
        <v>35.799585110970867</v>
      </c>
      <c r="L28" s="21">
        <v>7</v>
      </c>
      <c r="M28" s="21">
        <v>2</v>
      </c>
      <c r="N28" s="75">
        <v>118.52941176470588</v>
      </c>
      <c r="O28" s="75">
        <v>56.218455207185769</v>
      </c>
      <c r="Q28" s="21">
        <v>7</v>
      </c>
      <c r="R28" s="21">
        <v>2</v>
      </c>
      <c r="S28" s="75">
        <v>15.526470588235297</v>
      </c>
      <c r="T28" s="75">
        <v>5.998570601793876</v>
      </c>
    </row>
    <row r="29" spans="1:20" x14ac:dyDescent="0.25">
      <c r="A29" s="79"/>
      <c r="B29">
        <v>8</v>
      </c>
      <c r="C29">
        <v>2.5</v>
      </c>
      <c r="D29" s="77">
        <v>31.193114644776994</v>
      </c>
      <c r="E29" s="77">
        <v>19.809733291722697</v>
      </c>
      <c r="G29" s="21">
        <v>8</v>
      </c>
      <c r="H29" s="21">
        <v>2.5</v>
      </c>
      <c r="I29" s="75">
        <v>153.88888888888889</v>
      </c>
      <c r="J29" s="75">
        <v>29.511491059842466</v>
      </c>
      <c r="L29" s="21">
        <v>8</v>
      </c>
      <c r="M29" s="21">
        <v>2.5</v>
      </c>
      <c r="N29" s="75">
        <v>157.12777777777779</v>
      </c>
      <c r="O29" s="75">
        <v>83.724336229821375</v>
      </c>
      <c r="Q29" s="21">
        <v>8</v>
      </c>
      <c r="R29" s="21">
        <v>2.5</v>
      </c>
      <c r="S29" s="75">
        <v>19.805555555555557</v>
      </c>
      <c r="T29" s="75">
        <v>9.0279124172966547</v>
      </c>
    </row>
    <row r="30" spans="1:20" x14ac:dyDescent="0.25">
      <c r="A30" s="79"/>
      <c r="B30">
        <v>9</v>
      </c>
      <c r="C30">
        <v>3</v>
      </c>
      <c r="D30" s="77">
        <v>26.796932792011336</v>
      </c>
      <c r="E30" s="77">
        <v>14.513203570704647</v>
      </c>
      <c r="G30" s="21">
        <v>9</v>
      </c>
      <c r="H30" s="21">
        <v>3</v>
      </c>
      <c r="I30" s="75">
        <v>140.11111111111111</v>
      </c>
      <c r="J30" s="75">
        <v>37.246221899027994</v>
      </c>
      <c r="L30" s="21">
        <v>9</v>
      </c>
      <c r="M30" s="21">
        <v>3</v>
      </c>
      <c r="N30" s="75">
        <v>151.61666666666667</v>
      </c>
      <c r="O30" s="75">
        <v>103.29733354567804</v>
      </c>
      <c r="Q30" s="21">
        <v>9</v>
      </c>
      <c r="R30" s="21">
        <v>3</v>
      </c>
      <c r="S30" s="75">
        <v>19.694444444444443</v>
      </c>
      <c r="T30" s="75">
        <v>8.2491156190668118</v>
      </c>
    </row>
    <row r="31" spans="1:20" x14ac:dyDescent="0.25">
      <c r="A31" s="79"/>
      <c r="B31">
        <v>10</v>
      </c>
      <c r="C31">
        <v>3.5</v>
      </c>
      <c r="G31" s="21">
        <v>10</v>
      </c>
      <c r="H31" s="21">
        <v>3.5</v>
      </c>
      <c r="I31" s="75">
        <v>126.55555555555556</v>
      </c>
      <c r="J31" s="75">
        <v>34.128170565440371</v>
      </c>
      <c r="L31" s="21">
        <v>10</v>
      </c>
      <c r="M31" s="21">
        <v>3.5</v>
      </c>
      <c r="N31" s="75">
        <v>140.19999999999999</v>
      </c>
      <c r="O31" s="75">
        <v>129.51544082372845</v>
      </c>
      <c r="Q31" s="21">
        <v>10</v>
      </c>
      <c r="R31" s="21">
        <v>3.5</v>
      </c>
      <c r="S31" s="75">
        <v>17.316666666666666</v>
      </c>
      <c r="T31" s="75">
        <v>9.3221747020998578</v>
      </c>
    </row>
    <row r="32" spans="1:20" x14ac:dyDescent="0.25">
      <c r="A32" s="79"/>
      <c r="B32">
        <v>11</v>
      </c>
      <c r="C32">
        <v>4</v>
      </c>
      <c r="D32" s="77">
        <v>20.118053534944398</v>
      </c>
      <c r="E32" s="77">
        <v>11.704379805938908</v>
      </c>
      <c r="G32" s="21">
        <v>11</v>
      </c>
      <c r="H32" s="21">
        <v>4</v>
      </c>
      <c r="I32" s="75">
        <v>104.70588235294117</v>
      </c>
      <c r="J32" s="75">
        <v>27.880917994845394</v>
      </c>
      <c r="L32" s="21">
        <v>11</v>
      </c>
      <c r="M32" s="21">
        <v>4</v>
      </c>
      <c r="N32" s="75">
        <v>114.13529411764705</v>
      </c>
      <c r="O32" s="75">
        <v>81.984594141037178</v>
      </c>
      <c r="Q32" s="21">
        <v>11</v>
      </c>
      <c r="R32" s="21">
        <v>4</v>
      </c>
      <c r="S32" s="75">
        <v>16.547058823529412</v>
      </c>
      <c r="T32" s="75">
        <v>7.0093346373834571</v>
      </c>
    </row>
    <row r="33" spans="1:20" x14ac:dyDescent="0.25">
      <c r="A33" s="79"/>
      <c r="B33">
        <v>12</v>
      </c>
      <c r="C33">
        <v>5</v>
      </c>
      <c r="D33" s="77">
        <v>17.798424703753451</v>
      </c>
      <c r="E33" s="77">
        <v>8.189944041332442</v>
      </c>
      <c r="G33" s="21">
        <v>12</v>
      </c>
      <c r="H33" s="21">
        <v>5</v>
      </c>
      <c r="I33" s="75">
        <v>73.055555555555557</v>
      </c>
      <c r="J33" s="75">
        <v>14.618570873347524</v>
      </c>
      <c r="L33" s="21">
        <v>12</v>
      </c>
      <c r="M33" s="21">
        <v>5</v>
      </c>
      <c r="N33" s="75">
        <v>54.461111111111109</v>
      </c>
      <c r="O33" s="75">
        <v>40.501606923660361</v>
      </c>
      <c r="Q33" s="21">
        <v>12</v>
      </c>
      <c r="R33" s="21">
        <v>5</v>
      </c>
      <c r="S33" s="75">
        <v>13.601111111111111</v>
      </c>
      <c r="T33" s="75">
        <v>8.0732833825627264</v>
      </c>
    </row>
    <row r="34" spans="1:20" x14ac:dyDescent="0.25">
      <c r="A34" s="79"/>
      <c r="B34">
        <v>13</v>
      </c>
      <c r="C34">
        <v>6</v>
      </c>
      <c r="D34" s="77">
        <v>16.451516349120762</v>
      </c>
      <c r="E34" s="77">
        <v>9.6366980684889647</v>
      </c>
      <c r="G34" s="21">
        <v>13</v>
      </c>
      <c r="H34" s="21">
        <v>6</v>
      </c>
      <c r="L34" s="21">
        <v>13</v>
      </c>
      <c r="M34" s="21">
        <v>6</v>
      </c>
      <c r="Q34" s="21">
        <v>13</v>
      </c>
      <c r="R34" s="21">
        <v>6</v>
      </c>
    </row>
    <row r="35" spans="1:20" x14ac:dyDescent="0.25">
      <c r="A35" s="79"/>
      <c r="B35">
        <v>14</v>
      </c>
      <c r="C35">
        <v>8</v>
      </c>
      <c r="D35" s="77">
        <v>10.723692291615151</v>
      </c>
      <c r="E35" s="77">
        <v>7.5470058168993557</v>
      </c>
      <c r="G35" s="21">
        <v>14</v>
      </c>
      <c r="H35" s="21">
        <v>8</v>
      </c>
      <c r="L35" s="21">
        <v>14</v>
      </c>
      <c r="M35" s="21">
        <v>8</v>
      </c>
      <c r="Q35" s="21">
        <v>14</v>
      </c>
      <c r="R35" s="21">
        <v>8</v>
      </c>
    </row>
    <row r="36" spans="1:20" x14ac:dyDescent="0.25">
      <c r="A36" s="79"/>
      <c r="B36">
        <v>15</v>
      </c>
      <c r="C36">
        <v>10</v>
      </c>
      <c r="D36" s="77">
        <v>7.4825056849447078</v>
      </c>
      <c r="E36" s="77">
        <v>4.2671003715204963</v>
      </c>
      <c r="G36" s="21">
        <v>15</v>
      </c>
      <c r="H36" s="21">
        <v>10</v>
      </c>
      <c r="L36" s="21">
        <v>15</v>
      </c>
      <c r="M36" s="21">
        <v>10</v>
      </c>
      <c r="Q36" s="21">
        <v>15</v>
      </c>
      <c r="R36" s="21">
        <v>10</v>
      </c>
    </row>
    <row r="37" spans="1:20" ht="15.75" thickBot="1" x14ac:dyDescent="0.3">
      <c r="A37" s="80"/>
      <c r="B37" s="24">
        <v>16</v>
      </c>
      <c r="C37" s="24">
        <v>12</v>
      </c>
      <c r="D37" s="81">
        <v>5.1275138596369727</v>
      </c>
      <c r="E37" s="81">
        <v>2.226480656143262</v>
      </c>
      <c r="F37" s="24"/>
      <c r="G37" s="27">
        <v>16</v>
      </c>
      <c r="H37" s="27">
        <v>12</v>
      </c>
      <c r="I37" s="24"/>
      <c r="J37" s="24"/>
      <c r="K37" s="24"/>
      <c r="L37" s="27">
        <v>16</v>
      </c>
      <c r="M37" s="27">
        <v>12</v>
      </c>
      <c r="N37" s="24"/>
      <c r="O37" s="24"/>
      <c r="P37" s="24"/>
      <c r="Q37" s="27">
        <v>16</v>
      </c>
      <c r="R37" s="27">
        <v>12</v>
      </c>
      <c r="S37" s="24"/>
      <c r="T37" s="24"/>
    </row>
    <row r="38" spans="1:20" ht="15.75" thickTop="1" x14ac:dyDescent="0.25"/>
    <row r="39" spans="1:20" ht="15.75" thickBot="1" x14ac:dyDescent="0.3">
      <c r="A39" s="84" t="s">
        <v>51</v>
      </c>
      <c r="B39" s="78" t="s">
        <v>45</v>
      </c>
      <c r="C39" s="24"/>
      <c r="D39" s="24"/>
      <c r="E39" s="24"/>
      <c r="F39" s="24"/>
      <c r="G39" s="78" t="s">
        <v>46</v>
      </c>
      <c r="H39" s="24"/>
      <c r="I39" s="24"/>
      <c r="J39" s="24"/>
      <c r="K39" s="24"/>
      <c r="L39" s="78" t="s">
        <v>47</v>
      </c>
      <c r="M39" s="24"/>
      <c r="N39" s="24"/>
      <c r="O39" s="24"/>
      <c r="P39" s="24"/>
      <c r="Q39" s="78" t="s">
        <v>48</v>
      </c>
      <c r="R39" s="24"/>
      <c r="S39" s="24"/>
      <c r="T39" s="24"/>
    </row>
    <row r="40" spans="1:20" ht="15.75" thickTop="1" x14ac:dyDescent="0.25">
      <c r="A40" s="84"/>
      <c r="B40" t="s">
        <v>0</v>
      </c>
      <c r="C40" t="s">
        <v>1</v>
      </c>
      <c r="D40" t="s">
        <v>12</v>
      </c>
      <c r="E40" t="s">
        <v>13</v>
      </c>
      <c r="G40" t="s">
        <v>0</v>
      </c>
      <c r="H40" t="s">
        <v>1</v>
      </c>
      <c r="I40" t="s">
        <v>12</v>
      </c>
      <c r="J40" t="s">
        <v>13</v>
      </c>
      <c r="L40" t="s">
        <v>0</v>
      </c>
      <c r="M40" t="s">
        <v>1</v>
      </c>
      <c r="N40" t="s">
        <v>12</v>
      </c>
      <c r="O40" t="s">
        <v>13</v>
      </c>
      <c r="Q40" t="s">
        <v>0</v>
      </c>
      <c r="R40" t="s">
        <v>1</v>
      </c>
      <c r="S40" t="s">
        <v>12</v>
      </c>
      <c r="T40" t="s">
        <v>13</v>
      </c>
    </row>
    <row r="41" spans="1:20" x14ac:dyDescent="0.25">
      <c r="A41" s="84"/>
      <c r="B41">
        <v>1</v>
      </c>
      <c r="C41">
        <v>0</v>
      </c>
      <c r="D41" s="90">
        <v>29.52367008168256</v>
      </c>
      <c r="E41" s="90">
        <v>16.561573340548602</v>
      </c>
      <c r="G41" s="21">
        <v>1</v>
      </c>
      <c r="H41" s="21">
        <v>0</v>
      </c>
      <c r="I41" s="75">
        <v>93.6</v>
      </c>
      <c r="J41" s="75">
        <v>19.57804893241406</v>
      </c>
      <c r="L41" s="21">
        <v>1</v>
      </c>
      <c r="M41" s="21">
        <v>0</v>
      </c>
      <c r="N41" s="75">
        <v>28.8</v>
      </c>
      <c r="O41" s="75">
        <v>13.827508813954886</v>
      </c>
      <c r="Q41" s="21">
        <v>1</v>
      </c>
      <c r="R41" s="21">
        <v>0</v>
      </c>
      <c r="S41" s="75">
        <v>7.0640000000000001</v>
      </c>
      <c r="T41" s="75">
        <v>3.4760940723749112</v>
      </c>
    </row>
    <row r="42" spans="1:20" x14ac:dyDescent="0.25">
      <c r="A42" s="84"/>
      <c r="B42">
        <v>2</v>
      </c>
      <c r="C42">
        <v>0.5</v>
      </c>
      <c r="D42" s="90">
        <v>27.766244802208842</v>
      </c>
      <c r="E42" s="90">
        <v>15.970316768728683</v>
      </c>
      <c r="G42" s="21">
        <v>2</v>
      </c>
      <c r="H42" s="21">
        <v>0.5</v>
      </c>
      <c r="I42" s="75">
        <v>91.6</v>
      </c>
      <c r="J42" s="75">
        <v>19.165072397463028</v>
      </c>
      <c r="L42" s="21">
        <v>2</v>
      </c>
      <c r="M42" s="21">
        <v>0.5</v>
      </c>
      <c r="N42" s="75">
        <v>26.8</v>
      </c>
      <c r="O42" s="75">
        <v>15.770225109363533</v>
      </c>
      <c r="Q42" s="21">
        <v>2</v>
      </c>
      <c r="R42" s="21">
        <v>0.5</v>
      </c>
      <c r="S42" s="75">
        <v>6.4060000000000006</v>
      </c>
      <c r="T42" s="75">
        <v>2.9335439318339844</v>
      </c>
    </row>
    <row r="43" spans="1:20" x14ac:dyDescent="0.25">
      <c r="A43" s="84"/>
      <c r="B43">
        <v>3</v>
      </c>
      <c r="C43">
        <v>1</v>
      </c>
      <c r="D43" s="90">
        <v>29.213461635660632</v>
      </c>
      <c r="E43" s="90">
        <v>20.728626608009755</v>
      </c>
      <c r="G43" s="21">
        <v>3</v>
      </c>
      <c r="H43" s="21">
        <v>1</v>
      </c>
      <c r="I43" s="75">
        <v>87.8</v>
      </c>
      <c r="J43" s="75">
        <v>18.471599822430129</v>
      </c>
      <c r="L43" s="21">
        <v>3</v>
      </c>
      <c r="M43" s="21">
        <v>1</v>
      </c>
      <c r="N43" s="75">
        <v>23.8</v>
      </c>
      <c r="O43" s="75">
        <v>11.519548602267367</v>
      </c>
      <c r="Q43" s="21">
        <v>3</v>
      </c>
      <c r="R43" s="21">
        <v>1</v>
      </c>
      <c r="S43" s="75">
        <v>5.8620000000000001</v>
      </c>
      <c r="T43" s="75">
        <v>1.9915370948089317</v>
      </c>
    </row>
    <row r="44" spans="1:20" x14ac:dyDescent="0.25">
      <c r="A44" s="84"/>
      <c r="B44">
        <v>4</v>
      </c>
      <c r="C44">
        <v>1.17</v>
      </c>
      <c r="D44" s="90"/>
      <c r="E44" s="90"/>
      <c r="G44" s="21">
        <v>4</v>
      </c>
      <c r="H44" s="21">
        <v>1.17</v>
      </c>
      <c r="I44" s="75">
        <v>96.25</v>
      </c>
      <c r="J44" s="75">
        <v>22.156639336024465</v>
      </c>
      <c r="L44" s="21">
        <v>4</v>
      </c>
      <c r="M44" s="21">
        <v>1.17</v>
      </c>
      <c r="N44" s="75">
        <v>36.6</v>
      </c>
      <c r="O44" s="75">
        <v>14.876155417311287</v>
      </c>
      <c r="Q44" s="21">
        <v>4</v>
      </c>
      <c r="R44" s="21">
        <v>1.17</v>
      </c>
      <c r="S44" s="75">
        <v>5.92</v>
      </c>
      <c r="T44" s="75">
        <v>1.8753666308218249</v>
      </c>
    </row>
    <row r="45" spans="1:20" x14ac:dyDescent="0.25">
      <c r="A45" s="84"/>
      <c r="B45">
        <v>5</v>
      </c>
      <c r="C45">
        <v>1.3</v>
      </c>
      <c r="D45" s="90"/>
      <c r="E45" s="90"/>
      <c r="G45" s="21">
        <v>5</v>
      </c>
      <c r="H45" s="21">
        <v>1.3</v>
      </c>
      <c r="I45" s="75">
        <v>105.8</v>
      </c>
      <c r="J45" s="75">
        <v>27.179036038829647</v>
      </c>
      <c r="L45" s="21">
        <v>5</v>
      </c>
      <c r="M45" s="21">
        <v>1.3</v>
      </c>
      <c r="N45" s="75">
        <v>51.4</v>
      </c>
      <c r="O45" s="75">
        <v>38.946116622841878</v>
      </c>
      <c r="Q45" s="21">
        <v>5</v>
      </c>
      <c r="R45" s="21">
        <v>1.3</v>
      </c>
      <c r="S45" s="75">
        <v>5.5920000000000005</v>
      </c>
      <c r="T45" s="75">
        <v>1.5303823051773695</v>
      </c>
    </row>
    <row r="46" spans="1:20" x14ac:dyDescent="0.25">
      <c r="A46" s="84"/>
      <c r="B46">
        <v>6</v>
      </c>
      <c r="C46">
        <v>1.5</v>
      </c>
      <c r="D46" s="90">
        <v>47.32874080359047</v>
      </c>
      <c r="E46" s="90">
        <v>26.300337122578348</v>
      </c>
      <c r="G46" s="21">
        <v>6</v>
      </c>
      <c r="H46" s="21">
        <v>1.5</v>
      </c>
      <c r="I46" s="75">
        <v>140.19999999999999</v>
      </c>
      <c r="J46" s="75">
        <v>28.172681803477651</v>
      </c>
      <c r="L46" s="21">
        <v>6</v>
      </c>
      <c r="M46" s="21">
        <v>1.5</v>
      </c>
      <c r="N46" s="75">
        <v>84.6</v>
      </c>
      <c r="O46" s="75">
        <v>64.271299971293558</v>
      </c>
      <c r="Q46" s="21">
        <v>6</v>
      </c>
      <c r="R46" s="21">
        <v>1.5</v>
      </c>
      <c r="S46" s="75">
        <v>10.621999999999998</v>
      </c>
      <c r="T46" s="75">
        <v>7.3713919988018572</v>
      </c>
    </row>
    <row r="47" spans="1:20" x14ac:dyDescent="0.25">
      <c r="A47" s="84"/>
      <c r="B47">
        <v>7</v>
      </c>
      <c r="C47">
        <v>2</v>
      </c>
      <c r="D47" s="90">
        <v>64.716729811108024</v>
      </c>
      <c r="E47" s="90">
        <v>28.313928497487872</v>
      </c>
      <c r="G47" s="21">
        <v>7</v>
      </c>
      <c r="H47" s="21">
        <v>2</v>
      </c>
      <c r="I47" s="75">
        <v>197.5</v>
      </c>
      <c r="J47" s="75">
        <v>35.64173583501978</v>
      </c>
      <c r="L47" s="21">
        <v>7</v>
      </c>
      <c r="M47" s="21">
        <v>2</v>
      </c>
      <c r="N47" s="75">
        <v>116.25</v>
      </c>
      <c r="O47" s="75">
        <v>67.5</v>
      </c>
      <c r="Q47" s="21">
        <v>7</v>
      </c>
      <c r="R47" s="21">
        <v>2</v>
      </c>
      <c r="S47" s="75">
        <v>12.237500000000001</v>
      </c>
      <c r="T47" s="75">
        <v>2.1265680489151113</v>
      </c>
    </row>
    <row r="48" spans="1:20" x14ac:dyDescent="0.25">
      <c r="A48" s="84"/>
      <c r="B48">
        <v>8</v>
      </c>
      <c r="C48">
        <v>2.5</v>
      </c>
      <c r="D48" s="90">
        <v>67.318333183700659</v>
      </c>
      <c r="E48" s="90">
        <v>36.488805122100793</v>
      </c>
      <c r="G48" s="21">
        <v>8</v>
      </c>
      <c r="H48" s="21">
        <v>2.5</v>
      </c>
      <c r="I48" s="75">
        <v>184.2</v>
      </c>
      <c r="J48" s="75">
        <v>52.06438321924113</v>
      </c>
      <c r="L48" s="21">
        <v>8</v>
      </c>
      <c r="M48" s="21">
        <v>2.5</v>
      </c>
      <c r="N48" s="75">
        <v>118</v>
      </c>
      <c r="O48" s="75">
        <v>73.102667529988267</v>
      </c>
      <c r="Q48" s="21">
        <v>8</v>
      </c>
      <c r="R48" s="21">
        <v>2.5</v>
      </c>
      <c r="S48" s="75">
        <v>20.57</v>
      </c>
      <c r="T48" s="75">
        <v>8.1286222694869981</v>
      </c>
    </row>
    <row r="49" spans="1:20" x14ac:dyDescent="0.25">
      <c r="A49" s="84"/>
      <c r="B49">
        <v>9</v>
      </c>
      <c r="C49">
        <v>3</v>
      </c>
      <c r="D49" s="90">
        <v>62.797058060405149</v>
      </c>
      <c r="E49" s="90">
        <v>35.007770096484911</v>
      </c>
      <c r="G49" s="21">
        <v>9</v>
      </c>
      <c r="H49" s="21">
        <v>3</v>
      </c>
      <c r="I49" s="75">
        <v>175</v>
      </c>
      <c r="J49" s="75">
        <v>54.157178656204017</v>
      </c>
      <c r="L49" s="21">
        <v>9</v>
      </c>
      <c r="M49" s="21">
        <v>3</v>
      </c>
      <c r="N49" s="75">
        <v>118.2</v>
      </c>
      <c r="O49" s="75">
        <v>49.433794108888719</v>
      </c>
      <c r="Q49" s="21">
        <v>9</v>
      </c>
      <c r="R49" s="21">
        <v>3</v>
      </c>
      <c r="S49" s="75">
        <v>22.140000000000004</v>
      </c>
      <c r="T49" s="75">
        <v>8.8832989367689184</v>
      </c>
    </row>
    <row r="50" spans="1:20" x14ac:dyDescent="0.25">
      <c r="A50" s="84"/>
      <c r="B50">
        <v>10</v>
      </c>
      <c r="C50">
        <v>3.5</v>
      </c>
      <c r="D50" s="90"/>
      <c r="E50" s="90"/>
      <c r="G50" s="21">
        <v>10</v>
      </c>
      <c r="H50" s="21">
        <v>3.5</v>
      </c>
      <c r="I50" s="75">
        <v>145.80000000000001</v>
      </c>
      <c r="J50" s="75">
        <v>37.425926842230652</v>
      </c>
      <c r="L50" s="21">
        <v>10</v>
      </c>
      <c r="M50" s="21">
        <v>3.5</v>
      </c>
      <c r="N50" s="75">
        <v>132.19999999999999</v>
      </c>
      <c r="O50" s="75">
        <v>68.448520802132762</v>
      </c>
      <c r="Q50" s="21">
        <v>10</v>
      </c>
      <c r="R50" s="21">
        <v>3.5</v>
      </c>
      <c r="S50" s="75">
        <v>21.47</v>
      </c>
      <c r="T50" s="75">
        <v>8.1599325977608448</v>
      </c>
    </row>
    <row r="51" spans="1:20" x14ac:dyDescent="0.25">
      <c r="A51" s="84"/>
      <c r="B51">
        <v>11</v>
      </c>
      <c r="C51">
        <v>4</v>
      </c>
      <c r="D51" s="90">
        <v>47.566336276831734</v>
      </c>
      <c r="E51" s="90">
        <v>24.519034699986818</v>
      </c>
      <c r="G51" s="21">
        <v>11</v>
      </c>
      <c r="H51" s="21">
        <v>4</v>
      </c>
      <c r="I51" s="75">
        <v>124.2</v>
      </c>
      <c r="J51" s="75">
        <v>32.151205265121874</v>
      </c>
      <c r="L51" s="21">
        <v>11</v>
      </c>
      <c r="M51" s="21">
        <v>4</v>
      </c>
      <c r="N51" s="75">
        <v>122.4</v>
      </c>
      <c r="O51" s="75">
        <v>56.429602160568166</v>
      </c>
      <c r="Q51" s="21">
        <v>11</v>
      </c>
      <c r="R51" s="21">
        <v>4</v>
      </c>
      <c r="S51" s="75">
        <v>21.139999999999997</v>
      </c>
      <c r="T51" s="75">
        <v>7.1153355507663978</v>
      </c>
    </row>
    <row r="52" spans="1:20" x14ac:dyDescent="0.25">
      <c r="A52" s="84"/>
      <c r="B52">
        <v>12</v>
      </c>
      <c r="C52">
        <v>5</v>
      </c>
      <c r="D52" s="90">
        <v>35.545954139304634</v>
      </c>
      <c r="E52" s="90">
        <v>17.515986713803983</v>
      </c>
      <c r="G52" s="21">
        <v>12</v>
      </c>
      <c r="H52" s="21">
        <v>5</v>
      </c>
      <c r="I52" s="75">
        <v>82.8</v>
      </c>
      <c r="J52" s="75">
        <v>22.129166274399058</v>
      </c>
      <c r="L52" s="21">
        <v>12</v>
      </c>
      <c r="M52" s="21">
        <v>5</v>
      </c>
      <c r="N52" s="75">
        <v>85.6</v>
      </c>
      <c r="O52" s="75">
        <v>60.43012493781557</v>
      </c>
      <c r="Q52" s="21">
        <v>12</v>
      </c>
      <c r="R52" s="21">
        <v>5</v>
      </c>
      <c r="S52" s="75">
        <v>14.790000000000001</v>
      </c>
      <c r="T52" s="75">
        <v>3.4125503659286802</v>
      </c>
    </row>
    <row r="53" spans="1:20" x14ac:dyDescent="0.25">
      <c r="A53" s="84"/>
      <c r="B53">
        <v>13</v>
      </c>
      <c r="C53">
        <v>6</v>
      </c>
      <c r="D53" s="90">
        <v>34.787600419845305</v>
      </c>
      <c r="E53" s="90">
        <v>16.88180351940775</v>
      </c>
      <c r="G53" s="21">
        <v>13</v>
      </c>
      <c r="H53" s="21">
        <v>6</v>
      </c>
      <c r="L53" s="21">
        <v>13</v>
      </c>
      <c r="M53" s="21">
        <v>6</v>
      </c>
      <c r="Q53" s="21">
        <v>13</v>
      </c>
      <c r="R53" s="21">
        <v>6</v>
      </c>
    </row>
    <row r="54" spans="1:20" x14ac:dyDescent="0.25">
      <c r="A54" s="84"/>
      <c r="B54">
        <v>14</v>
      </c>
      <c r="C54">
        <v>8</v>
      </c>
      <c r="D54" s="90">
        <v>21.192612915809235</v>
      </c>
      <c r="E54" s="90">
        <v>7.333732753995629</v>
      </c>
      <c r="G54" s="21">
        <v>14</v>
      </c>
      <c r="H54" s="21">
        <v>8</v>
      </c>
      <c r="L54" s="21">
        <v>14</v>
      </c>
      <c r="M54" s="21">
        <v>8</v>
      </c>
      <c r="Q54" s="21">
        <v>14</v>
      </c>
      <c r="R54" s="21">
        <v>8</v>
      </c>
    </row>
    <row r="55" spans="1:20" x14ac:dyDescent="0.25">
      <c r="A55" s="84"/>
      <c r="B55">
        <v>15</v>
      </c>
      <c r="C55">
        <v>10</v>
      </c>
      <c r="D55" s="90">
        <v>12.36019661604605</v>
      </c>
      <c r="E55" s="90">
        <v>5.8748328015599078</v>
      </c>
      <c r="G55" s="21">
        <v>15</v>
      </c>
      <c r="H55" s="21">
        <v>10</v>
      </c>
      <c r="L55" s="21">
        <v>15</v>
      </c>
      <c r="M55" s="21">
        <v>10</v>
      </c>
      <c r="Q55" s="21">
        <v>15</v>
      </c>
      <c r="R55" s="21">
        <v>10</v>
      </c>
    </row>
    <row r="56" spans="1:20" ht="15.75" thickBot="1" x14ac:dyDescent="0.3">
      <c r="A56" s="85"/>
      <c r="B56" s="24">
        <v>16</v>
      </c>
      <c r="C56" s="24">
        <v>12</v>
      </c>
      <c r="D56" s="81">
        <v>10.000482515715714</v>
      </c>
      <c r="E56" s="81">
        <v>5.11609886690084</v>
      </c>
      <c r="F56" s="24"/>
      <c r="G56" s="27">
        <v>16</v>
      </c>
      <c r="H56" s="27">
        <v>12</v>
      </c>
      <c r="I56" s="24"/>
      <c r="J56" s="24"/>
      <c r="K56" s="24"/>
      <c r="L56" s="27">
        <v>16</v>
      </c>
      <c r="M56" s="27">
        <v>12</v>
      </c>
      <c r="N56" s="24"/>
      <c r="O56" s="24"/>
      <c r="P56" s="24"/>
      <c r="Q56" s="27">
        <v>16</v>
      </c>
      <c r="R56" s="27">
        <v>12</v>
      </c>
      <c r="S56" s="24"/>
      <c r="T56" s="24"/>
    </row>
    <row r="57" spans="1:20" ht="15.75" thickTop="1" x14ac:dyDescent="0.25"/>
    <row r="58" spans="1:20" ht="15.75" thickBot="1" x14ac:dyDescent="0.3">
      <c r="A58" s="82" t="s">
        <v>52</v>
      </c>
      <c r="B58" s="78" t="s">
        <v>45</v>
      </c>
      <c r="C58" s="24"/>
      <c r="D58" s="24"/>
      <c r="E58" s="24"/>
      <c r="F58" s="24"/>
      <c r="G58" s="78" t="s">
        <v>46</v>
      </c>
      <c r="H58" s="24"/>
      <c r="I58" s="24"/>
      <c r="J58" s="24"/>
      <c r="K58" s="24"/>
      <c r="L58" s="78" t="s">
        <v>47</v>
      </c>
      <c r="M58" s="24"/>
      <c r="N58" s="24"/>
      <c r="O58" s="24"/>
      <c r="P58" s="24"/>
      <c r="Q58" s="78" t="s">
        <v>48</v>
      </c>
      <c r="R58" s="24"/>
      <c r="S58" s="24"/>
      <c r="T58" s="24"/>
    </row>
    <row r="59" spans="1:20" ht="15.75" thickTop="1" x14ac:dyDescent="0.25">
      <c r="A59" s="82"/>
      <c r="B59" t="s">
        <v>0</v>
      </c>
      <c r="C59" t="s">
        <v>1</v>
      </c>
      <c r="D59" t="s">
        <v>12</v>
      </c>
      <c r="E59" t="s">
        <v>13</v>
      </c>
      <c r="G59" t="s">
        <v>0</v>
      </c>
      <c r="H59" t="s">
        <v>1</v>
      </c>
      <c r="I59" t="s">
        <v>12</v>
      </c>
      <c r="J59" t="s">
        <v>13</v>
      </c>
      <c r="L59" t="s">
        <v>0</v>
      </c>
      <c r="M59" t="s">
        <v>1</v>
      </c>
      <c r="N59" t="s">
        <v>12</v>
      </c>
      <c r="O59" t="s">
        <v>13</v>
      </c>
      <c r="Q59" t="s">
        <v>0</v>
      </c>
      <c r="R59" t="s">
        <v>1</v>
      </c>
      <c r="S59" t="s">
        <v>12</v>
      </c>
      <c r="T59" t="s">
        <v>13</v>
      </c>
    </row>
    <row r="60" spans="1:20" x14ac:dyDescent="0.25">
      <c r="A60" s="82"/>
      <c r="B60">
        <v>1</v>
      </c>
      <c r="C60">
        <v>0</v>
      </c>
      <c r="D60" s="77">
        <v>19.704336493013351</v>
      </c>
      <c r="E60" s="77">
        <v>20.068821148682421</v>
      </c>
      <c r="G60" s="21">
        <v>1</v>
      </c>
      <c r="H60" s="21">
        <v>0</v>
      </c>
      <c r="I60" s="75">
        <v>87.5</v>
      </c>
      <c r="J60" s="75">
        <v>8.6602540378443873</v>
      </c>
      <c r="L60" s="21">
        <v>1</v>
      </c>
      <c r="M60" s="21">
        <v>0</v>
      </c>
      <c r="N60" s="75">
        <v>22.75</v>
      </c>
      <c r="O60" s="75">
        <v>6.6520673478250352</v>
      </c>
      <c r="Q60" s="21">
        <v>1</v>
      </c>
      <c r="R60" s="21">
        <v>0</v>
      </c>
      <c r="S60" s="75">
        <v>4.0149999999999997</v>
      </c>
      <c r="T60" s="75">
        <v>1.049714246831015</v>
      </c>
    </row>
    <row r="61" spans="1:20" x14ac:dyDescent="0.25">
      <c r="A61" s="82"/>
      <c r="B61">
        <v>2</v>
      </c>
      <c r="C61">
        <v>0.5</v>
      </c>
      <c r="D61" s="77">
        <v>23.556409181418363</v>
      </c>
      <c r="E61" s="77">
        <v>18.060155326361016</v>
      </c>
      <c r="G61" s="21">
        <v>2</v>
      </c>
      <c r="H61" s="21">
        <v>0.5</v>
      </c>
      <c r="I61" s="75">
        <v>79</v>
      </c>
      <c r="J61" s="75">
        <v>7.4833147735478827</v>
      </c>
      <c r="L61" s="21">
        <v>2</v>
      </c>
      <c r="M61" s="21">
        <v>0.5</v>
      </c>
      <c r="N61" s="75">
        <v>25</v>
      </c>
      <c r="O61" s="75">
        <v>6.6332495807107996</v>
      </c>
      <c r="Q61" s="21">
        <v>2</v>
      </c>
      <c r="R61" s="21">
        <v>0.5</v>
      </c>
      <c r="S61" s="75">
        <v>4.7750000000000004</v>
      </c>
      <c r="T61" s="75">
        <v>0.66017674401127624</v>
      </c>
    </row>
    <row r="62" spans="1:20" x14ac:dyDescent="0.25">
      <c r="A62" s="82"/>
      <c r="B62">
        <v>3</v>
      </c>
      <c r="C62">
        <v>1</v>
      </c>
      <c r="D62" s="77">
        <v>27.55884010585952</v>
      </c>
      <c r="E62" s="77">
        <v>17.588356635083471</v>
      </c>
      <c r="G62" s="21">
        <v>3</v>
      </c>
      <c r="H62" s="21">
        <v>1</v>
      </c>
      <c r="I62" s="75">
        <v>84.333333333333329</v>
      </c>
      <c r="J62" s="75">
        <v>7.2341781380702361</v>
      </c>
      <c r="L62" s="21">
        <v>3</v>
      </c>
      <c r="M62" s="21">
        <v>1</v>
      </c>
      <c r="N62" s="75">
        <v>28</v>
      </c>
      <c r="O62" s="75">
        <v>6</v>
      </c>
      <c r="Q62" s="21">
        <v>3</v>
      </c>
      <c r="R62" s="21">
        <v>1</v>
      </c>
      <c r="S62" s="75">
        <v>6.163333333333334</v>
      </c>
      <c r="T62" s="75">
        <v>2.8137223269777936</v>
      </c>
    </row>
    <row r="63" spans="1:20" x14ac:dyDescent="0.25">
      <c r="A63" s="82"/>
      <c r="B63">
        <v>4</v>
      </c>
      <c r="C63">
        <v>1.17</v>
      </c>
      <c r="G63" s="21">
        <v>4</v>
      </c>
      <c r="H63" s="21">
        <v>1.17</v>
      </c>
      <c r="I63" s="75">
        <v>79</v>
      </c>
      <c r="J63" s="75">
        <v>6</v>
      </c>
      <c r="L63" s="21">
        <v>4</v>
      </c>
      <c r="M63" s="21">
        <v>1.17</v>
      </c>
      <c r="N63" s="75">
        <v>27.5</v>
      </c>
      <c r="O63" s="75">
        <v>11.030261405182864</v>
      </c>
      <c r="Q63" s="21">
        <v>4</v>
      </c>
      <c r="R63" s="21">
        <v>1.17</v>
      </c>
      <c r="S63" s="75">
        <v>5.7750000000000004</v>
      </c>
      <c r="T63" s="75">
        <v>1.905474569059723</v>
      </c>
    </row>
    <row r="64" spans="1:20" x14ac:dyDescent="0.25">
      <c r="A64" s="82"/>
      <c r="B64">
        <v>5</v>
      </c>
      <c r="C64">
        <v>1.3</v>
      </c>
      <c r="G64" s="21">
        <v>5</v>
      </c>
      <c r="H64" s="21">
        <v>1.3</v>
      </c>
      <c r="I64" s="75">
        <v>95</v>
      </c>
      <c r="J64" s="75">
        <v>7.7888809636986149</v>
      </c>
      <c r="L64" s="21">
        <v>5</v>
      </c>
      <c r="M64" s="21">
        <v>1.3</v>
      </c>
      <c r="N64" s="75">
        <v>34.25</v>
      </c>
      <c r="O64" s="75">
        <v>7.932002689527196</v>
      </c>
      <c r="Q64" s="21">
        <v>5</v>
      </c>
      <c r="R64" s="21">
        <v>1.3</v>
      </c>
      <c r="S64" s="75">
        <v>7.1574999999999998</v>
      </c>
      <c r="T64" s="75">
        <v>2.5788676455633275</v>
      </c>
    </row>
    <row r="65" spans="1:20" x14ac:dyDescent="0.25">
      <c r="A65" s="82"/>
      <c r="B65">
        <v>6</v>
      </c>
      <c r="C65">
        <v>1.5</v>
      </c>
      <c r="D65" s="77">
        <v>57.020526128916202</v>
      </c>
      <c r="E65" s="77">
        <v>43.867360146697763</v>
      </c>
      <c r="G65" s="21">
        <v>6</v>
      </c>
      <c r="H65" s="21">
        <v>1.5</v>
      </c>
      <c r="I65" s="75">
        <v>114.25</v>
      </c>
      <c r="J65" s="75">
        <v>12.446552400832395</v>
      </c>
      <c r="L65" s="21">
        <v>6</v>
      </c>
      <c r="M65" s="21">
        <v>1.5</v>
      </c>
      <c r="N65" s="75">
        <v>99</v>
      </c>
      <c r="O65" s="75">
        <v>69.084489334919937</v>
      </c>
      <c r="Q65" s="21">
        <v>6</v>
      </c>
      <c r="R65" s="21">
        <v>1.5</v>
      </c>
      <c r="S65" s="75">
        <v>10.002500000000001</v>
      </c>
      <c r="T65" s="75">
        <v>2.5813481619753063</v>
      </c>
    </row>
    <row r="66" spans="1:20" x14ac:dyDescent="0.25">
      <c r="A66" s="82"/>
      <c r="B66">
        <v>7</v>
      </c>
      <c r="C66">
        <v>2</v>
      </c>
      <c r="D66" s="77">
        <v>93.902252865621065</v>
      </c>
      <c r="E66" s="77">
        <v>58.436332440533967</v>
      </c>
      <c r="G66" s="21">
        <v>7</v>
      </c>
      <c r="H66" s="21">
        <v>2</v>
      </c>
      <c r="I66" s="75">
        <v>154</v>
      </c>
      <c r="J66" s="75">
        <v>24.589970855343985</v>
      </c>
      <c r="L66" s="21">
        <v>7</v>
      </c>
      <c r="M66" s="21">
        <v>2</v>
      </c>
      <c r="N66" s="75">
        <v>97</v>
      </c>
      <c r="O66" s="75">
        <v>32.547401329957715</v>
      </c>
      <c r="Q66" s="21">
        <v>7</v>
      </c>
      <c r="R66" s="21">
        <v>2</v>
      </c>
      <c r="S66" s="75">
        <v>14.084999999999999</v>
      </c>
      <c r="T66" s="75">
        <v>4.2883446689835942</v>
      </c>
    </row>
    <row r="67" spans="1:20" x14ac:dyDescent="0.25">
      <c r="A67" s="82"/>
      <c r="B67">
        <v>8</v>
      </c>
      <c r="C67">
        <v>2.5</v>
      </c>
      <c r="D67" s="77">
        <v>95.011068993897965</v>
      </c>
      <c r="E67" s="77">
        <v>45.182910649993275</v>
      </c>
      <c r="G67" s="21">
        <v>8</v>
      </c>
      <c r="H67" s="21">
        <v>2.5</v>
      </c>
      <c r="I67" s="75">
        <v>167.5</v>
      </c>
      <c r="J67" s="75">
        <v>25.488559525141209</v>
      </c>
      <c r="L67" s="21">
        <v>8</v>
      </c>
      <c r="M67" s="21">
        <v>2.5</v>
      </c>
      <c r="N67" s="75">
        <v>125.5</v>
      </c>
      <c r="O67" s="75">
        <v>33.709543653590643</v>
      </c>
      <c r="Q67" s="21">
        <v>8</v>
      </c>
      <c r="R67" s="21">
        <v>2.5</v>
      </c>
      <c r="S67" s="75">
        <v>16.504999999999999</v>
      </c>
      <c r="T67" s="75">
        <v>4.3015229861062068</v>
      </c>
    </row>
    <row r="68" spans="1:20" x14ac:dyDescent="0.25">
      <c r="A68" s="82"/>
      <c r="B68">
        <v>9</v>
      </c>
      <c r="C68">
        <v>3</v>
      </c>
      <c r="D68" s="77">
        <v>96.662408932531989</v>
      </c>
      <c r="E68" s="77">
        <v>50.379211348885825</v>
      </c>
      <c r="G68" s="21">
        <v>9</v>
      </c>
      <c r="H68" s="21">
        <v>3</v>
      </c>
      <c r="I68" s="75">
        <v>172.25</v>
      </c>
      <c r="J68" s="75">
        <v>21.746647251166483</v>
      </c>
      <c r="L68" s="21">
        <v>9</v>
      </c>
      <c r="M68" s="21">
        <v>3</v>
      </c>
      <c r="N68" s="75">
        <v>136.25</v>
      </c>
      <c r="O68" s="75">
        <v>37.606515392947536</v>
      </c>
      <c r="Q68" s="21">
        <v>9</v>
      </c>
      <c r="R68" s="21">
        <v>3</v>
      </c>
      <c r="S68" s="75">
        <v>20.420000000000002</v>
      </c>
      <c r="T68" s="75">
        <v>9.4552948129606182</v>
      </c>
    </row>
    <row r="69" spans="1:20" x14ac:dyDescent="0.25">
      <c r="A69" s="82"/>
      <c r="B69">
        <v>10</v>
      </c>
      <c r="C69">
        <v>3.5</v>
      </c>
      <c r="G69" s="21">
        <v>10</v>
      </c>
      <c r="H69" s="21">
        <v>3.5</v>
      </c>
      <c r="I69" s="75">
        <v>152.5</v>
      </c>
      <c r="J69" s="75">
        <v>19</v>
      </c>
      <c r="L69" s="21">
        <v>10</v>
      </c>
      <c r="M69" s="21">
        <v>3.5</v>
      </c>
      <c r="N69" s="75">
        <v>111.75</v>
      </c>
      <c r="O69" s="75">
        <v>58.328809348382897</v>
      </c>
      <c r="Q69" s="21">
        <v>10</v>
      </c>
      <c r="R69" s="21">
        <v>3.5</v>
      </c>
      <c r="S69" s="75">
        <v>15.66</v>
      </c>
      <c r="T69" s="75">
        <v>3.8946202211084273</v>
      </c>
    </row>
    <row r="70" spans="1:20" x14ac:dyDescent="0.25">
      <c r="A70" s="82"/>
      <c r="B70">
        <v>11</v>
      </c>
      <c r="C70">
        <v>4</v>
      </c>
      <c r="D70" s="90">
        <v>55.196583534274055</v>
      </c>
      <c r="E70" s="90">
        <v>21.858062036541455</v>
      </c>
      <c r="G70" s="21">
        <v>11</v>
      </c>
      <c r="H70" s="21">
        <v>4</v>
      </c>
      <c r="I70" s="75">
        <v>138.25</v>
      </c>
      <c r="J70" s="75">
        <v>14.103781998693352</v>
      </c>
      <c r="L70" s="21">
        <v>11</v>
      </c>
      <c r="M70" s="21">
        <v>4</v>
      </c>
      <c r="N70" s="75">
        <v>91.75</v>
      </c>
      <c r="O70" s="75">
        <v>54.267086402963137</v>
      </c>
      <c r="Q70" s="21">
        <v>11</v>
      </c>
      <c r="R70" s="21">
        <v>4</v>
      </c>
      <c r="S70" s="75">
        <v>20.705000000000002</v>
      </c>
      <c r="T70" s="75">
        <v>9.2998799275402853</v>
      </c>
    </row>
    <row r="71" spans="1:20" x14ac:dyDescent="0.25">
      <c r="A71" s="82"/>
      <c r="B71">
        <v>12</v>
      </c>
      <c r="C71">
        <v>5</v>
      </c>
      <c r="D71" s="90">
        <v>42.414257608113701</v>
      </c>
      <c r="E71" s="90">
        <v>9.8161401812112175</v>
      </c>
      <c r="G71" s="21">
        <v>12</v>
      </c>
      <c r="H71" s="21">
        <v>5</v>
      </c>
      <c r="I71" s="75">
        <v>95</v>
      </c>
      <c r="J71" s="75">
        <v>24.966644414765341</v>
      </c>
      <c r="L71" s="21">
        <v>12</v>
      </c>
      <c r="M71" s="21">
        <v>5</v>
      </c>
      <c r="N71" s="75">
        <v>57.25</v>
      </c>
      <c r="O71" s="75">
        <v>28.628365886535217</v>
      </c>
      <c r="Q71" s="21">
        <v>12</v>
      </c>
      <c r="R71" s="21">
        <v>5</v>
      </c>
      <c r="S71" s="75">
        <v>16.037499999999998</v>
      </c>
      <c r="T71" s="75">
        <v>9.6971967598889144</v>
      </c>
    </row>
    <row r="72" spans="1:20" x14ac:dyDescent="0.25">
      <c r="A72" s="82"/>
      <c r="B72">
        <v>13</v>
      </c>
      <c r="C72">
        <v>6</v>
      </c>
      <c r="D72" s="90">
        <v>38.927614111265825</v>
      </c>
      <c r="E72" s="90">
        <v>12.771875362359435</v>
      </c>
      <c r="G72" s="21">
        <v>13</v>
      </c>
      <c r="H72" s="21">
        <v>6</v>
      </c>
      <c r="L72" s="21">
        <v>13</v>
      </c>
      <c r="M72" s="21">
        <v>6</v>
      </c>
      <c r="Q72" s="21">
        <v>13</v>
      </c>
      <c r="R72" s="21">
        <v>6</v>
      </c>
    </row>
    <row r="73" spans="1:20" x14ac:dyDescent="0.25">
      <c r="A73" s="82"/>
      <c r="B73">
        <v>14</v>
      </c>
      <c r="C73">
        <v>8</v>
      </c>
      <c r="D73" s="90">
        <v>24.273917533518915</v>
      </c>
      <c r="E73" s="90">
        <v>12.733873154431922</v>
      </c>
      <c r="G73" s="21">
        <v>14</v>
      </c>
      <c r="H73" s="21">
        <v>8</v>
      </c>
      <c r="L73" s="21">
        <v>14</v>
      </c>
      <c r="M73" s="21">
        <v>8</v>
      </c>
      <c r="Q73" s="21">
        <v>14</v>
      </c>
      <c r="R73" s="21">
        <v>8</v>
      </c>
    </row>
    <row r="74" spans="1:20" x14ac:dyDescent="0.25">
      <c r="A74" s="82"/>
      <c r="B74">
        <v>15</v>
      </c>
      <c r="C74">
        <v>10</v>
      </c>
      <c r="D74" s="90">
        <v>13.522214089610825</v>
      </c>
      <c r="E74" s="90">
        <v>4.7214283812665343</v>
      </c>
      <c r="G74" s="21">
        <v>15</v>
      </c>
      <c r="H74" s="21">
        <v>10</v>
      </c>
      <c r="L74" s="21">
        <v>15</v>
      </c>
      <c r="M74" s="21">
        <v>10</v>
      </c>
      <c r="Q74" s="21">
        <v>15</v>
      </c>
      <c r="R74" s="21">
        <v>10</v>
      </c>
    </row>
    <row r="75" spans="1:20" ht="15.75" thickBot="1" x14ac:dyDescent="0.3">
      <c r="A75" s="83"/>
      <c r="B75" s="24">
        <v>16</v>
      </c>
      <c r="C75" s="24">
        <v>12</v>
      </c>
      <c r="D75" s="81">
        <v>10.225382444264074</v>
      </c>
      <c r="E75" s="81">
        <v>5.1541352692391964</v>
      </c>
      <c r="F75" s="24"/>
      <c r="G75" s="27">
        <v>16</v>
      </c>
      <c r="H75" s="27">
        <v>12</v>
      </c>
      <c r="I75" s="24"/>
      <c r="J75" s="24"/>
      <c r="K75" s="24"/>
      <c r="L75" s="27">
        <v>16</v>
      </c>
      <c r="M75" s="27">
        <v>12</v>
      </c>
      <c r="N75" s="24"/>
      <c r="O75" s="24"/>
      <c r="P75" s="24"/>
      <c r="Q75" s="27">
        <v>16</v>
      </c>
      <c r="R75" s="27">
        <v>12</v>
      </c>
      <c r="S75" s="24"/>
      <c r="T75" s="24"/>
    </row>
    <row r="76" spans="1:20" ht="15.75" thickTop="1" x14ac:dyDescent="0.25"/>
    <row r="77" spans="1:20" ht="15.75" thickBot="1" x14ac:dyDescent="0.3">
      <c r="A77" s="88" t="s">
        <v>53</v>
      </c>
      <c r="B77" s="78" t="s">
        <v>45</v>
      </c>
      <c r="C77" s="24"/>
      <c r="D77" s="24"/>
      <c r="E77" s="24"/>
      <c r="F77" s="24"/>
      <c r="G77" s="78" t="s">
        <v>46</v>
      </c>
      <c r="H77" s="24"/>
      <c r="I77" s="24"/>
      <c r="J77" s="24"/>
      <c r="K77" s="24"/>
      <c r="L77" s="78" t="s">
        <v>47</v>
      </c>
      <c r="M77" s="24"/>
      <c r="N77" s="24"/>
      <c r="O77" s="24"/>
      <c r="P77" s="24"/>
      <c r="Q77" s="78" t="s">
        <v>48</v>
      </c>
      <c r="R77" s="24"/>
      <c r="S77" s="24"/>
      <c r="T77" s="24"/>
    </row>
    <row r="78" spans="1:20" ht="15.75" thickTop="1" x14ac:dyDescent="0.25">
      <c r="A78" s="88"/>
      <c r="B78" t="s">
        <v>0</v>
      </c>
      <c r="C78" t="s">
        <v>1</v>
      </c>
      <c r="D78" t="s">
        <v>12</v>
      </c>
      <c r="E78" t="s">
        <v>13</v>
      </c>
      <c r="G78" t="s">
        <v>0</v>
      </c>
      <c r="H78" t="s">
        <v>1</v>
      </c>
      <c r="I78" t="s">
        <v>12</v>
      </c>
      <c r="J78" t="s">
        <v>13</v>
      </c>
      <c r="L78" t="s">
        <v>0</v>
      </c>
      <c r="M78" t="s">
        <v>1</v>
      </c>
      <c r="N78" t="s">
        <v>12</v>
      </c>
      <c r="O78" t="s">
        <v>13</v>
      </c>
      <c r="Q78" t="s">
        <v>0</v>
      </c>
      <c r="R78" t="s">
        <v>1</v>
      </c>
      <c r="S78" t="s">
        <v>12</v>
      </c>
      <c r="T78" t="s">
        <v>13</v>
      </c>
    </row>
    <row r="79" spans="1:20" x14ac:dyDescent="0.25">
      <c r="A79" s="88"/>
      <c r="B79">
        <v>1</v>
      </c>
      <c r="C79">
        <v>0</v>
      </c>
      <c r="D79" s="90">
        <v>23.424099033788352</v>
      </c>
      <c r="E79" s="90">
        <v>24.882130898592607</v>
      </c>
      <c r="G79" s="21">
        <v>1</v>
      </c>
      <c r="H79" s="21">
        <v>0</v>
      </c>
      <c r="I79" s="75">
        <v>66.5</v>
      </c>
      <c r="J79" s="75">
        <v>3.5355339059327378</v>
      </c>
      <c r="L79" s="21">
        <v>1</v>
      </c>
      <c r="M79" s="21">
        <v>0</v>
      </c>
      <c r="N79" s="75">
        <v>21.5</v>
      </c>
      <c r="O79" s="75">
        <v>20.506096654409877</v>
      </c>
      <c r="Q79" s="21">
        <v>1</v>
      </c>
      <c r="R79" s="21">
        <v>0</v>
      </c>
      <c r="S79" s="75">
        <v>5.85</v>
      </c>
      <c r="T79" s="75">
        <v>4.313351365237942</v>
      </c>
    </row>
    <row r="80" spans="1:20" x14ac:dyDescent="0.25">
      <c r="A80" s="88"/>
      <c r="B80">
        <v>2</v>
      </c>
      <c r="C80">
        <v>0.5</v>
      </c>
      <c r="D80" s="90">
        <v>29.182890068963651</v>
      </c>
      <c r="E80" s="90">
        <v>20.782788471081094</v>
      </c>
      <c r="G80" s="21">
        <v>2</v>
      </c>
      <c r="H80" s="21">
        <v>0.5</v>
      </c>
      <c r="I80" s="75">
        <v>67.5</v>
      </c>
      <c r="J80" s="75">
        <v>2.1213203435596424</v>
      </c>
      <c r="L80" s="21">
        <v>2</v>
      </c>
      <c r="M80" s="21">
        <v>0.5</v>
      </c>
      <c r="N80" s="75">
        <v>26</v>
      </c>
      <c r="O80" s="75">
        <v>16.970562748477139</v>
      </c>
      <c r="Q80" s="21">
        <v>2</v>
      </c>
      <c r="R80" s="21">
        <v>0.5</v>
      </c>
      <c r="S80" s="75">
        <v>5.9</v>
      </c>
      <c r="T80" s="75">
        <v>3.8183766184073544</v>
      </c>
    </row>
    <row r="81" spans="1:20" x14ac:dyDescent="0.25">
      <c r="A81" s="88"/>
      <c r="B81">
        <v>3</v>
      </c>
      <c r="C81">
        <v>1</v>
      </c>
      <c r="D81" s="90">
        <v>26.030099254152429</v>
      </c>
      <c r="E81" s="90">
        <v>19.654907300496902</v>
      </c>
      <c r="G81" s="21">
        <v>3</v>
      </c>
      <c r="H81" s="21">
        <v>1</v>
      </c>
      <c r="I81" s="75">
        <v>66</v>
      </c>
      <c r="J81" s="75">
        <v>8.4852813742385695</v>
      </c>
      <c r="L81" s="21">
        <v>3</v>
      </c>
      <c r="M81" s="21">
        <v>1</v>
      </c>
      <c r="N81" s="75">
        <v>28.5</v>
      </c>
      <c r="O81" s="75">
        <v>19.091883092036785</v>
      </c>
      <c r="Q81" s="21">
        <v>3</v>
      </c>
      <c r="R81" s="21">
        <v>1</v>
      </c>
      <c r="S81" s="75">
        <v>4.6500000000000004</v>
      </c>
      <c r="T81" s="75">
        <v>1.9091883092036772</v>
      </c>
    </row>
    <row r="82" spans="1:20" x14ac:dyDescent="0.25">
      <c r="A82" s="88"/>
      <c r="B82">
        <v>4</v>
      </c>
      <c r="C82">
        <v>1.17</v>
      </c>
      <c r="D82" s="90"/>
      <c r="E82" s="90"/>
      <c r="G82" s="21">
        <v>4</v>
      </c>
      <c r="H82" s="21">
        <v>1.17</v>
      </c>
      <c r="I82" s="75">
        <v>66</v>
      </c>
      <c r="J82" s="75">
        <v>8.4852813742385695</v>
      </c>
      <c r="L82" s="21">
        <v>4</v>
      </c>
      <c r="M82" s="21">
        <v>1.17</v>
      </c>
      <c r="N82" s="75">
        <v>25</v>
      </c>
      <c r="O82" s="75">
        <v>9.8994949366116654</v>
      </c>
      <c r="Q82" s="21">
        <v>4</v>
      </c>
      <c r="R82" s="21">
        <v>1.17</v>
      </c>
      <c r="S82" s="75">
        <v>5.8500000000000005</v>
      </c>
      <c r="T82" s="75">
        <v>4.1719300090006302</v>
      </c>
    </row>
    <row r="83" spans="1:20" x14ac:dyDescent="0.25">
      <c r="A83" s="88"/>
      <c r="B83">
        <v>5</v>
      </c>
      <c r="C83">
        <v>1.3</v>
      </c>
      <c r="D83" s="90"/>
      <c r="E83" s="90"/>
      <c r="G83" s="21">
        <v>5</v>
      </c>
      <c r="H83" s="21">
        <v>1.3</v>
      </c>
      <c r="I83" s="75">
        <v>79</v>
      </c>
      <c r="J83" s="75">
        <v>15.556349186104045</v>
      </c>
      <c r="L83" s="21">
        <v>5</v>
      </c>
      <c r="M83" s="21">
        <v>1.3</v>
      </c>
      <c r="N83" s="75">
        <v>37.5</v>
      </c>
      <c r="O83" s="75">
        <v>10.606601717798213</v>
      </c>
      <c r="Q83" s="21">
        <v>5</v>
      </c>
      <c r="R83" s="21">
        <v>1.3</v>
      </c>
      <c r="S83" s="75">
        <v>6.1999999999999993</v>
      </c>
      <c r="T83" s="75">
        <v>3.5355339059327378</v>
      </c>
    </row>
    <row r="84" spans="1:20" x14ac:dyDescent="0.25">
      <c r="A84" s="88"/>
      <c r="B84">
        <v>6</v>
      </c>
      <c r="C84">
        <v>1.5</v>
      </c>
      <c r="D84" s="90">
        <v>36.143612750205918</v>
      </c>
      <c r="E84" s="90">
        <v>23.226431181529716</v>
      </c>
      <c r="G84" s="21">
        <v>6</v>
      </c>
      <c r="H84" s="21">
        <v>1.5</v>
      </c>
      <c r="I84" s="75">
        <v>98.5</v>
      </c>
      <c r="J84" s="75">
        <v>14.849242404917497</v>
      </c>
      <c r="L84" s="21">
        <v>6</v>
      </c>
      <c r="M84" s="21">
        <v>1.5</v>
      </c>
      <c r="N84" s="75">
        <v>52.5</v>
      </c>
      <c r="O84" s="75">
        <v>16.263455967290593</v>
      </c>
      <c r="Q84" s="21">
        <v>6</v>
      </c>
      <c r="R84" s="21">
        <v>1.5</v>
      </c>
      <c r="S84" s="75">
        <v>7.25</v>
      </c>
      <c r="T84" s="75">
        <v>2.8991378028648476</v>
      </c>
    </row>
    <row r="85" spans="1:20" x14ac:dyDescent="0.25">
      <c r="A85" s="88"/>
      <c r="B85">
        <v>7</v>
      </c>
      <c r="C85">
        <v>2</v>
      </c>
      <c r="D85" s="90">
        <v>45.691281057904519</v>
      </c>
      <c r="E85" s="90">
        <v>23.939830640820556</v>
      </c>
      <c r="G85" s="21">
        <v>7</v>
      </c>
      <c r="H85" s="21">
        <v>2</v>
      </c>
      <c r="I85" s="75">
        <v>123</v>
      </c>
      <c r="J85" s="75">
        <v>7.0710678118654755</v>
      </c>
      <c r="L85" s="21">
        <v>7</v>
      </c>
      <c r="M85" s="21">
        <v>2</v>
      </c>
      <c r="N85" s="75">
        <v>73.5</v>
      </c>
      <c r="O85" s="75">
        <v>6.3639610306789276</v>
      </c>
      <c r="Q85" s="21">
        <v>7</v>
      </c>
      <c r="R85" s="21">
        <v>2</v>
      </c>
      <c r="S85" s="75">
        <v>8.3000000000000007</v>
      </c>
      <c r="T85" s="75">
        <v>5.5154328932550669</v>
      </c>
    </row>
    <row r="86" spans="1:20" x14ac:dyDescent="0.25">
      <c r="A86" s="88"/>
      <c r="B86">
        <v>8</v>
      </c>
      <c r="C86">
        <v>2.5</v>
      </c>
      <c r="D86" s="90">
        <v>51.834831292077858</v>
      </c>
      <c r="E86" s="90">
        <v>27.658533874687439</v>
      </c>
      <c r="G86" s="21">
        <v>8</v>
      </c>
      <c r="H86" s="21">
        <v>2.5</v>
      </c>
      <c r="I86" s="75">
        <v>140.5</v>
      </c>
      <c r="J86" s="75">
        <v>16.263455967290593</v>
      </c>
      <c r="L86" s="21">
        <v>8</v>
      </c>
      <c r="M86" s="21">
        <v>2.5</v>
      </c>
      <c r="N86" s="75">
        <v>48.5</v>
      </c>
      <c r="O86" s="75">
        <v>41.719300090006307</v>
      </c>
      <c r="Q86" s="21">
        <v>8</v>
      </c>
      <c r="R86" s="21">
        <v>2.5</v>
      </c>
      <c r="S86" s="75">
        <v>8.4</v>
      </c>
      <c r="T86" s="75">
        <v>0.98994949366116614</v>
      </c>
    </row>
    <row r="87" spans="1:20" x14ac:dyDescent="0.25">
      <c r="A87" s="88"/>
      <c r="B87">
        <v>9</v>
      </c>
      <c r="C87">
        <v>3</v>
      </c>
      <c r="D87" s="90">
        <v>54.73619144444838</v>
      </c>
      <c r="E87" s="90">
        <v>33.240641932717885</v>
      </c>
      <c r="G87" s="21">
        <v>9</v>
      </c>
      <c r="H87" s="21">
        <v>3</v>
      </c>
      <c r="I87" s="75">
        <v>131</v>
      </c>
      <c r="J87" s="75">
        <v>31.11269837220809</v>
      </c>
      <c r="L87" s="21">
        <v>9</v>
      </c>
      <c r="M87" s="21">
        <v>3</v>
      </c>
      <c r="N87" s="75">
        <v>80</v>
      </c>
      <c r="O87" s="75">
        <v>45.254833995939045</v>
      </c>
      <c r="Q87" s="21">
        <v>9</v>
      </c>
      <c r="R87" s="21">
        <v>3</v>
      </c>
      <c r="S87" s="75">
        <v>10.9</v>
      </c>
      <c r="T87" s="75">
        <v>6.5053823869162368</v>
      </c>
    </row>
    <row r="88" spans="1:20" x14ac:dyDescent="0.25">
      <c r="A88" s="88"/>
      <c r="B88">
        <v>10</v>
      </c>
      <c r="C88">
        <v>3.5</v>
      </c>
      <c r="D88" s="90"/>
      <c r="E88" s="90"/>
      <c r="G88" s="21">
        <v>10</v>
      </c>
      <c r="H88" s="21">
        <v>3.5</v>
      </c>
      <c r="I88" s="75">
        <v>141.5</v>
      </c>
      <c r="J88" s="75">
        <v>26.16295090390226</v>
      </c>
      <c r="L88" s="21">
        <v>10</v>
      </c>
      <c r="M88" s="21">
        <v>3.5</v>
      </c>
      <c r="N88" s="75">
        <v>135.5</v>
      </c>
      <c r="O88" s="75">
        <v>17.677669529663689</v>
      </c>
      <c r="Q88" s="21">
        <v>10</v>
      </c>
      <c r="R88" s="21">
        <v>3.5</v>
      </c>
      <c r="S88" s="75">
        <v>16.8</v>
      </c>
      <c r="T88" s="75">
        <v>1.1313708498984771</v>
      </c>
    </row>
    <row r="89" spans="1:20" x14ac:dyDescent="0.25">
      <c r="A89" s="88"/>
      <c r="B89">
        <v>11</v>
      </c>
      <c r="C89">
        <v>4</v>
      </c>
      <c r="D89" s="90">
        <v>40.920712577906372</v>
      </c>
      <c r="E89" s="90">
        <v>18.825702024705265</v>
      </c>
      <c r="G89" s="21">
        <v>11</v>
      </c>
      <c r="H89" s="21">
        <v>4</v>
      </c>
      <c r="I89" s="75">
        <v>128</v>
      </c>
      <c r="J89" s="75">
        <v>33.941125496954278</v>
      </c>
      <c r="L89" s="21">
        <v>11</v>
      </c>
      <c r="M89" s="21">
        <v>4</v>
      </c>
      <c r="N89" s="75">
        <v>106.5</v>
      </c>
      <c r="O89" s="75">
        <v>45.961940777125591</v>
      </c>
      <c r="Q89" s="21">
        <v>11</v>
      </c>
      <c r="R89" s="21">
        <v>4</v>
      </c>
      <c r="S89" s="75">
        <v>13.55</v>
      </c>
      <c r="T89" s="75">
        <v>2.6162950903902202</v>
      </c>
    </row>
    <row r="90" spans="1:20" x14ac:dyDescent="0.25">
      <c r="A90" s="88"/>
      <c r="B90">
        <v>12</v>
      </c>
      <c r="C90">
        <v>5</v>
      </c>
      <c r="D90" s="90">
        <v>35.268488688019588</v>
      </c>
      <c r="E90" s="90">
        <v>12.825491385861977</v>
      </c>
      <c r="G90" s="21">
        <v>12</v>
      </c>
      <c r="H90" s="21">
        <v>5</v>
      </c>
      <c r="I90" s="75">
        <v>88</v>
      </c>
      <c r="J90" s="75">
        <v>14.142135623730951</v>
      </c>
      <c r="L90" s="21">
        <v>12</v>
      </c>
      <c r="M90" s="21">
        <v>5</v>
      </c>
      <c r="N90" s="75">
        <v>41</v>
      </c>
      <c r="O90" s="75">
        <v>15.556349186104045</v>
      </c>
      <c r="Q90" s="21">
        <v>12</v>
      </c>
      <c r="R90" s="21">
        <v>5</v>
      </c>
      <c r="S90" s="75">
        <v>9.6999999999999993</v>
      </c>
      <c r="T90" s="75">
        <v>5.374011537017763</v>
      </c>
    </row>
    <row r="91" spans="1:20" x14ac:dyDescent="0.25">
      <c r="A91" s="88"/>
      <c r="B91">
        <v>13</v>
      </c>
      <c r="C91">
        <v>6</v>
      </c>
      <c r="D91" s="90">
        <v>34.824577131655971</v>
      </c>
      <c r="E91" s="90">
        <v>4.3395875679358245</v>
      </c>
      <c r="G91" s="21">
        <v>13</v>
      </c>
      <c r="H91" s="21">
        <v>6</v>
      </c>
      <c r="L91" s="21">
        <v>13</v>
      </c>
      <c r="M91" s="21">
        <v>6</v>
      </c>
      <c r="Q91" s="21">
        <v>13</v>
      </c>
      <c r="R91" s="21">
        <v>6</v>
      </c>
    </row>
    <row r="92" spans="1:20" x14ac:dyDescent="0.25">
      <c r="A92" s="88"/>
      <c r="B92">
        <v>14</v>
      </c>
      <c r="C92">
        <v>8</v>
      </c>
      <c r="D92" s="90">
        <v>23.658478345867056</v>
      </c>
      <c r="E92" s="90">
        <v>15.300992653340176</v>
      </c>
      <c r="G92" s="21">
        <v>14</v>
      </c>
      <c r="H92" s="21">
        <v>8</v>
      </c>
      <c r="L92" s="21">
        <v>14</v>
      </c>
      <c r="M92" s="21">
        <v>8</v>
      </c>
      <c r="Q92" s="21">
        <v>14</v>
      </c>
      <c r="R92" s="21">
        <v>8</v>
      </c>
    </row>
    <row r="93" spans="1:20" x14ac:dyDescent="0.25">
      <c r="A93" s="88"/>
      <c r="B93">
        <v>15</v>
      </c>
      <c r="C93">
        <v>10</v>
      </c>
      <c r="D93" s="90">
        <v>17.833391338835789</v>
      </c>
      <c r="E93" s="90">
        <v>0.71935624394072939</v>
      </c>
      <c r="G93" s="21">
        <v>15</v>
      </c>
      <c r="H93" s="21">
        <v>10</v>
      </c>
      <c r="L93" s="21">
        <v>15</v>
      </c>
      <c r="M93" s="21">
        <v>10</v>
      </c>
      <c r="Q93" s="21">
        <v>15</v>
      </c>
      <c r="R93" s="21">
        <v>10</v>
      </c>
    </row>
    <row r="94" spans="1:20" ht="15.75" thickBot="1" x14ac:dyDescent="0.3">
      <c r="A94" s="89"/>
      <c r="B94" s="24">
        <v>16</v>
      </c>
      <c r="C94" s="24">
        <v>12</v>
      </c>
      <c r="D94" s="81">
        <v>10.926343854918294</v>
      </c>
      <c r="E94" s="81">
        <v>2.8932566405352511</v>
      </c>
      <c r="F94" s="24"/>
      <c r="G94" s="27">
        <v>16</v>
      </c>
      <c r="H94" s="27">
        <v>12</v>
      </c>
      <c r="I94" s="24"/>
      <c r="J94" s="24"/>
      <c r="K94" s="24"/>
      <c r="L94" s="27">
        <v>16</v>
      </c>
      <c r="M94" s="27">
        <v>12</v>
      </c>
      <c r="N94" s="24"/>
      <c r="O94" s="24"/>
      <c r="P94" s="24"/>
      <c r="Q94" s="27">
        <v>16</v>
      </c>
      <c r="R94" s="27">
        <v>12</v>
      </c>
      <c r="S94" s="24"/>
      <c r="T94" s="24"/>
    </row>
    <row r="95" spans="1:20" ht="15.75" thickTop="1" x14ac:dyDescent="0.25"/>
  </sheetData>
  <mergeCells count="5">
    <mergeCell ref="A1:A18"/>
    <mergeCell ref="A20:A37"/>
    <mergeCell ref="A39:A56"/>
    <mergeCell ref="A58:A75"/>
    <mergeCell ref="A77:A9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U73"/>
  <sheetViews>
    <sheetView topLeftCell="A15" workbookViewId="0">
      <selection activeCell="M56" sqref="M56"/>
    </sheetView>
  </sheetViews>
  <sheetFormatPr defaultRowHeight="15" x14ac:dyDescent="0.25"/>
  <cols>
    <col min="12" max="13" width="10.5703125" bestFit="1" customWidth="1"/>
  </cols>
  <sheetData>
    <row r="1" spans="11:21" x14ac:dyDescent="0.25">
      <c r="K1" s="92" t="s">
        <v>45</v>
      </c>
      <c r="L1" s="93" t="s">
        <v>54</v>
      </c>
      <c r="M1" s="94"/>
      <c r="N1" s="93" t="s">
        <v>55</v>
      </c>
      <c r="O1" s="94"/>
      <c r="P1" s="93" t="s">
        <v>56</v>
      </c>
      <c r="Q1" s="94"/>
      <c r="R1" s="93" t="s">
        <v>57</v>
      </c>
      <c r="S1" s="94"/>
      <c r="T1" s="93" t="s">
        <v>58</v>
      </c>
      <c r="U1" s="94"/>
    </row>
    <row r="2" spans="11:21" x14ac:dyDescent="0.25">
      <c r="K2" s="95" t="s">
        <v>1</v>
      </c>
      <c r="L2" s="96" t="s">
        <v>12</v>
      </c>
      <c r="M2" s="96" t="s">
        <v>13</v>
      </c>
      <c r="N2" s="96" t="s">
        <v>12</v>
      </c>
      <c r="O2" s="96" t="s">
        <v>13</v>
      </c>
      <c r="P2" s="96" t="s">
        <v>12</v>
      </c>
      <c r="Q2" s="96" t="s">
        <v>13</v>
      </c>
      <c r="R2" s="96" t="s">
        <v>12</v>
      </c>
      <c r="S2" s="96" t="s">
        <v>13</v>
      </c>
      <c r="T2" s="96" t="s">
        <v>12</v>
      </c>
      <c r="U2" s="96" t="s">
        <v>13</v>
      </c>
    </row>
    <row r="3" spans="11:21" x14ac:dyDescent="0.25">
      <c r="K3" s="97">
        <v>0</v>
      </c>
      <c r="L3" s="98">
        <v>3.9188169806021285</v>
      </c>
      <c r="M3" s="98">
        <v>3.7448523929280588</v>
      </c>
      <c r="N3" s="98">
        <v>9.5504247490204914</v>
      </c>
      <c r="O3" s="98">
        <v>7.918022946855154</v>
      </c>
      <c r="P3" s="98">
        <v>29.52367008168256</v>
      </c>
      <c r="Q3" s="98">
        <v>16.561573340548602</v>
      </c>
      <c r="R3" s="98">
        <v>19.704336493013351</v>
      </c>
      <c r="S3" s="98">
        <v>20.068821148682421</v>
      </c>
      <c r="T3" s="98">
        <v>23.424099033788352</v>
      </c>
      <c r="U3" s="98">
        <v>24.882130898592607</v>
      </c>
    </row>
    <row r="4" spans="11:21" x14ac:dyDescent="0.25">
      <c r="K4" s="97">
        <v>0.5</v>
      </c>
      <c r="L4" s="98">
        <v>3.9623689988606059</v>
      </c>
      <c r="M4" s="98">
        <v>3.3299226143914038</v>
      </c>
      <c r="N4" s="98">
        <v>10.047849699972341</v>
      </c>
      <c r="O4" s="98">
        <v>6.3142571029219026</v>
      </c>
      <c r="P4" s="98">
        <v>27.766244802208842</v>
      </c>
      <c r="Q4" s="98">
        <v>15.970316768728683</v>
      </c>
      <c r="R4" s="98">
        <v>23.556409181418363</v>
      </c>
      <c r="S4" s="98">
        <v>18.060155326361016</v>
      </c>
      <c r="T4" s="98">
        <v>29.182890068963651</v>
      </c>
      <c r="U4" s="98">
        <v>20.782788471081094</v>
      </c>
    </row>
    <row r="5" spans="11:21" x14ac:dyDescent="0.25">
      <c r="K5" s="97">
        <v>1</v>
      </c>
      <c r="L5" s="98">
        <v>5.1655921322221525</v>
      </c>
      <c r="M5" s="98">
        <v>3.6004473247499718</v>
      </c>
      <c r="N5" s="98">
        <v>11.538835442709919</v>
      </c>
      <c r="O5" s="98">
        <v>6.3683442428543975</v>
      </c>
      <c r="P5" s="98">
        <v>29.213461635660632</v>
      </c>
      <c r="Q5" s="98">
        <v>20.728626608009755</v>
      </c>
      <c r="R5" s="98">
        <v>27.55884010585952</v>
      </c>
      <c r="S5" s="98">
        <v>17.588356635083471</v>
      </c>
      <c r="T5" s="98">
        <v>26.030099254152429</v>
      </c>
      <c r="U5" s="98">
        <v>19.654907300496902</v>
      </c>
    </row>
    <row r="6" spans="11:21" x14ac:dyDescent="0.25">
      <c r="K6" s="97">
        <v>1.5</v>
      </c>
      <c r="L6" s="98">
        <v>14.190177993267524</v>
      </c>
      <c r="M6" s="98">
        <v>9.6136942098346143</v>
      </c>
      <c r="N6" s="98">
        <v>17.358821143283492</v>
      </c>
      <c r="O6" s="98">
        <v>12.089754650795649</v>
      </c>
      <c r="P6" s="98">
        <v>47.32874080359047</v>
      </c>
      <c r="Q6" s="98">
        <v>26.300337122578348</v>
      </c>
      <c r="R6" s="98">
        <v>57.020526128916202</v>
      </c>
      <c r="S6" s="98">
        <v>43.867360146697763</v>
      </c>
      <c r="T6" s="98">
        <v>36.143612750205918</v>
      </c>
      <c r="U6" s="98">
        <v>23.226431181529716</v>
      </c>
    </row>
    <row r="7" spans="11:21" x14ac:dyDescent="0.25">
      <c r="K7" s="97">
        <v>2</v>
      </c>
      <c r="L7" s="98">
        <v>19.821742678736467</v>
      </c>
      <c r="M7" s="98">
        <v>13.614634246483426</v>
      </c>
      <c r="N7" s="98">
        <v>26.610758200812612</v>
      </c>
      <c r="O7" s="98">
        <v>16.242906429509237</v>
      </c>
      <c r="P7" s="98">
        <v>64.716729811108024</v>
      </c>
      <c r="Q7" s="98">
        <v>28.313928497487872</v>
      </c>
      <c r="R7" s="98">
        <v>93.902252865621065</v>
      </c>
      <c r="S7" s="98">
        <v>58.436332440533967</v>
      </c>
      <c r="T7" s="98">
        <v>45.691281057904519</v>
      </c>
      <c r="U7" s="98">
        <v>23.939830640820556</v>
      </c>
    </row>
    <row r="8" spans="11:21" x14ac:dyDescent="0.25">
      <c r="K8" s="97">
        <v>2.5</v>
      </c>
      <c r="L8" s="98">
        <v>19.199859711554343</v>
      </c>
      <c r="M8" s="98">
        <v>12.848955080037783</v>
      </c>
      <c r="N8" s="98">
        <v>31.193114644776994</v>
      </c>
      <c r="O8" s="98">
        <v>19.809733291722697</v>
      </c>
      <c r="P8" s="98">
        <v>67.318333183700659</v>
      </c>
      <c r="Q8" s="98">
        <v>36.488805122100793</v>
      </c>
      <c r="R8" s="98">
        <v>95.011068993897965</v>
      </c>
      <c r="S8" s="98">
        <v>45.182910649993275</v>
      </c>
      <c r="T8" s="98">
        <v>51.834831292077858</v>
      </c>
      <c r="U8" s="98">
        <v>27.658533874687439</v>
      </c>
    </row>
    <row r="9" spans="11:21" x14ac:dyDescent="0.25">
      <c r="K9" s="97">
        <v>3</v>
      </c>
      <c r="L9" s="98">
        <v>15.210651453327467</v>
      </c>
      <c r="M9" s="98">
        <v>11.960128000950208</v>
      </c>
      <c r="N9" s="98">
        <v>26.796932792011336</v>
      </c>
      <c r="O9" s="98">
        <v>14.513203570704647</v>
      </c>
      <c r="P9" s="98">
        <v>62.797058060405149</v>
      </c>
      <c r="Q9" s="98">
        <v>35.007770096484911</v>
      </c>
      <c r="R9" s="98">
        <v>96.662408932531989</v>
      </c>
      <c r="S9" s="98">
        <v>50.379211348885825</v>
      </c>
      <c r="T9" s="98">
        <v>54.73619144444838</v>
      </c>
      <c r="U9" s="98">
        <v>33.240641932717885</v>
      </c>
    </row>
    <row r="10" spans="11:21" x14ac:dyDescent="0.25">
      <c r="K10" s="97">
        <v>4</v>
      </c>
      <c r="L10" s="98">
        <v>12.219666216280352</v>
      </c>
      <c r="M10" s="98">
        <v>6.9146707728699051</v>
      </c>
      <c r="N10" s="98">
        <v>20.118053534944398</v>
      </c>
      <c r="O10" s="98">
        <v>11.704379805938908</v>
      </c>
      <c r="P10" s="98">
        <v>47.566336276831734</v>
      </c>
      <c r="Q10" s="98">
        <v>24.519034699986818</v>
      </c>
      <c r="R10" s="98">
        <v>55.196583534274055</v>
      </c>
      <c r="S10" s="98">
        <v>21.858062036541455</v>
      </c>
      <c r="T10" s="98">
        <v>40.920712577906372</v>
      </c>
      <c r="U10" s="98">
        <v>18.825702024705265</v>
      </c>
    </row>
    <row r="11" spans="11:21" x14ac:dyDescent="0.25">
      <c r="K11" s="97">
        <v>5</v>
      </c>
      <c r="L11" s="98">
        <v>9.7422235341602423</v>
      </c>
      <c r="M11" s="98">
        <v>3.6487528829515452</v>
      </c>
      <c r="N11" s="98">
        <v>17.798424703753451</v>
      </c>
      <c r="O11" s="98">
        <v>8.189944041332442</v>
      </c>
      <c r="P11" s="98">
        <v>35.545954139304634</v>
      </c>
      <c r="Q11" s="98">
        <v>17.515986713803983</v>
      </c>
      <c r="R11" s="98">
        <v>42.414257608113701</v>
      </c>
      <c r="S11" s="98">
        <v>9.8161401812112175</v>
      </c>
      <c r="T11" s="98">
        <v>35.268488688019588</v>
      </c>
      <c r="U11" s="98">
        <v>12.825491385861977</v>
      </c>
    </row>
    <row r="12" spans="11:21" x14ac:dyDescent="0.25">
      <c r="K12" s="97">
        <v>6</v>
      </c>
      <c r="L12" s="98">
        <v>8.3152844149584908</v>
      </c>
      <c r="M12" s="98">
        <v>2.8087129289965622</v>
      </c>
      <c r="N12" s="98">
        <v>16.451516349120762</v>
      </c>
      <c r="O12" s="98">
        <v>9.6366980684889647</v>
      </c>
      <c r="P12" s="98">
        <v>34.787600419845305</v>
      </c>
      <c r="Q12" s="98">
        <v>16.88180351940775</v>
      </c>
      <c r="R12" s="98">
        <v>38.927614111265825</v>
      </c>
      <c r="S12" s="98">
        <v>12.771875362359435</v>
      </c>
      <c r="T12" s="98">
        <v>34.824577131655971</v>
      </c>
      <c r="U12" s="98">
        <v>4.3395875679358245</v>
      </c>
    </row>
    <row r="13" spans="11:21" x14ac:dyDescent="0.25">
      <c r="K13" s="97">
        <v>8</v>
      </c>
      <c r="L13" s="98">
        <v>6.0751549474933073</v>
      </c>
      <c r="M13" s="98">
        <v>3.4620488766456337</v>
      </c>
      <c r="N13" s="98">
        <v>10.723692291615151</v>
      </c>
      <c r="O13" s="98">
        <v>7.5470058168993557</v>
      </c>
      <c r="P13" s="98">
        <v>21.192612915809235</v>
      </c>
      <c r="Q13" s="98">
        <v>7.333732753995629</v>
      </c>
      <c r="R13" s="98">
        <v>24.273917533518915</v>
      </c>
      <c r="S13" s="98">
        <v>12.733873154431922</v>
      </c>
      <c r="T13" s="98">
        <v>23.658478345867056</v>
      </c>
      <c r="U13" s="98">
        <v>15.300992653340176</v>
      </c>
    </row>
    <row r="14" spans="11:21" x14ac:dyDescent="0.25">
      <c r="K14" s="97">
        <v>10</v>
      </c>
      <c r="L14" s="98">
        <v>5.0688704248625891</v>
      </c>
      <c r="M14" s="98">
        <v>3.0441221010583557</v>
      </c>
      <c r="N14" s="98">
        <v>7.4825056849447078</v>
      </c>
      <c r="O14" s="98">
        <v>4.2671003715204963</v>
      </c>
      <c r="P14" s="98">
        <v>12.36019661604605</v>
      </c>
      <c r="Q14" s="98">
        <v>5.8748328015599078</v>
      </c>
      <c r="R14" s="98">
        <v>13.522214089610825</v>
      </c>
      <c r="S14" s="98">
        <v>4.7214283812665343</v>
      </c>
      <c r="T14" s="98">
        <v>17.833391338835789</v>
      </c>
      <c r="U14" s="98">
        <v>0.71935624394072939</v>
      </c>
    </row>
    <row r="15" spans="11:21" x14ac:dyDescent="0.25">
      <c r="K15" s="97">
        <v>12</v>
      </c>
      <c r="L15" s="98">
        <v>4.1548525633513469</v>
      </c>
      <c r="M15" s="98">
        <v>1.6306765683072584</v>
      </c>
      <c r="N15" s="98">
        <v>5.1275138596369727</v>
      </c>
      <c r="O15" s="98">
        <v>2.226480656143262</v>
      </c>
      <c r="P15" s="98">
        <v>10.000482515715714</v>
      </c>
      <c r="Q15" s="98">
        <v>5.11609886690084</v>
      </c>
      <c r="R15" s="98">
        <v>10.225382444264074</v>
      </c>
      <c r="S15" s="98">
        <v>5.1541352692391964</v>
      </c>
      <c r="T15" s="98">
        <v>10.926343854918294</v>
      </c>
      <c r="U15" s="98">
        <v>2.8932566405352511</v>
      </c>
    </row>
    <row r="16" spans="11:21" x14ac:dyDescent="0.25">
      <c r="P16" s="77"/>
      <c r="Q16" s="77"/>
      <c r="R16" s="77"/>
      <c r="S16" s="77"/>
      <c r="T16" s="77"/>
      <c r="U16" s="77"/>
    </row>
    <row r="19" spans="11:21" x14ac:dyDescent="0.25">
      <c r="K19" s="92" t="s">
        <v>46</v>
      </c>
      <c r="L19" s="93" t="s">
        <v>54</v>
      </c>
      <c r="M19" s="94"/>
      <c r="N19" s="93" t="s">
        <v>55</v>
      </c>
      <c r="O19" s="94"/>
      <c r="P19" s="93" t="s">
        <v>56</v>
      </c>
      <c r="Q19" s="94"/>
      <c r="R19" s="93" t="s">
        <v>57</v>
      </c>
      <c r="S19" s="94"/>
      <c r="T19" s="93" t="s">
        <v>58</v>
      </c>
      <c r="U19" s="94"/>
    </row>
    <row r="20" spans="11:21" x14ac:dyDescent="0.25">
      <c r="K20" s="95" t="s">
        <v>1</v>
      </c>
      <c r="L20" s="96" t="s">
        <v>12</v>
      </c>
      <c r="M20" s="96" t="s">
        <v>13</v>
      </c>
      <c r="N20" s="96" t="s">
        <v>12</v>
      </c>
      <c r="O20" s="96" t="s">
        <v>13</v>
      </c>
      <c r="P20" s="96" t="s">
        <v>12</v>
      </c>
      <c r="Q20" s="96" t="s">
        <v>13</v>
      </c>
      <c r="R20" s="96" t="s">
        <v>12</v>
      </c>
      <c r="S20" s="96" t="s">
        <v>13</v>
      </c>
      <c r="T20" s="96" t="s">
        <v>12</v>
      </c>
      <c r="U20" s="96" t="s">
        <v>13</v>
      </c>
    </row>
    <row r="21" spans="11:21" x14ac:dyDescent="0.25">
      <c r="K21" s="99">
        <v>0</v>
      </c>
      <c r="L21" s="100">
        <v>84.7</v>
      </c>
      <c r="M21" s="100">
        <v>8.4728324006136742</v>
      </c>
      <c r="N21" s="100">
        <v>83.166666666666671</v>
      </c>
      <c r="O21" s="100">
        <v>16.57159156685994</v>
      </c>
      <c r="P21" s="100">
        <v>93.6</v>
      </c>
      <c r="Q21" s="100">
        <v>19.57804893241406</v>
      </c>
      <c r="R21" s="100">
        <v>87.5</v>
      </c>
      <c r="S21" s="100">
        <v>8.6602540378443873</v>
      </c>
      <c r="T21" s="100">
        <v>66.5</v>
      </c>
      <c r="U21" s="100">
        <v>3.5355339059327378</v>
      </c>
    </row>
    <row r="22" spans="11:21" x14ac:dyDescent="0.25">
      <c r="K22" s="99">
        <v>0.5</v>
      </c>
      <c r="L22" s="100">
        <v>82.1</v>
      </c>
      <c r="M22" s="100">
        <v>14.87316748749608</v>
      </c>
      <c r="N22" s="100">
        <v>81.444444444444443</v>
      </c>
      <c r="O22" s="100">
        <v>14.61354014452197</v>
      </c>
      <c r="P22" s="100">
        <v>91.6</v>
      </c>
      <c r="Q22" s="100">
        <v>19.165072397463028</v>
      </c>
      <c r="R22" s="100">
        <v>79</v>
      </c>
      <c r="S22" s="100">
        <v>7.4833147735478827</v>
      </c>
      <c r="T22" s="100">
        <v>67.5</v>
      </c>
      <c r="U22" s="100">
        <v>2.1213203435596424</v>
      </c>
    </row>
    <row r="23" spans="11:21" x14ac:dyDescent="0.25">
      <c r="K23" s="99">
        <v>1</v>
      </c>
      <c r="L23" s="100">
        <v>86.6</v>
      </c>
      <c r="M23" s="100">
        <v>9.359487165438038</v>
      </c>
      <c r="N23" s="100">
        <v>82.75</v>
      </c>
      <c r="O23" s="100">
        <v>13.572030061858838</v>
      </c>
      <c r="P23" s="100">
        <v>87.8</v>
      </c>
      <c r="Q23" s="100">
        <v>18.471599822430129</v>
      </c>
      <c r="R23" s="100">
        <v>84.333333333333329</v>
      </c>
      <c r="S23" s="100">
        <v>7.2341781380702361</v>
      </c>
      <c r="T23" s="100">
        <v>66</v>
      </c>
      <c r="U23" s="100">
        <v>8.4852813742385695</v>
      </c>
    </row>
    <row r="24" spans="11:21" x14ac:dyDescent="0.25">
      <c r="K24" s="99">
        <v>1.17</v>
      </c>
      <c r="L24" s="100">
        <v>87.333333333333329</v>
      </c>
      <c r="M24" s="100">
        <v>15.083103128998356</v>
      </c>
      <c r="N24" s="100">
        <v>82.722222222222229</v>
      </c>
      <c r="O24" s="100">
        <v>18.537102875221247</v>
      </c>
      <c r="P24" s="100">
        <v>96.25</v>
      </c>
      <c r="Q24" s="100">
        <v>22.156639336024465</v>
      </c>
      <c r="R24" s="100">
        <v>79</v>
      </c>
      <c r="S24" s="100">
        <v>6</v>
      </c>
      <c r="T24" s="100">
        <v>66</v>
      </c>
      <c r="U24" s="100">
        <v>8.4852813742385695</v>
      </c>
    </row>
    <row r="25" spans="11:21" x14ac:dyDescent="0.25">
      <c r="K25" s="99">
        <v>1.3</v>
      </c>
      <c r="L25" s="100">
        <v>100.6</v>
      </c>
      <c r="M25" s="100">
        <v>11.908913561791502</v>
      </c>
      <c r="N25" s="100">
        <v>98.058823529411768</v>
      </c>
      <c r="O25" s="100">
        <v>33.870102207247804</v>
      </c>
      <c r="P25" s="100">
        <v>105.8</v>
      </c>
      <c r="Q25" s="100">
        <v>27.179036038829647</v>
      </c>
      <c r="R25" s="100">
        <v>95</v>
      </c>
      <c r="S25" s="100">
        <v>7.7888809636986149</v>
      </c>
      <c r="T25" s="100">
        <v>79</v>
      </c>
      <c r="U25" s="100">
        <v>15.556349186104045</v>
      </c>
    </row>
    <row r="26" spans="11:21" x14ac:dyDescent="0.25">
      <c r="K26" s="99">
        <v>1.5</v>
      </c>
      <c r="L26" s="100">
        <v>118</v>
      </c>
      <c r="M26" s="100">
        <v>20.11080417199781</v>
      </c>
      <c r="N26" s="100">
        <v>114.11111111111111</v>
      </c>
      <c r="O26" s="100">
        <v>47.907863641502637</v>
      </c>
      <c r="P26" s="100">
        <v>140.19999999999999</v>
      </c>
      <c r="Q26" s="100">
        <v>28.172681803477651</v>
      </c>
      <c r="R26" s="100">
        <v>114.25</v>
      </c>
      <c r="S26" s="100">
        <v>12.446552400832395</v>
      </c>
      <c r="T26" s="100">
        <v>98.5</v>
      </c>
      <c r="U26" s="100">
        <v>14.849242404917497</v>
      </c>
    </row>
    <row r="27" spans="11:21" x14ac:dyDescent="0.25">
      <c r="K27" s="99">
        <v>2</v>
      </c>
      <c r="L27" s="100">
        <v>151.4</v>
      </c>
      <c r="M27" s="100">
        <v>26.41211843075067</v>
      </c>
      <c r="N27" s="100">
        <v>150.88235294117646</v>
      </c>
      <c r="O27" s="100">
        <v>35.799585110970867</v>
      </c>
      <c r="P27" s="100">
        <v>197.5</v>
      </c>
      <c r="Q27" s="100">
        <v>35.64173583501978</v>
      </c>
      <c r="R27" s="100">
        <v>154</v>
      </c>
      <c r="S27" s="100">
        <v>24.589970855343985</v>
      </c>
      <c r="T27" s="100">
        <v>123</v>
      </c>
      <c r="U27" s="100">
        <v>7.0710678118654755</v>
      </c>
    </row>
    <row r="28" spans="11:21" x14ac:dyDescent="0.25">
      <c r="K28" s="99">
        <v>2.5</v>
      </c>
      <c r="L28" s="100">
        <v>147.69999999999999</v>
      </c>
      <c r="M28" s="100">
        <v>29.814426038413025</v>
      </c>
      <c r="N28" s="100">
        <v>153.88888888888889</v>
      </c>
      <c r="O28" s="100">
        <v>29.511491059842466</v>
      </c>
      <c r="P28" s="100">
        <v>184.2</v>
      </c>
      <c r="Q28" s="100">
        <v>52.06438321924113</v>
      </c>
      <c r="R28" s="100">
        <v>167.5</v>
      </c>
      <c r="S28" s="100">
        <v>25.488559525141209</v>
      </c>
      <c r="T28" s="100">
        <v>140.5</v>
      </c>
      <c r="U28" s="100">
        <v>16.263455967290593</v>
      </c>
    </row>
    <row r="29" spans="11:21" x14ac:dyDescent="0.25">
      <c r="K29" s="99">
        <v>3</v>
      </c>
      <c r="L29" s="100">
        <v>130.33333333333334</v>
      </c>
      <c r="M29" s="100">
        <v>18.39157415774952</v>
      </c>
      <c r="N29" s="100">
        <v>140.11111111111111</v>
      </c>
      <c r="O29" s="100">
        <v>37.246221899027994</v>
      </c>
      <c r="P29" s="100">
        <v>175</v>
      </c>
      <c r="Q29" s="100">
        <v>54.157178656204017</v>
      </c>
      <c r="R29" s="100">
        <v>172.25</v>
      </c>
      <c r="S29" s="100">
        <v>21.746647251166483</v>
      </c>
      <c r="T29" s="100">
        <v>131</v>
      </c>
      <c r="U29" s="100">
        <v>31.11269837220809</v>
      </c>
    </row>
    <row r="30" spans="11:21" x14ac:dyDescent="0.25">
      <c r="K30" s="99">
        <v>3.5</v>
      </c>
      <c r="L30" s="100">
        <v>124.5</v>
      </c>
      <c r="M30" s="100">
        <v>18.910608427840472</v>
      </c>
      <c r="N30" s="100">
        <v>126.55555555555556</v>
      </c>
      <c r="O30" s="100">
        <v>34.128170565440371</v>
      </c>
      <c r="P30" s="100">
        <v>145.80000000000001</v>
      </c>
      <c r="Q30" s="100">
        <v>37.425926842230652</v>
      </c>
      <c r="R30" s="100">
        <v>152.5</v>
      </c>
      <c r="S30" s="100">
        <v>19</v>
      </c>
      <c r="T30" s="100">
        <v>141.5</v>
      </c>
      <c r="U30" s="100">
        <v>26.16295090390226</v>
      </c>
    </row>
    <row r="31" spans="11:21" x14ac:dyDescent="0.25">
      <c r="K31" s="99">
        <v>4</v>
      </c>
      <c r="L31" s="100">
        <v>96.6</v>
      </c>
      <c r="M31" s="100">
        <v>25.842256523419575</v>
      </c>
      <c r="N31" s="100">
        <v>104.70588235294117</v>
      </c>
      <c r="O31" s="100">
        <v>27.880917994845394</v>
      </c>
      <c r="P31" s="100">
        <v>124.2</v>
      </c>
      <c r="Q31" s="100">
        <v>32.151205265121874</v>
      </c>
      <c r="R31" s="100">
        <v>138.25</v>
      </c>
      <c r="S31" s="100">
        <v>14.103781998693352</v>
      </c>
      <c r="T31" s="100">
        <v>128</v>
      </c>
      <c r="U31" s="100">
        <v>33.941125496954278</v>
      </c>
    </row>
    <row r="32" spans="11:21" x14ac:dyDescent="0.25">
      <c r="K32" s="99">
        <v>5</v>
      </c>
      <c r="L32" s="100">
        <v>81.7</v>
      </c>
      <c r="M32" s="100">
        <v>16.997058569058371</v>
      </c>
      <c r="N32" s="100">
        <v>73.055555555555557</v>
      </c>
      <c r="O32" s="100">
        <v>14.618570873347524</v>
      </c>
      <c r="P32" s="100">
        <v>82.8</v>
      </c>
      <c r="Q32" s="100">
        <v>22.129166274399058</v>
      </c>
      <c r="R32" s="100">
        <v>95</v>
      </c>
      <c r="S32" s="100">
        <v>24.966644414765341</v>
      </c>
      <c r="T32" s="100">
        <v>88</v>
      </c>
      <c r="U32" s="100">
        <v>14.142135623730951</v>
      </c>
    </row>
    <row r="36" spans="11:21" x14ac:dyDescent="0.25">
      <c r="K36" s="92" t="s">
        <v>47</v>
      </c>
      <c r="L36" s="93" t="s">
        <v>54</v>
      </c>
      <c r="M36" s="94"/>
      <c r="N36" s="93" t="s">
        <v>55</v>
      </c>
      <c r="O36" s="94"/>
      <c r="P36" s="93" t="s">
        <v>56</v>
      </c>
      <c r="Q36" s="94"/>
      <c r="R36" s="93" t="s">
        <v>57</v>
      </c>
      <c r="S36" s="94"/>
      <c r="T36" s="93" t="s">
        <v>58</v>
      </c>
      <c r="U36" s="94"/>
    </row>
    <row r="37" spans="11:21" x14ac:dyDescent="0.25">
      <c r="K37" s="95" t="s">
        <v>1</v>
      </c>
      <c r="L37" s="96" t="s">
        <v>12</v>
      </c>
      <c r="M37" s="96" t="s">
        <v>13</v>
      </c>
      <c r="N37" s="96" t="s">
        <v>12</v>
      </c>
      <c r="O37" s="96" t="s">
        <v>13</v>
      </c>
      <c r="P37" s="96" t="s">
        <v>12</v>
      </c>
      <c r="Q37" s="96" t="s">
        <v>13</v>
      </c>
      <c r="R37" s="96" t="s">
        <v>12</v>
      </c>
      <c r="S37" s="96" t="s">
        <v>13</v>
      </c>
      <c r="T37" s="96" t="s">
        <v>12</v>
      </c>
      <c r="U37" s="96" t="s">
        <v>13</v>
      </c>
    </row>
    <row r="38" spans="11:21" x14ac:dyDescent="0.25">
      <c r="K38" s="99">
        <v>0</v>
      </c>
      <c r="L38" s="100">
        <v>20.399999999999999</v>
      </c>
      <c r="M38" s="100">
        <v>9.8115578103921202</v>
      </c>
      <c r="N38" s="100">
        <v>18.12777777777778</v>
      </c>
      <c r="O38" s="100">
        <v>7.187391374569903</v>
      </c>
      <c r="P38" s="100">
        <v>28.8</v>
      </c>
      <c r="Q38" s="100">
        <v>13.827508813954886</v>
      </c>
      <c r="R38" s="100">
        <v>22.75</v>
      </c>
      <c r="S38" s="100">
        <v>6.6520673478250352</v>
      </c>
      <c r="T38" s="100">
        <v>21.5</v>
      </c>
      <c r="U38" s="100">
        <v>20.506096654409877</v>
      </c>
    </row>
    <row r="39" spans="11:21" x14ac:dyDescent="0.25">
      <c r="K39" s="99">
        <v>0.5</v>
      </c>
      <c r="L39" s="100">
        <v>18.399999999999999</v>
      </c>
      <c r="M39" s="100">
        <v>7.5011110288187766</v>
      </c>
      <c r="N39" s="100">
        <v>17.588235294117649</v>
      </c>
      <c r="O39" s="100">
        <v>9.7983341921561582</v>
      </c>
      <c r="P39" s="100">
        <v>26.8</v>
      </c>
      <c r="Q39" s="100">
        <v>15.770225109363533</v>
      </c>
      <c r="R39" s="100">
        <v>25</v>
      </c>
      <c r="S39" s="100">
        <v>6.6332495807107996</v>
      </c>
      <c r="T39" s="100">
        <v>26</v>
      </c>
      <c r="U39" s="100">
        <v>16.970562748477139</v>
      </c>
    </row>
    <row r="40" spans="11:21" x14ac:dyDescent="0.25">
      <c r="K40" s="99">
        <v>1</v>
      </c>
      <c r="L40" s="100">
        <v>19.2</v>
      </c>
      <c r="M40" s="100">
        <v>9.9084700018609215</v>
      </c>
      <c r="N40" s="100">
        <v>16.894117647058824</v>
      </c>
      <c r="O40" s="100">
        <v>7.5756576107486602</v>
      </c>
      <c r="P40" s="100">
        <v>23.8</v>
      </c>
      <c r="Q40" s="100">
        <v>11.519548602267367</v>
      </c>
      <c r="R40" s="100">
        <v>28</v>
      </c>
      <c r="S40" s="100">
        <v>6</v>
      </c>
      <c r="T40" s="100">
        <v>28.5</v>
      </c>
      <c r="U40" s="100">
        <v>19.091883092036785</v>
      </c>
    </row>
    <row r="41" spans="11:21" x14ac:dyDescent="0.25">
      <c r="K41" s="99">
        <v>1.17</v>
      </c>
      <c r="L41" s="100">
        <v>25.111111111111111</v>
      </c>
      <c r="M41" s="100">
        <v>20.829332949259587</v>
      </c>
      <c r="N41" s="100">
        <v>22</v>
      </c>
      <c r="O41" s="100">
        <v>11.272037239532692</v>
      </c>
      <c r="P41" s="100">
        <v>36.6</v>
      </c>
      <c r="Q41" s="100">
        <v>14.876155417311287</v>
      </c>
      <c r="R41" s="100">
        <v>27.5</v>
      </c>
      <c r="S41" s="100">
        <v>11.030261405182864</v>
      </c>
      <c r="T41" s="100">
        <v>25</v>
      </c>
      <c r="U41" s="100">
        <v>9.8994949366116654</v>
      </c>
    </row>
    <row r="42" spans="11:21" x14ac:dyDescent="0.25">
      <c r="K42" s="99">
        <v>1.3</v>
      </c>
      <c r="L42" s="100">
        <v>55.2</v>
      </c>
      <c r="M42" s="100">
        <v>34.032011074542417</v>
      </c>
      <c r="N42" s="100">
        <v>44.55294117647059</v>
      </c>
      <c r="O42" s="100">
        <v>28.870792283185157</v>
      </c>
      <c r="P42" s="100">
        <v>51.4</v>
      </c>
      <c r="Q42" s="100">
        <v>38.946116622841878</v>
      </c>
      <c r="R42" s="100">
        <v>34.25</v>
      </c>
      <c r="S42" s="100">
        <v>7.932002689527196</v>
      </c>
      <c r="T42" s="100">
        <v>37.5</v>
      </c>
      <c r="U42" s="100">
        <v>10.606601717798213</v>
      </c>
    </row>
    <row r="43" spans="11:21" x14ac:dyDescent="0.25">
      <c r="K43" s="99">
        <v>1.5</v>
      </c>
      <c r="L43" s="100">
        <v>84</v>
      </c>
      <c r="M43" s="100">
        <v>26.774780837364268</v>
      </c>
      <c r="N43" s="100">
        <v>61.361111111111114</v>
      </c>
      <c r="O43" s="100">
        <v>38.985595211397353</v>
      </c>
      <c r="P43" s="100">
        <v>84.6</v>
      </c>
      <c r="Q43" s="100">
        <v>64.271299971293558</v>
      </c>
      <c r="R43" s="100">
        <v>99</v>
      </c>
      <c r="S43" s="100">
        <v>69.084489334919937</v>
      </c>
      <c r="T43" s="100">
        <v>52.5</v>
      </c>
      <c r="U43" s="100">
        <v>16.263455967290593</v>
      </c>
    </row>
    <row r="44" spans="11:21" x14ac:dyDescent="0.25">
      <c r="K44" s="99">
        <v>2</v>
      </c>
      <c r="L44" s="100">
        <v>161.80000000000001</v>
      </c>
      <c r="M44" s="100">
        <v>86.27063360276324</v>
      </c>
      <c r="N44" s="100">
        <v>118.52941176470588</v>
      </c>
      <c r="O44" s="100">
        <v>56.218455207185769</v>
      </c>
      <c r="P44" s="100">
        <v>116.25</v>
      </c>
      <c r="Q44" s="100">
        <v>67.5</v>
      </c>
      <c r="R44" s="100">
        <v>97</v>
      </c>
      <c r="S44" s="100">
        <v>32.547401329957715</v>
      </c>
      <c r="T44" s="100">
        <v>73.5</v>
      </c>
      <c r="U44" s="100">
        <v>6.3639610306789276</v>
      </c>
    </row>
    <row r="45" spans="11:21" x14ac:dyDescent="0.25">
      <c r="K45" s="99">
        <v>2.5</v>
      </c>
      <c r="L45" s="100">
        <v>184.1</v>
      </c>
      <c r="M45" s="100">
        <v>90.685598513643711</v>
      </c>
      <c r="N45" s="100">
        <v>157.12777777777779</v>
      </c>
      <c r="O45" s="100">
        <v>83.724336229821375</v>
      </c>
      <c r="P45" s="100">
        <v>118</v>
      </c>
      <c r="Q45" s="100">
        <v>73.102667529988267</v>
      </c>
      <c r="R45" s="100">
        <v>125.5</v>
      </c>
      <c r="S45" s="100">
        <v>33.709543653590643</v>
      </c>
      <c r="T45" s="100">
        <v>48.5</v>
      </c>
      <c r="U45" s="100">
        <v>41.719300090006307</v>
      </c>
    </row>
    <row r="46" spans="11:21" x14ac:dyDescent="0.25">
      <c r="K46" s="99">
        <v>3</v>
      </c>
      <c r="L46" s="100">
        <v>196.33333333333334</v>
      </c>
      <c r="M46" s="100">
        <v>106.81760154581266</v>
      </c>
      <c r="N46" s="100">
        <v>151.61666666666667</v>
      </c>
      <c r="O46" s="100">
        <v>103.29733354567804</v>
      </c>
      <c r="P46" s="100">
        <v>118.2</v>
      </c>
      <c r="Q46" s="100">
        <v>49.433794108888719</v>
      </c>
      <c r="R46" s="100">
        <v>136.25</v>
      </c>
      <c r="S46" s="100">
        <v>37.606515392947536</v>
      </c>
      <c r="T46" s="100">
        <v>80</v>
      </c>
      <c r="U46" s="100">
        <v>45.254833995939045</v>
      </c>
    </row>
    <row r="47" spans="11:21" x14ac:dyDescent="0.25">
      <c r="K47" s="99">
        <v>3.5</v>
      </c>
      <c r="L47" s="100">
        <v>219.1</v>
      </c>
      <c r="M47" s="100">
        <v>191.09884004531966</v>
      </c>
      <c r="N47" s="100">
        <v>140.19999999999999</v>
      </c>
      <c r="O47" s="100">
        <v>129.51544082372845</v>
      </c>
      <c r="P47" s="100">
        <v>132.19999999999999</v>
      </c>
      <c r="Q47" s="100">
        <v>68.448520802132762</v>
      </c>
      <c r="R47" s="100">
        <v>111.75</v>
      </c>
      <c r="S47" s="100">
        <v>58.328809348382897</v>
      </c>
      <c r="T47" s="100">
        <v>135.5</v>
      </c>
      <c r="U47" s="100">
        <v>17.677669529663689</v>
      </c>
    </row>
    <row r="48" spans="11:21" x14ac:dyDescent="0.25">
      <c r="K48" s="99">
        <v>4</v>
      </c>
      <c r="L48" s="100">
        <v>163</v>
      </c>
      <c r="M48" s="100">
        <v>201.75562776124323</v>
      </c>
      <c r="N48" s="100">
        <v>114.13529411764705</v>
      </c>
      <c r="O48" s="100">
        <v>81.984594141037178</v>
      </c>
      <c r="P48" s="100">
        <v>122.4</v>
      </c>
      <c r="Q48" s="100">
        <v>56.429602160568166</v>
      </c>
      <c r="R48" s="100">
        <v>91.75</v>
      </c>
      <c r="S48" s="100">
        <v>54.267086402963137</v>
      </c>
      <c r="T48" s="100">
        <v>106.5</v>
      </c>
      <c r="U48" s="100">
        <v>45.961940777125591</v>
      </c>
    </row>
    <row r="49" spans="11:21" x14ac:dyDescent="0.25">
      <c r="K49" s="99">
        <v>5</v>
      </c>
      <c r="L49" s="100">
        <v>74.7</v>
      </c>
      <c r="M49" s="100">
        <v>65.272165243352816</v>
      </c>
      <c r="N49" s="100">
        <v>54.461111111111109</v>
      </c>
      <c r="O49" s="100">
        <v>40.501606923660361</v>
      </c>
      <c r="P49" s="100">
        <v>85.6</v>
      </c>
      <c r="Q49" s="100">
        <v>60.43012493781557</v>
      </c>
      <c r="R49" s="100">
        <v>57.25</v>
      </c>
      <c r="S49" s="100">
        <v>28.628365886535217</v>
      </c>
      <c r="T49" s="100">
        <v>41</v>
      </c>
      <c r="U49" s="100">
        <v>15.556349186104045</v>
      </c>
    </row>
    <row r="60" spans="11:21" x14ac:dyDescent="0.25">
      <c r="K60" s="92" t="s">
        <v>48</v>
      </c>
      <c r="L60" s="93" t="s">
        <v>54</v>
      </c>
      <c r="M60" s="94"/>
      <c r="N60" s="93" t="s">
        <v>55</v>
      </c>
      <c r="O60" s="94"/>
      <c r="P60" s="93" t="s">
        <v>56</v>
      </c>
      <c r="Q60" s="94"/>
      <c r="R60" s="93" t="s">
        <v>57</v>
      </c>
      <c r="S60" s="94"/>
      <c r="T60" s="93" t="s">
        <v>58</v>
      </c>
      <c r="U60" s="94"/>
    </row>
    <row r="61" spans="11:21" x14ac:dyDescent="0.25">
      <c r="K61" s="95" t="s">
        <v>1</v>
      </c>
      <c r="L61" s="96" t="s">
        <v>12</v>
      </c>
      <c r="M61" s="96" t="s">
        <v>13</v>
      </c>
      <c r="N61" s="96" t="s">
        <v>12</v>
      </c>
      <c r="O61" s="96" t="s">
        <v>13</v>
      </c>
      <c r="P61" s="96" t="s">
        <v>12</v>
      </c>
      <c r="Q61" s="96" t="s">
        <v>13</v>
      </c>
      <c r="R61" s="96" t="s">
        <v>12</v>
      </c>
      <c r="S61" s="96" t="s">
        <v>13</v>
      </c>
      <c r="T61" s="96" t="s">
        <v>12</v>
      </c>
      <c r="U61" s="96" t="s">
        <v>13</v>
      </c>
    </row>
    <row r="62" spans="11:21" x14ac:dyDescent="0.25">
      <c r="K62" s="99">
        <v>0</v>
      </c>
      <c r="L62" s="100">
        <v>5.318888888888889</v>
      </c>
      <c r="M62" s="100">
        <v>2.5575302756978471</v>
      </c>
      <c r="N62" s="100">
        <v>4.7052941176470595</v>
      </c>
      <c r="O62" s="100">
        <v>3.0686522237927578</v>
      </c>
      <c r="P62" s="100">
        <v>7.0640000000000001</v>
      </c>
      <c r="Q62" s="100">
        <v>3.4760940723749112</v>
      </c>
      <c r="R62" s="100">
        <v>4.0149999999999997</v>
      </c>
      <c r="S62" s="100">
        <v>1.049714246831015</v>
      </c>
      <c r="T62" s="100">
        <v>5.85</v>
      </c>
      <c r="U62" s="100">
        <v>4.313351365237942</v>
      </c>
    </row>
    <row r="63" spans="11:21" x14ac:dyDescent="0.25">
      <c r="K63" s="99">
        <v>0.5</v>
      </c>
      <c r="L63" s="100">
        <v>4.2488888888888887</v>
      </c>
      <c r="M63" s="100">
        <v>1.337623306880944</v>
      </c>
      <c r="N63" s="100">
        <v>4.3438888888888885</v>
      </c>
      <c r="O63" s="100">
        <v>1.7702679720343062</v>
      </c>
      <c r="P63" s="100">
        <v>6.4060000000000006</v>
      </c>
      <c r="Q63" s="100">
        <v>2.9335439318339844</v>
      </c>
      <c r="R63" s="100">
        <v>4.7750000000000004</v>
      </c>
      <c r="S63" s="100">
        <v>0.66017674401127624</v>
      </c>
      <c r="T63" s="100">
        <v>5.9</v>
      </c>
      <c r="U63" s="100">
        <v>3.8183766184073544</v>
      </c>
    </row>
    <row r="64" spans="11:21" x14ac:dyDescent="0.25">
      <c r="K64" s="99">
        <v>1</v>
      </c>
      <c r="L64" s="100">
        <v>4.2166666666666668</v>
      </c>
      <c r="M64" s="100">
        <v>1.1596120040772242</v>
      </c>
      <c r="N64" s="100">
        <v>4.1443750000000001</v>
      </c>
      <c r="O64" s="100">
        <v>1.4943893680474751</v>
      </c>
      <c r="P64" s="100">
        <v>5.8620000000000001</v>
      </c>
      <c r="Q64" s="100">
        <v>1.9915370948089317</v>
      </c>
      <c r="R64" s="100">
        <v>6.163333333333334</v>
      </c>
      <c r="S64" s="100">
        <v>2.8137223269777936</v>
      </c>
      <c r="T64" s="100">
        <v>4.6500000000000004</v>
      </c>
      <c r="U64" s="100">
        <v>1.9091883092036772</v>
      </c>
    </row>
    <row r="65" spans="11:21" x14ac:dyDescent="0.25">
      <c r="K65" s="99">
        <v>1.17</v>
      </c>
      <c r="L65" s="100">
        <v>4.7262500000000003</v>
      </c>
      <c r="M65" s="100">
        <v>1.0058249989791599</v>
      </c>
      <c r="N65" s="100">
        <v>5.2655555555555562</v>
      </c>
      <c r="O65" s="100">
        <v>2.298158398836728</v>
      </c>
      <c r="P65" s="100">
        <v>5.92</v>
      </c>
      <c r="Q65" s="100">
        <v>1.8753666308218249</v>
      </c>
      <c r="R65" s="100">
        <v>5.7750000000000004</v>
      </c>
      <c r="S65" s="100">
        <v>1.905474569059723</v>
      </c>
      <c r="T65" s="100">
        <v>5.8500000000000005</v>
      </c>
      <c r="U65" s="100">
        <v>4.1719300090006302</v>
      </c>
    </row>
    <row r="66" spans="11:21" x14ac:dyDescent="0.25">
      <c r="K66" s="99">
        <v>1.3</v>
      </c>
      <c r="L66" s="100">
        <v>6.9870000000000001</v>
      </c>
      <c r="M66" s="100">
        <v>2.1776085251690409</v>
      </c>
      <c r="N66" s="100">
        <v>6.6888235294117644</v>
      </c>
      <c r="O66" s="100">
        <v>3.3327445190730987</v>
      </c>
      <c r="P66" s="100">
        <v>5.5920000000000005</v>
      </c>
      <c r="Q66" s="100">
        <v>1.5303823051773695</v>
      </c>
      <c r="R66" s="100">
        <v>7.1574999999999998</v>
      </c>
      <c r="S66" s="100">
        <v>2.5788676455633275</v>
      </c>
      <c r="T66" s="100">
        <v>6.1999999999999993</v>
      </c>
      <c r="U66" s="100">
        <v>3.5355339059327378</v>
      </c>
    </row>
    <row r="67" spans="11:21" x14ac:dyDescent="0.25">
      <c r="K67" s="99">
        <v>1.5</v>
      </c>
      <c r="L67" s="100">
        <v>8.6789999999999985</v>
      </c>
      <c r="M67" s="100">
        <v>3.3180598413999594</v>
      </c>
      <c r="N67" s="100">
        <v>8.4441176470588246</v>
      </c>
      <c r="O67" s="100">
        <v>4.4757290730443149</v>
      </c>
      <c r="P67" s="100">
        <v>10.621999999999998</v>
      </c>
      <c r="Q67" s="100">
        <v>7.3713919988018572</v>
      </c>
      <c r="R67" s="100">
        <v>10.002500000000001</v>
      </c>
      <c r="S67" s="100">
        <v>2.5813481619753063</v>
      </c>
      <c r="T67" s="100">
        <v>7.25</v>
      </c>
      <c r="U67" s="100">
        <v>2.8991378028648476</v>
      </c>
    </row>
    <row r="68" spans="11:21" x14ac:dyDescent="0.25">
      <c r="K68" s="99">
        <v>2</v>
      </c>
      <c r="L68" s="100">
        <v>14.334999999999999</v>
      </c>
      <c r="M68" s="100">
        <v>7.2319526332027957</v>
      </c>
      <c r="N68" s="100">
        <v>15.526470588235297</v>
      </c>
      <c r="O68" s="100">
        <v>5.998570601793876</v>
      </c>
      <c r="P68" s="100">
        <v>12.237500000000001</v>
      </c>
      <c r="Q68" s="100">
        <v>2.1265680489151113</v>
      </c>
      <c r="R68" s="100">
        <v>14.084999999999999</v>
      </c>
      <c r="S68" s="100">
        <v>4.2883446689835942</v>
      </c>
      <c r="T68" s="100">
        <v>8.3000000000000007</v>
      </c>
      <c r="U68" s="100">
        <v>5.5154328932550669</v>
      </c>
    </row>
    <row r="69" spans="11:21" x14ac:dyDescent="0.25">
      <c r="K69" s="99">
        <v>2.5</v>
      </c>
      <c r="L69" s="100">
        <v>16.577777777777776</v>
      </c>
      <c r="M69" s="100">
        <v>9.3301631520807007</v>
      </c>
      <c r="N69" s="100">
        <v>19.805555555555557</v>
      </c>
      <c r="O69" s="100">
        <v>9.0279124172966547</v>
      </c>
      <c r="P69" s="100">
        <v>20.57</v>
      </c>
      <c r="Q69" s="100">
        <v>8.1286222694869981</v>
      </c>
      <c r="R69" s="100">
        <v>16.504999999999999</v>
      </c>
      <c r="S69" s="100">
        <v>4.3015229861062068</v>
      </c>
      <c r="T69" s="100">
        <v>8.4</v>
      </c>
      <c r="U69" s="100">
        <v>0.98994949366116614</v>
      </c>
    </row>
    <row r="70" spans="11:21" x14ac:dyDescent="0.25">
      <c r="K70" s="99">
        <v>3</v>
      </c>
      <c r="L70" s="100">
        <v>19.755555555555553</v>
      </c>
      <c r="M70" s="100">
        <v>7.1902905210970331</v>
      </c>
      <c r="N70" s="100">
        <v>19.694444444444443</v>
      </c>
      <c r="O70" s="100">
        <v>8.2491156190668118</v>
      </c>
      <c r="P70" s="100">
        <v>22.140000000000004</v>
      </c>
      <c r="Q70" s="100">
        <v>8.8832989367689184</v>
      </c>
      <c r="R70" s="100">
        <v>20.420000000000002</v>
      </c>
      <c r="S70" s="100">
        <v>9.4552948129606182</v>
      </c>
      <c r="T70" s="100">
        <v>10.9</v>
      </c>
      <c r="U70" s="100">
        <v>6.5053823869162368</v>
      </c>
    </row>
    <row r="71" spans="11:21" x14ac:dyDescent="0.25">
      <c r="K71" s="99">
        <v>3.5</v>
      </c>
      <c r="L71" s="100">
        <v>15.404999999999998</v>
      </c>
      <c r="M71" s="100">
        <v>10.080907421678097</v>
      </c>
      <c r="N71" s="100">
        <v>17.316666666666666</v>
      </c>
      <c r="O71" s="100">
        <v>9.3221747020998578</v>
      </c>
      <c r="P71" s="100">
        <v>21.47</v>
      </c>
      <c r="Q71" s="100">
        <v>8.1599325977608448</v>
      </c>
      <c r="R71" s="100">
        <v>15.66</v>
      </c>
      <c r="S71" s="100">
        <v>3.8946202211084273</v>
      </c>
      <c r="T71" s="100">
        <v>16.8</v>
      </c>
      <c r="U71" s="100">
        <v>1.1313708498984771</v>
      </c>
    </row>
    <row r="72" spans="11:21" x14ac:dyDescent="0.25">
      <c r="K72" s="99">
        <v>4</v>
      </c>
      <c r="L72" s="100">
        <v>12.527777777777779</v>
      </c>
      <c r="M72" s="100">
        <v>4.2052876767760381</v>
      </c>
      <c r="N72" s="100">
        <v>16.547058823529412</v>
      </c>
      <c r="O72" s="100">
        <v>7.0093346373834571</v>
      </c>
      <c r="P72" s="100">
        <v>21.139999999999997</v>
      </c>
      <c r="Q72" s="100">
        <v>7.1153355507663978</v>
      </c>
      <c r="R72" s="100">
        <v>20.705000000000002</v>
      </c>
      <c r="S72" s="100">
        <v>9.2998799275402853</v>
      </c>
      <c r="T72" s="100">
        <v>13.55</v>
      </c>
      <c r="U72" s="100">
        <v>2.6162950903902202</v>
      </c>
    </row>
    <row r="73" spans="11:21" x14ac:dyDescent="0.25">
      <c r="K73" s="99">
        <v>5</v>
      </c>
      <c r="L73" s="100">
        <v>12.969999999999999</v>
      </c>
      <c r="M73" s="100">
        <v>6.660338663394759</v>
      </c>
      <c r="N73" s="100">
        <v>13.601111111111111</v>
      </c>
      <c r="O73" s="100">
        <v>8.0732833825627264</v>
      </c>
      <c r="P73" s="100">
        <v>14.790000000000001</v>
      </c>
      <c r="Q73" s="100">
        <v>3.4125503659286802</v>
      </c>
      <c r="R73" s="100">
        <v>16.037499999999998</v>
      </c>
      <c r="S73" s="100">
        <v>9.6971967598889144</v>
      </c>
      <c r="T73" s="100">
        <v>9.6999999999999993</v>
      </c>
      <c r="U73" s="100">
        <v>5.374011537017763</v>
      </c>
    </row>
  </sheetData>
  <mergeCells count="20">
    <mergeCell ref="L36:M36"/>
    <mergeCell ref="N36:O36"/>
    <mergeCell ref="P36:Q36"/>
    <mergeCell ref="R36:S36"/>
    <mergeCell ref="T36:U36"/>
    <mergeCell ref="L60:M60"/>
    <mergeCell ref="N60:O60"/>
    <mergeCell ref="P60:Q60"/>
    <mergeCell ref="R60:S60"/>
    <mergeCell ref="T60:U60"/>
    <mergeCell ref="L1:M1"/>
    <mergeCell ref="N1:O1"/>
    <mergeCell ref="P1:Q1"/>
    <mergeCell ref="R1:S1"/>
    <mergeCell ref="T1:U1"/>
    <mergeCell ref="L19:M19"/>
    <mergeCell ref="N19:O19"/>
    <mergeCell ref="P19:Q19"/>
    <mergeCell ref="R19:S19"/>
    <mergeCell ref="T19:U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"/>
  <sheetViews>
    <sheetView tabSelected="1" workbookViewId="0">
      <selection activeCell="G2" sqref="G2:J12"/>
    </sheetView>
  </sheetViews>
  <sheetFormatPr defaultRowHeight="15" x14ac:dyDescent="0.25"/>
  <cols>
    <col min="1" max="1" width="10.5703125" bestFit="1" customWidth="1"/>
    <col min="3" max="3" width="10.42578125" bestFit="1" customWidth="1"/>
  </cols>
  <sheetData>
    <row r="2" spans="1:26" s="76" customFormat="1" x14ac:dyDescent="0.25">
      <c r="C2" s="91" t="s">
        <v>54</v>
      </c>
      <c r="D2" s="91"/>
      <c r="E2" s="91"/>
      <c r="F2" s="91"/>
      <c r="G2" s="91" t="s">
        <v>55</v>
      </c>
      <c r="H2" s="91"/>
      <c r="I2" s="91"/>
      <c r="J2" s="91"/>
      <c r="K2" s="91" t="s">
        <v>56</v>
      </c>
      <c r="L2" s="91"/>
      <c r="M2" s="91"/>
      <c r="N2" s="91"/>
      <c r="O2" s="91" t="s">
        <v>57</v>
      </c>
      <c r="P2" s="91"/>
      <c r="Q2" s="91"/>
      <c r="R2" s="91"/>
      <c r="S2" s="91" t="s">
        <v>58</v>
      </c>
      <c r="T2" s="91"/>
      <c r="U2" s="91"/>
      <c r="V2" s="91"/>
      <c r="W2" s="91" t="s">
        <v>59</v>
      </c>
      <c r="X2" s="91"/>
      <c r="Y2" s="91"/>
      <c r="Z2" s="91"/>
    </row>
    <row r="3" spans="1:26" x14ac:dyDescent="0.25">
      <c r="A3" t="s">
        <v>0</v>
      </c>
      <c r="B3" t="s">
        <v>1</v>
      </c>
      <c r="C3" t="s">
        <v>45</v>
      </c>
      <c r="D3" t="s">
        <v>46</v>
      </c>
      <c r="E3" t="s">
        <v>47</v>
      </c>
      <c r="F3" t="s">
        <v>48</v>
      </c>
      <c r="G3" t="s">
        <v>45</v>
      </c>
      <c r="H3" t="s">
        <v>46</v>
      </c>
      <c r="I3" t="s">
        <v>47</v>
      </c>
      <c r="J3" t="s">
        <v>48</v>
      </c>
      <c r="K3" t="s">
        <v>45</v>
      </c>
      <c r="L3" t="s">
        <v>46</v>
      </c>
      <c r="M3" t="s">
        <v>47</v>
      </c>
      <c r="N3" t="s">
        <v>48</v>
      </c>
      <c r="O3" t="s">
        <v>45</v>
      </c>
      <c r="P3" t="s">
        <v>46</v>
      </c>
      <c r="Q3" t="s">
        <v>47</v>
      </c>
      <c r="R3" t="s">
        <v>48</v>
      </c>
      <c r="S3" t="s">
        <v>45</v>
      </c>
      <c r="T3" t="s">
        <v>46</v>
      </c>
      <c r="U3" t="s">
        <v>47</v>
      </c>
      <c r="V3" t="s">
        <v>48</v>
      </c>
      <c r="W3" t="s">
        <v>45</v>
      </c>
      <c r="X3" t="s">
        <v>46</v>
      </c>
      <c r="Y3" t="s">
        <v>47</v>
      </c>
      <c r="Z3" t="s">
        <v>48</v>
      </c>
    </row>
    <row r="4" spans="1:26" x14ac:dyDescent="0.25">
      <c r="A4">
        <v>1</v>
      </c>
      <c r="B4">
        <v>0</v>
      </c>
      <c r="C4" s="77">
        <v>3.9188169806021285</v>
      </c>
      <c r="D4" s="75">
        <v>84.7</v>
      </c>
      <c r="E4" s="75">
        <v>20.399999999999999</v>
      </c>
      <c r="F4" s="75">
        <v>5.318888888888889</v>
      </c>
      <c r="G4" s="77">
        <v>9.5504247490204914</v>
      </c>
      <c r="H4" s="75">
        <v>83.166666666666671</v>
      </c>
      <c r="I4" s="75">
        <v>18.12777777777778</v>
      </c>
      <c r="J4" s="75">
        <v>4.7052941176470595</v>
      </c>
      <c r="K4" s="90">
        <v>29.52367008168256</v>
      </c>
      <c r="L4" s="75">
        <v>93.6</v>
      </c>
      <c r="M4" s="75">
        <v>28.8</v>
      </c>
      <c r="N4" s="75">
        <v>7.0640000000000001</v>
      </c>
      <c r="O4" s="77">
        <v>19.704336493013351</v>
      </c>
      <c r="P4" s="75">
        <v>87.5</v>
      </c>
      <c r="Q4" s="75">
        <v>22.75</v>
      </c>
      <c r="R4" s="75">
        <v>4.0149999999999997</v>
      </c>
      <c r="S4" s="90">
        <v>23.424099033788352</v>
      </c>
      <c r="T4" s="75">
        <v>66.5</v>
      </c>
      <c r="U4" s="75">
        <v>21.5</v>
      </c>
      <c r="V4" s="75">
        <v>5.85</v>
      </c>
      <c r="W4" s="77">
        <f xml:space="preserve"> AVERAGE(C4,G4,K4,O4,S4)</f>
        <v>17.224269467621376</v>
      </c>
      <c r="X4" s="77">
        <f xml:space="preserve"> AVERAGE(D4,H4,L4,P4,T4)</f>
        <v>83.093333333333334</v>
      </c>
      <c r="Y4" s="77">
        <f t="shared" ref="Y4:Z12" si="0" xml:space="preserve"> AVERAGE(E4,I4,M4,Q4,U4)</f>
        <v>22.315555555555555</v>
      </c>
      <c r="Z4" s="77">
        <f t="shared" si="0"/>
        <v>5.3906366013071905</v>
      </c>
    </row>
    <row r="5" spans="1:26" x14ac:dyDescent="0.25">
      <c r="A5">
        <v>2</v>
      </c>
      <c r="B5">
        <v>0.5</v>
      </c>
      <c r="C5" s="77">
        <v>3.9623689988606059</v>
      </c>
      <c r="D5" s="75">
        <v>82.1</v>
      </c>
      <c r="E5" s="75">
        <v>18.399999999999999</v>
      </c>
      <c r="F5" s="75">
        <v>4.2488888888888887</v>
      </c>
      <c r="G5" s="77">
        <v>10.047849699972341</v>
      </c>
      <c r="H5" s="75">
        <v>81.444444444444443</v>
      </c>
      <c r="I5" s="75">
        <v>17.588235294117649</v>
      </c>
      <c r="J5" s="75">
        <v>4.3438888888888885</v>
      </c>
      <c r="K5" s="90">
        <v>27.766244802208842</v>
      </c>
      <c r="L5" s="75">
        <v>91.6</v>
      </c>
      <c r="M5" s="75">
        <v>26.8</v>
      </c>
      <c r="N5" s="75">
        <v>6.4060000000000006</v>
      </c>
      <c r="O5" s="77">
        <v>23.556409181418363</v>
      </c>
      <c r="P5" s="75">
        <v>79</v>
      </c>
      <c r="Q5" s="75">
        <v>25</v>
      </c>
      <c r="R5" s="75">
        <v>4.7750000000000004</v>
      </c>
      <c r="S5" s="90">
        <v>29.182890068963651</v>
      </c>
      <c r="T5" s="75">
        <v>67.5</v>
      </c>
      <c r="U5" s="75">
        <v>26</v>
      </c>
      <c r="V5" s="75">
        <v>5.9</v>
      </c>
      <c r="W5" s="77">
        <f t="shared" ref="W5:W12" si="1" xml:space="preserve"> AVERAGE(C5,G5,K5,O5,S5)</f>
        <v>18.903152550284762</v>
      </c>
      <c r="X5" s="77">
        <f t="shared" ref="X5:X12" si="2" xml:space="preserve"> AVERAGE(D5,H5,L5,P5,T5)</f>
        <v>80.328888888888883</v>
      </c>
      <c r="Y5" s="77">
        <f t="shared" si="0"/>
        <v>22.75764705882353</v>
      </c>
      <c r="Z5" s="77">
        <f t="shared" si="0"/>
        <v>5.1347555555555555</v>
      </c>
    </row>
    <row r="6" spans="1:26" x14ac:dyDescent="0.25">
      <c r="A6">
        <v>3</v>
      </c>
      <c r="B6">
        <v>1</v>
      </c>
      <c r="C6" s="77">
        <v>5.1655921322221525</v>
      </c>
      <c r="D6" s="75">
        <v>86.6</v>
      </c>
      <c r="E6" s="75">
        <v>19.2</v>
      </c>
      <c r="F6" s="75">
        <v>4.2166666666666668</v>
      </c>
      <c r="G6" s="77">
        <v>11.538835442709919</v>
      </c>
      <c r="H6" s="75">
        <v>82.75</v>
      </c>
      <c r="I6" s="75">
        <v>16.894117647058824</v>
      </c>
      <c r="J6" s="75">
        <v>4.1443750000000001</v>
      </c>
      <c r="K6" s="90">
        <v>29.213461635660632</v>
      </c>
      <c r="L6" s="75">
        <v>87.8</v>
      </c>
      <c r="M6" s="75">
        <v>23.8</v>
      </c>
      <c r="N6" s="75">
        <v>5.8620000000000001</v>
      </c>
      <c r="O6" s="77">
        <v>27.55884010585952</v>
      </c>
      <c r="P6" s="75">
        <v>84.333333333333329</v>
      </c>
      <c r="Q6" s="75">
        <v>28</v>
      </c>
      <c r="R6" s="75">
        <v>6.163333333333334</v>
      </c>
      <c r="S6" s="90">
        <v>26.030099254152429</v>
      </c>
      <c r="T6" s="75">
        <v>66</v>
      </c>
      <c r="U6" s="75">
        <v>28.5</v>
      </c>
      <c r="V6" s="75">
        <v>4.6500000000000004</v>
      </c>
      <c r="W6" s="77">
        <f t="shared" si="1"/>
        <v>19.901365714120931</v>
      </c>
      <c r="X6" s="77">
        <f t="shared" si="2"/>
        <v>81.496666666666655</v>
      </c>
      <c r="Y6" s="77">
        <f t="shared" si="0"/>
        <v>23.278823529411763</v>
      </c>
      <c r="Z6" s="77">
        <f t="shared" si="0"/>
        <v>5.0072749999999999</v>
      </c>
    </row>
    <row r="7" spans="1:26" x14ac:dyDescent="0.25">
      <c r="A7">
        <v>4</v>
      </c>
      <c r="B7">
        <v>1.5</v>
      </c>
      <c r="C7" s="77">
        <v>14.190177993267524</v>
      </c>
      <c r="D7" s="75">
        <v>118</v>
      </c>
      <c r="E7" s="75">
        <v>84</v>
      </c>
      <c r="F7" s="75">
        <v>8.6789999999999985</v>
      </c>
      <c r="G7" s="77">
        <v>17.358821143283492</v>
      </c>
      <c r="H7" s="75">
        <v>114.11111111111111</v>
      </c>
      <c r="I7" s="75">
        <v>61.361111111111114</v>
      </c>
      <c r="J7" s="75">
        <v>8.4441176470588246</v>
      </c>
      <c r="K7" s="90">
        <v>47.32874080359047</v>
      </c>
      <c r="L7" s="75">
        <v>140.19999999999999</v>
      </c>
      <c r="M7" s="75">
        <v>84.6</v>
      </c>
      <c r="N7" s="75">
        <v>10.621999999999998</v>
      </c>
      <c r="O7" s="77">
        <v>57.020526128916202</v>
      </c>
      <c r="P7" s="75">
        <v>114.25</v>
      </c>
      <c r="Q7" s="75">
        <v>99</v>
      </c>
      <c r="R7" s="75">
        <v>10.002500000000001</v>
      </c>
      <c r="S7" s="90">
        <v>36.143612750205918</v>
      </c>
      <c r="T7" s="75">
        <v>98.5</v>
      </c>
      <c r="U7" s="75">
        <v>52.5</v>
      </c>
      <c r="V7" s="75">
        <v>7.25</v>
      </c>
      <c r="W7" s="77">
        <f t="shared" si="1"/>
        <v>34.408375763852725</v>
      </c>
      <c r="X7" s="77">
        <f t="shared" si="2"/>
        <v>117.01222222222222</v>
      </c>
      <c r="Y7" s="77">
        <f t="shared" si="0"/>
        <v>76.292222222222222</v>
      </c>
      <c r="Z7" s="77">
        <f t="shared" si="0"/>
        <v>8.9995235294117641</v>
      </c>
    </row>
    <row r="8" spans="1:26" x14ac:dyDescent="0.25">
      <c r="A8">
        <v>5</v>
      </c>
      <c r="B8">
        <v>2</v>
      </c>
      <c r="C8" s="77">
        <v>19.821742678736467</v>
      </c>
      <c r="D8" s="75">
        <v>151.4</v>
      </c>
      <c r="E8" s="75">
        <v>161.80000000000001</v>
      </c>
      <c r="F8" s="75">
        <v>14.334999999999999</v>
      </c>
      <c r="G8" s="77">
        <v>26.610758200812612</v>
      </c>
      <c r="H8" s="75">
        <v>150.88235294117646</v>
      </c>
      <c r="I8" s="75">
        <v>118.52941176470588</v>
      </c>
      <c r="J8" s="75">
        <v>15.526470588235297</v>
      </c>
      <c r="K8" s="90">
        <v>64.716729811108024</v>
      </c>
      <c r="L8" s="75">
        <v>197.5</v>
      </c>
      <c r="M8" s="75">
        <v>116.25</v>
      </c>
      <c r="N8" s="75">
        <v>12.237500000000001</v>
      </c>
      <c r="O8" s="77">
        <v>93.902252865621065</v>
      </c>
      <c r="P8" s="75">
        <v>154</v>
      </c>
      <c r="Q8" s="75">
        <v>97</v>
      </c>
      <c r="R8" s="75">
        <v>14.084999999999999</v>
      </c>
      <c r="S8" s="90">
        <v>45.691281057904519</v>
      </c>
      <c r="T8" s="75">
        <v>123</v>
      </c>
      <c r="U8" s="75">
        <v>73.5</v>
      </c>
      <c r="V8" s="75">
        <v>8.3000000000000007</v>
      </c>
      <c r="W8" s="77">
        <f t="shared" si="1"/>
        <v>50.148552922836544</v>
      </c>
      <c r="X8" s="77">
        <f t="shared" si="2"/>
        <v>155.35647058823528</v>
      </c>
      <c r="Y8" s="77">
        <f t="shared" si="0"/>
        <v>113.41588235294118</v>
      </c>
      <c r="Z8" s="77">
        <f t="shared" si="0"/>
        <v>12.896794117647058</v>
      </c>
    </row>
    <row r="9" spans="1:26" x14ac:dyDescent="0.25">
      <c r="A9">
        <v>6</v>
      </c>
      <c r="B9">
        <v>2.5</v>
      </c>
      <c r="C9" s="77">
        <v>19.199859711554343</v>
      </c>
      <c r="D9" s="75">
        <v>147.69999999999999</v>
      </c>
      <c r="E9" s="75">
        <v>184.1</v>
      </c>
      <c r="F9" s="75">
        <v>16.577777777777776</v>
      </c>
      <c r="G9" s="77">
        <v>31.193114644776994</v>
      </c>
      <c r="H9" s="75">
        <v>153.88888888888889</v>
      </c>
      <c r="I9" s="75">
        <v>157.12777777777779</v>
      </c>
      <c r="J9" s="75">
        <v>19.805555555555557</v>
      </c>
      <c r="K9" s="90">
        <v>67.318333183700659</v>
      </c>
      <c r="L9" s="75">
        <v>184.2</v>
      </c>
      <c r="M9" s="75">
        <v>118</v>
      </c>
      <c r="N9" s="75">
        <v>20.57</v>
      </c>
      <c r="O9" s="77">
        <v>95.011068993897965</v>
      </c>
      <c r="P9" s="75">
        <v>167.5</v>
      </c>
      <c r="Q9" s="75">
        <v>125.5</v>
      </c>
      <c r="R9" s="75">
        <v>16.504999999999999</v>
      </c>
      <c r="S9" s="90">
        <v>51.834831292077858</v>
      </c>
      <c r="T9" s="75">
        <v>140.5</v>
      </c>
      <c r="U9" s="75">
        <v>48.5</v>
      </c>
      <c r="V9" s="75">
        <v>8.4</v>
      </c>
      <c r="W9" s="77">
        <f t="shared" si="1"/>
        <v>52.911441565201564</v>
      </c>
      <c r="X9" s="77">
        <f t="shared" si="2"/>
        <v>158.75777777777776</v>
      </c>
      <c r="Y9" s="77">
        <f t="shared" si="0"/>
        <v>126.64555555555555</v>
      </c>
      <c r="Z9" s="77">
        <f t="shared" si="0"/>
        <v>16.371666666666666</v>
      </c>
    </row>
    <row r="10" spans="1:26" x14ac:dyDescent="0.25">
      <c r="A10">
        <v>7</v>
      </c>
      <c r="B10">
        <v>3</v>
      </c>
      <c r="C10" s="77">
        <v>15.210651453327467</v>
      </c>
      <c r="D10" s="75">
        <v>130.33333333333334</v>
      </c>
      <c r="E10" s="75">
        <v>196.33333333333334</v>
      </c>
      <c r="F10" s="75">
        <v>19.755555555555553</v>
      </c>
      <c r="G10" s="77">
        <v>26.796932792011336</v>
      </c>
      <c r="H10" s="75">
        <v>140.11111111111111</v>
      </c>
      <c r="I10" s="75">
        <v>151.61666666666667</v>
      </c>
      <c r="J10" s="75">
        <v>19.694444444444443</v>
      </c>
      <c r="K10" s="90">
        <v>62.797058060405149</v>
      </c>
      <c r="L10" s="75">
        <v>175</v>
      </c>
      <c r="M10" s="75">
        <v>118.2</v>
      </c>
      <c r="N10" s="75">
        <v>22.140000000000004</v>
      </c>
      <c r="O10" s="77">
        <v>96.662408932531989</v>
      </c>
      <c r="P10" s="75">
        <v>172.25</v>
      </c>
      <c r="Q10" s="75">
        <v>136.25</v>
      </c>
      <c r="R10" s="75">
        <v>20.420000000000002</v>
      </c>
      <c r="S10" s="90">
        <v>54.73619144444838</v>
      </c>
      <c r="T10" s="75">
        <v>131</v>
      </c>
      <c r="U10" s="75">
        <v>80</v>
      </c>
      <c r="V10" s="75">
        <v>10.9</v>
      </c>
      <c r="W10" s="77">
        <f t="shared" si="1"/>
        <v>51.24064853654486</v>
      </c>
      <c r="X10" s="77">
        <f t="shared" si="2"/>
        <v>149.73888888888888</v>
      </c>
      <c r="Y10" s="77">
        <f t="shared" si="0"/>
        <v>136.48000000000002</v>
      </c>
      <c r="Z10" s="77">
        <f t="shared" si="0"/>
        <v>18.582000000000001</v>
      </c>
    </row>
    <row r="11" spans="1:26" x14ac:dyDescent="0.25">
      <c r="A11">
        <v>8</v>
      </c>
      <c r="B11">
        <v>4</v>
      </c>
      <c r="C11" s="77">
        <v>12.219666216280352</v>
      </c>
      <c r="D11" s="75">
        <v>96.6</v>
      </c>
      <c r="E11" s="75">
        <v>163</v>
      </c>
      <c r="F11" s="75">
        <v>12.527777777777779</v>
      </c>
      <c r="G11" s="77">
        <v>20.118053534944398</v>
      </c>
      <c r="H11" s="75">
        <v>104.70588235294117</v>
      </c>
      <c r="I11" s="75">
        <v>114.13529411764705</v>
      </c>
      <c r="J11" s="75">
        <v>16.547058823529412</v>
      </c>
      <c r="K11" s="90">
        <v>47.566336276831734</v>
      </c>
      <c r="L11" s="75">
        <v>124.2</v>
      </c>
      <c r="M11" s="75">
        <v>122.4</v>
      </c>
      <c r="N11" s="75">
        <v>21.139999999999997</v>
      </c>
      <c r="O11" s="90">
        <v>55.196583534274055</v>
      </c>
      <c r="P11" s="75">
        <v>138.25</v>
      </c>
      <c r="Q11" s="75">
        <v>91.75</v>
      </c>
      <c r="R11" s="75">
        <v>20.705000000000002</v>
      </c>
      <c r="S11" s="90">
        <v>40.920712577906372</v>
      </c>
      <c r="T11" s="75">
        <v>128</v>
      </c>
      <c r="U11" s="75">
        <v>106.5</v>
      </c>
      <c r="V11" s="75">
        <v>13.55</v>
      </c>
      <c r="W11" s="77">
        <f t="shared" si="1"/>
        <v>35.20427042804738</v>
      </c>
      <c r="X11" s="77">
        <f t="shared" si="2"/>
        <v>118.35117647058823</v>
      </c>
      <c r="Y11" s="77">
        <f t="shared" si="0"/>
        <v>119.5570588235294</v>
      </c>
      <c r="Z11" s="77">
        <f t="shared" si="0"/>
        <v>16.893967320261435</v>
      </c>
    </row>
    <row r="12" spans="1:26" x14ac:dyDescent="0.25">
      <c r="A12">
        <v>9</v>
      </c>
      <c r="B12">
        <v>5</v>
      </c>
      <c r="C12" s="77">
        <v>9.7422235341602423</v>
      </c>
      <c r="D12" s="75">
        <v>81.7</v>
      </c>
      <c r="E12" s="75">
        <v>74.7</v>
      </c>
      <c r="F12" s="75">
        <v>12.969999999999999</v>
      </c>
      <c r="G12" s="77">
        <v>17.798424703753451</v>
      </c>
      <c r="H12" s="75">
        <v>73.055555555555557</v>
      </c>
      <c r="I12" s="75">
        <v>54.461111111111109</v>
      </c>
      <c r="J12" s="75">
        <v>13.601111111111111</v>
      </c>
      <c r="K12" s="90">
        <v>35.545954139304634</v>
      </c>
      <c r="L12" s="75">
        <v>82.8</v>
      </c>
      <c r="M12" s="75">
        <v>85.6</v>
      </c>
      <c r="N12" s="75">
        <v>14.790000000000001</v>
      </c>
      <c r="O12" s="90">
        <v>42.414257608113701</v>
      </c>
      <c r="P12" s="75">
        <v>95</v>
      </c>
      <c r="Q12" s="75">
        <v>57.25</v>
      </c>
      <c r="R12" s="75">
        <v>16.037499999999998</v>
      </c>
      <c r="S12" s="90">
        <v>35.268488688019588</v>
      </c>
      <c r="T12" s="75">
        <v>88</v>
      </c>
      <c r="U12" s="75">
        <v>41</v>
      </c>
      <c r="V12" s="75">
        <v>9.6999999999999993</v>
      </c>
      <c r="W12" s="77">
        <f t="shared" si="1"/>
        <v>28.15386973467032</v>
      </c>
      <c r="X12" s="77">
        <f t="shared" si="2"/>
        <v>84.111111111111114</v>
      </c>
      <c r="Y12" s="77">
        <f t="shared" si="0"/>
        <v>62.60222222222221</v>
      </c>
      <c r="Z12" s="77">
        <f t="shared" si="0"/>
        <v>13.419722222222223</v>
      </c>
    </row>
  </sheetData>
  <mergeCells count="6"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GLY_Dose</vt:lpstr>
      <vt:lpstr>Glu_DOSE</vt:lpstr>
      <vt:lpstr>Ins_DOSE</vt:lpstr>
      <vt:lpstr>C-pep_DOSE</vt:lpstr>
      <vt:lpstr>Overall</vt:lpstr>
      <vt:lpstr>Chart</vt:lpstr>
      <vt:lpstr>9_Time Points</vt:lpstr>
    </vt:vector>
  </TitlesOfParts>
  <Company>UPMC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 Feghali</dc:creator>
  <cp:lastModifiedBy>Cheng</cp:lastModifiedBy>
  <dcterms:created xsi:type="dcterms:W3CDTF">2014-01-03T17:34:18Z</dcterms:created>
  <dcterms:modified xsi:type="dcterms:W3CDTF">2014-07-04T04:15:55Z</dcterms:modified>
</cp:coreProperties>
</file>