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iemi\Downloads\Data Analytics\Module 1 Assignments\"/>
    </mc:Choice>
  </mc:AlternateContent>
  <xr:revisionPtr revIDLastSave="0" documentId="13_ncr:1_{5E4C4272-8557-4DD3-A445-791A4389321A}" xr6:coauthVersionLast="47" xr6:coauthVersionMax="47" xr10:uidLastSave="{00000000-0000-0000-0000-000000000000}"/>
  <bookViews>
    <workbookView xWindow="5640" yWindow="2580" windowWidth="19170" windowHeight="14730" tabRatio="870" firstSheet="2" activeTab="2" xr2:uid="{00000000-000D-0000-FFFF-FFFF00000000}"/>
  </bookViews>
  <sheets>
    <sheet name="Category Statistics" sheetId="2" r:id="rId1"/>
    <sheet name="Theater Outcomes by Launch Date" sheetId="3" r:id="rId2"/>
    <sheet name="Outcomes Based on Goals" sheetId="4" r:id="rId3"/>
    <sheet name="Kickstarter" sheetId="1" r:id="rId4"/>
  </sheets>
  <definedNames>
    <definedName name="_xlnm._FilterDatabase" localSheetId="3" hidden="1">Kickstarter!$A$1:$U$4115</definedName>
  </definedNames>
  <calcPr calcId="191029"/>
  <pivotCaches>
    <pivotCache cacheId="4" r:id="rId5"/>
    <pivotCache cacheId="5" r:id="rId6"/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4" l="1"/>
  <c r="G12" i="4"/>
  <c r="F12" i="4"/>
  <c r="F2" i="4"/>
  <c r="H31" i="3"/>
  <c r="H30" i="3"/>
  <c r="H29" i="3"/>
  <c r="H28" i="3"/>
  <c r="B38" i="3"/>
  <c r="C38" i="3"/>
  <c r="D38" i="3"/>
  <c r="E38" i="3"/>
  <c r="B39" i="3"/>
  <c r="C39" i="3"/>
  <c r="D39" i="3"/>
  <c r="E39" i="3"/>
  <c r="B40" i="3"/>
  <c r="C40" i="3"/>
  <c r="D40" i="3"/>
  <c r="E40" i="3"/>
  <c r="B41" i="3"/>
  <c r="C41" i="3"/>
  <c r="D41" i="3"/>
  <c r="E41" i="3"/>
  <c r="B42" i="3"/>
  <c r="C42" i="3"/>
  <c r="D42" i="3"/>
  <c r="E42" i="3"/>
  <c r="B43" i="3"/>
  <c r="C43" i="3"/>
  <c r="D43" i="3"/>
  <c r="E43" i="3"/>
  <c r="B44" i="3"/>
  <c r="C44" i="3"/>
  <c r="D44" i="3"/>
  <c r="E44" i="3"/>
  <c r="B45" i="3"/>
  <c r="C45" i="3"/>
  <c r="D45" i="3"/>
  <c r="E45" i="3"/>
  <c r="B46" i="3"/>
  <c r="C46" i="3"/>
  <c r="D46" i="3"/>
  <c r="E46" i="3" s="1"/>
  <c r="B47" i="3"/>
  <c r="C47" i="3"/>
  <c r="D47" i="3"/>
  <c r="E47" i="3" s="1"/>
  <c r="B48" i="3"/>
  <c r="C48" i="3"/>
  <c r="D48" i="3"/>
  <c r="E48" i="3" s="1"/>
  <c r="B49" i="3"/>
  <c r="C49" i="3"/>
  <c r="D49" i="3"/>
  <c r="E49" i="3" s="1"/>
  <c r="E37" i="3"/>
  <c r="D37" i="3"/>
  <c r="C37" i="3"/>
  <c r="B37" i="3"/>
  <c r="D13" i="4"/>
  <c r="C13" i="4"/>
  <c r="B13" i="4"/>
  <c r="D12" i="4"/>
  <c r="E12" i="4" s="1"/>
  <c r="C12" i="4"/>
  <c r="B12" i="4"/>
  <c r="D11" i="4"/>
  <c r="C11" i="4"/>
  <c r="G11" i="4" s="1"/>
  <c r="B11" i="4"/>
  <c r="D10" i="4"/>
  <c r="C10" i="4"/>
  <c r="B10" i="4"/>
  <c r="D9" i="4"/>
  <c r="C9" i="4"/>
  <c r="B9" i="4"/>
  <c r="D8" i="4"/>
  <c r="C8" i="4"/>
  <c r="B8" i="4"/>
  <c r="E8" i="4" s="1"/>
  <c r="D7" i="4"/>
  <c r="C7" i="4"/>
  <c r="B7" i="4"/>
  <c r="F7" i="4" s="1"/>
  <c r="D6" i="4"/>
  <c r="C6" i="4"/>
  <c r="B6" i="4"/>
  <c r="D5" i="4"/>
  <c r="C5" i="4"/>
  <c r="B5" i="4"/>
  <c r="D4" i="4"/>
  <c r="C4" i="4"/>
  <c r="B4" i="4"/>
  <c r="D3" i="4"/>
  <c r="C3" i="4"/>
  <c r="B3" i="4"/>
  <c r="D2" i="4"/>
  <c r="C2" i="4"/>
  <c r="B2" i="4"/>
  <c r="E2" i="4" s="1"/>
  <c r="E3" i="4"/>
  <c r="H11" i="4"/>
  <c r="F9" i="4"/>
  <c r="E7" i="4"/>
  <c r="G7" i="4" s="1"/>
  <c r="E9" i="4"/>
  <c r="H9" i="4" s="1"/>
  <c r="E10" i="4"/>
  <c r="F10" i="4" s="1"/>
  <c r="E11" i="4"/>
  <c r="F11" i="4" s="1"/>
  <c r="E13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4" l="1"/>
  <c r="F8" i="4"/>
  <c r="G8" i="4"/>
  <c r="G2" i="4"/>
  <c r="E6" i="4"/>
  <c r="H12" i="4"/>
  <c r="H7" i="4"/>
  <c r="E5" i="4"/>
  <c r="F5" i="4" s="1"/>
  <c r="G10" i="4"/>
  <c r="H10" i="4"/>
  <c r="E4" i="4"/>
  <c r="H4" i="4" s="1"/>
  <c r="F13" i="4"/>
  <c r="G9" i="4"/>
  <c r="G13" i="4"/>
  <c r="H3" i="4"/>
  <c r="G3" i="4"/>
  <c r="F3" i="4"/>
  <c r="H2" i="4"/>
  <c r="H5" i="4" l="1"/>
  <c r="G5" i="4"/>
  <c r="G4" i="4"/>
  <c r="F4" i="4"/>
  <c r="F6" i="4"/>
  <c r="G6" i="4"/>
  <c r="H6" i="4"/>
</calcChain>
</file>

<file path=xl/sharedStrings.xml><?xml version="1.0" encoding="utf-8"?>
<sst xmlns="http://schemas.openxmlformats.org/spreadsheetml/2006/main" count="33127" uniqueCount="8408">
  <si>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</si>
  <si>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</si>
  <si>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</si>
  <si>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</si>
  <si>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</si>
  <si>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</si>
  <si>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</si>
  <si>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</si>
  <si>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</si>
  <si>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</si>
  <si>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</si>
  <si>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</si>
  <si>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</si>
  <si>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</si>
  <si>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</si>
  <si>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</si>
  <si>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</si>
  <si>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</si>
  <si>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</si>
  <si>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</si>
  <si>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</si>
  <si>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</si>
  <si>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</si>
  <si>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</si>
  <si>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</si>
  <si>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</si>
  <si>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</si>
  <si>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</si>
  <si>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</si>
  <si>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</si>
  <si>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</si>
  <si>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</si>
  <si>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</si>
  <si>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</si>
  <si>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</si>
  <si>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</si>
  <si>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</si>
  <si>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</si>
  <si>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</si>
  <si>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</si>
  <si>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</si>
  <si>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</si>
  <si>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</si>
  <si>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</si>
  <si>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</si>
  <si>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</si>
  <si>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</si>
  <si>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</si>
  <si>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</si>
  <si>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</si>
  <si>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</si>
  <si>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</si>
  <si>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</si>
  <si>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</si>
  <si>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</si>
  <si>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</si>
  <si>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</si>
  <si>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</si>
  <si>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</si>
  <si>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</si>
  <si>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</si>
  <si>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</si>
  <si>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</si>
  <si>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</si>
  <si>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</si>
  <si>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</si>
  <si>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</si>
  <si>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</si>
  <si>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</si>
  <si>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</si>
  <si>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</si>
  <si>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</si>
  <si>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</si>
  <si>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</si>
  <si>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</si>
  <si>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</si>
  <si>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</si>
  <si>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</si>
  <si>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</si>
  <si>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</si>
  <si>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</si>
  <si>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</si>
  <si>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</si>
  <si>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</si>
  <si>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</si>
  <si>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</si>
  <si>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</si>
  <si>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</si>
  <si>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</si>
  <si>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</si>
  <si>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</si>
  <si>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</si>
  <si>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</si>
  <si>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</si>
  <si>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</si>
  <si>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</si>
  <si>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</si>
  <si>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</si>
  <si>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</si>
  <si>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</si>
  <si>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</si>
  <si>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</si>
  <si>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</si>
  <si>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</si>
  <si>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</si>
  <si>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</si>
  <si>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</si>
  <si>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</si>
  <si>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</si>
  <si>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</si>
  <si>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</si>
  <si>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</si>
  <si>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</si>
  <si>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</si>
  <si>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</si>
  <si>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</si>
  <si>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</si>
  <si>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</si>
  <si>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</si>
  <si>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</si>
  <si>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</si>
  <si>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</si>
  <si>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</si>
  <si>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</si>
  <si>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</si>
  <si>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</si>
  <si>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</si>
  <si>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</si>
  <si>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</si>
  <si>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</si>
  <si>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</si>
  <si>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</si>
  <si>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</si>
  <si>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</si>
  <si>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</si>
  <si>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</si>
  <si>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</si>
  <si>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</si>
  <si>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</si>
  <si>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</si>
  <si>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</si>
  <si>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</si>
  <si>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</si>
  <si>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</si>
  <si>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</si>
  <si>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</si>
  <si>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</si>
  <si>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</si>
  <si>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</si>
  <si>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</si>
  <si>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</si>
  <si>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</si>
  <si>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</si>
  <si>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</si>
  <si>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</si>
  <si>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</si>
  <si>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</si>
  <si>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</si>
  <si>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</si>
  <si>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</si>
  <si>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</si>
  <si>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</si>
  <si>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</si>
  <si>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</si>
  <si>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</si>
  <si>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</si>
  <si>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</si>
  <si>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</si>
  <si>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</si>
  <si>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</si>
  <si>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</si>
  <si>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</si>
  <si>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</si>
  <si>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</si>
  <si>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</si>
  <si>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</si>
  <si>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</si>
  <si>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</si>
  <si>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</si>
  <si>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</si>
  <si>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</si>
  <si>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</si>
  <si>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</si>
  <si>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</si>
  <si>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</si>
  <si>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</si>
  <si>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</si>
  <si>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</si>
  <si>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</si>
  <si>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</si>
  <si>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</si>
  <si>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</si>
  <si>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</si>
  <si>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</si>
  <si>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</si>
  <si>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</si>
  <si>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</si>
  <si>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</si>
  <si>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</si>
  <si>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</si>
  <si>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</si>
  <si>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</si>
  <si>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</si>
  <si>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</si>
  <si>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</si>
  <si>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</si>
  <si>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</si>
  <si>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</si>
  <si>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</si>
  <si>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</si>
  <si>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</si>
  <si>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</si>
  <si>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</si>
  <si>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</si>
  <si>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</si>
  <si>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</si>
  <si>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</si>
  <si>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</si>
  <si>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</si>
  <si>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</si>
  <si>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</si>
  <si>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</si>
  <si>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</si>
  <si>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</si>
  <si>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</si>
  <si>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</si>
  <si>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</si>
  <si>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</si>
  <si>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</si>
  <si>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</si>
  <si>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</si>
  <si>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</si>
  <si>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</si>
  <si>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</si>
  <si>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</si>
  <si>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</si>
  <si>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</si>
  <si>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</si>
  <si>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</si>
  <si>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</si>
  <si>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</si>
  <si>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</si>
  <si>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</si>
  <si>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</si>
  <si>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</si>
  <si>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</si>
  <si>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</si>
  <si>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</si>
  <si>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</si>
  <si>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</si>
  <si>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</si>
  <si>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</si>
  <si>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</si>
  <si>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</si>
  <si>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</si>
  <si>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</si>
  <si>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</si>
  <si>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</si>
  <si>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</si>
  <si>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</si>
  <si>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</si>
  <si>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</si>
  <si>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</si>
  <si>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</si>
  <si>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</si>
  <si>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</si>
  <si>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</si>
  <si>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</si>
  <si>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</si>
  <si>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</si>
  <si>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</si>
  <si>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</si>
  <si>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</si>
  <si>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</si>
  <si>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</si>
  <si>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</si>
  <si>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</si>
  <si>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</si>
  <si>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</si>
  <si>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</si>
  <si>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</si>
  <si>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</si>
  <si>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</si>
  <si>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</si>
  <si>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</si>
  <si>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</si>
  <si>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</si>
  <si>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</si>
  <si>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</si>
  <si>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</si>
  <si>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</si>
  <si>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</si>
  <si>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</si>
  <si>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</si>
  <si>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</si>
  <si>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</si>
  <si>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</si>
  <si>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</si>
  <si>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</si>
  <si>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</si>
  <si>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</si>
  <si>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</si>
  <si>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</si>
  <si>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</si>
  <si>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</si>
  <si>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</si>
  <si>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</si>
  <si>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</si>
  <si>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</si>
  <si>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</si>
  <si>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</si>
  <si>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</si>
  <si>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</si>
  <si>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</si>
  <si>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</si>
  <si>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</si>
  <si>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</si>
  <si>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</si>
  <si>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</si>
  <si>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</si>
  <si>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</si>
  <si>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</si>
  <si>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</si>
  <si>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</si>
  <si>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</si>
  <si>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</si>
  <si>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</si>
  <si>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</si>
  <si>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</si>
  <si>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</si>
  <si>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</si>
  <si>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</si>
  <si>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</si>
  <si>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</si>
  <si>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</si>
  <si>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</si>
  <si>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</si>
  <si>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</si>
  <si>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</si>
  <si>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</si>
  <si>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</si>
  <si>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</si>
  <si>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</si>
  <si>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</si>
  <si>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</si>
  <si>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</si>
  <si>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</si>
  <si>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</si>
  <si>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</si>
  <si>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</si>
  <si>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</si>
  <si>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</si>
  <si>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</si>
  <si>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</si>
  <si>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</si>
  <si>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</si>
  <si>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</si>
  <si>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</si>
  <si>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</si>
  <si>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</si>
  <si>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</si>
  <si>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</si>
  <si>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</si>
  <si>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</si>
  <si>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</si>
  <si>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</si>
  <si>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</si>
  <si>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</si>
  <si>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</si>
  <si>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</si>
  <si>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</si>
  <si>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</si>
  <si>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</si>
  <si>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</si>
  <si>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</si>
  <si>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</si>
  <si>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</si>
  <si>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</si>
  <si>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</si>
  <si>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</si>
  <si>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</si>
  <si>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</si>
  <si>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</si>
  <si>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</si>
  <si>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</si>
  <si>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</si>
  <si>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</si>
  <si>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</si>
  <si>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</si>
  <si>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</si>
  <si>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</si>
  <si>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</si>
  <si>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</si>
  <si>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</si>
  <si>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</si>
  <si>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</si>
  <si>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</si>
  <si>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</si>
  <si>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</si>
  <si>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</si>
  <si>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</si>
  <si>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</si>
  <si>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</si>
  <si>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</si>
  <si>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</si>
  <si>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</si>
  <si>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</si>
  <si>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</si>
  <si>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</si>
  <si>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</si>
  <si>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</si>
  <si>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</si>
  <si>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</si>
  <si>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</si>
  <si>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</si>
  <si>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</si>
  <si>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</si>
  <si>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</si>
  <si>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</si>
  <si>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</si>
  <si>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</si>
  <si>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</si>
  <si>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</si>
  <si>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</si>
  <si>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</si>
  <si>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</si>
  <si>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</si>
  <si>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</si>
  <si>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</si>
  <si>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</si>
  <si>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</si>
  <si>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</si>
  <si>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</si>
  <si>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</si>
  <si>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</si>
  <si>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</si>
  <si>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</si>
  <si>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</si>
  <si>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</si>
  <si>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</si>
  <si>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</si>
  <si>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</si>
  <si>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</si>
  <si>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</si>
  <si>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</si>
  <si>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</si>
  <si>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</si>
  <si>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</si>
  <si>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</si>
  <si>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</si>
  <si>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</si>
  <si>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</si>
  <si>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</si>
  <si>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</si>
  <si>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</si>
  <si>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</si>
  <si>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</si>
  <si>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</si>
  <si>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</si>
  <si>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</si>
  <si>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</si>
  <si>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</si>
  <si>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</si>
  <si>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</si>
  <si>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</si>
  <si>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</si>
  <si>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</si>
  <si>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</si>
  <si>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</si>
  <si>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</si>
  <si>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</si>
  <si>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</si>
  <si>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</si>
  <si>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</si>
  <si>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</si>
  <si>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</si>
  <si>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</si>
  <si>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</si>
  <si>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</si>
  <si>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</si>
  <si>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</si>
  <si>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</si>
  <si>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</si>
  <si>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</si>
  <si>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</si>
  <si>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</si>
  <si>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</si>
  <si>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</si>
  <si>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</si>
  <si>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</si>
  <si>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</si>
  <si>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</si>
  <si>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</si>
  <si>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</si>
  <si>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</si>
  <si>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</si>
  <si>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</si>
  <si>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</si>
  <si>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</si>
  <si>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</si>
  <si>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</si>
  <si>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</si>
  <si>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</si>
  <si>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</si>
  <si>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</si>
  <si>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</si>
  <si>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</si>
  <si>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</si>
  <si>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</si>
  <si>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</si>
  <si>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</si>
  <si>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</si>
  <si>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</si>
  <si>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</si>
  <si>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</si>
  <si>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</si>
  <si>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</si>
  <si>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</si>
  <si>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</si>
  <si>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</si>
  <si>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</si>
  <si>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</si>
  <si>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</si>
  <si>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</si>
  <si>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</si>
  <si>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</si>
  <si>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</si>
  <si>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</si>
  <si>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</si>
  <si>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</si>
  <si>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</si>
  <si>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</si>
  <si>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</si>
  <si>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</si>
  <si>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</si>
  <si>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</si>
  <si>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</si>
  <si>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</si>
  <si>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</si>
  <si>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</si>
  <si>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</si>
  <si>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</si>
  <si>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</si>
  <si>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</si>
  <si>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</si>
  <si>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</si>
  <si>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</si>
  <si>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</si>
  <si>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</si>
  <si>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</si>
  <si>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</si>
  <si>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</si>
  <si>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</si>
  <si>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</si>
  <si>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</si>
  <si>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</si>
  <si>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</si>
  <si>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</si>
  <si>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</si>
  <si>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</si>
  <si>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</si>
  <si>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</si>
  <si>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</si>
  <si>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</si>
  <si>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</si>
  <si>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</si>
  <si>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</si>
  <si>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</si>
  <si>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</si>
  <si>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</si>
  <si>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</si>
  <si>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</si>
  <si>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</si>
  <si>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</si>
  <si>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</si>
  <si>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</si>
  <si>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</si>
  <si>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</si>
  <si>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</si>
  <si>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</si>
  <si>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</si>
  <si>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</si>
  <si>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</si>
  <si>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</si>
  <si>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</si>
  <si>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</si>
  <si>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</si>
  <si>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</si>
  <si>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</si>
  <si>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</si>
  <si>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</si>
  <si>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</si>
  <si>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</si>
  <si>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</si>
  <si>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</si>
  <si>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</si>
  <si>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</si>
  <si>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</si>
  <si>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</si>
  <si>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</si>
  <si>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</si>
  <si>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</si>
  <si>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</si>
  <si>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</si>
  <si>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</si>
  <si>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</si>
  <si>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</si>
  <si>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</si>
  <si>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</si>
  <si>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</si>
  <si>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</si>
  <si>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</si>
  <si>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</si>
  <si>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</si>
  <si>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</si>
  <si>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</si>
  <si>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</si>
  <si>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</si>
  <si>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</si>
  <si>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</si>
  <si>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</si>
  <si>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</si>
  <si>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</si>
  <si>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</si>
  <si>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</si>
  <si>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</si>
  <si>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</si>
  <si>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</si>
  <si>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</si>
  <si>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</si>
  <si>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</si>
  <si>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</si>
  <si>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</si>
  <si>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</si>
  <si>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</si>
  <si>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</si>
  <si>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</si>
  <si>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</si>
  <si>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</si>
  <si>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</si>
  <si>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</si>
  <si>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</si>
  <si>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</si>
  <si>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</si>
  <si>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</si>
  <si>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</si>
  <si>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</si>
  <si>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</si>
  <si>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</si>
  <si>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</si>
  <si>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</si>
  <si>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</si>
  <si>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</si>
  <si>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</si>
  <si>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</si>
  <si>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</si>
  <si>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</si>
  <si>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</si>
  <si>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</si>
  <si>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</si>
  <si>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</si>
  <si>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</si>
  <si>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</si>
  <si>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</si>
  <si>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</si>
  <si>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</si>
  <si>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</si>
  <si>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</si>
  <si>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</si>
  <si>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</si>
  <si>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</si>
  <si>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</si>
  <si>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</si>
  <si>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</si>
  <si>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</si>
  <si>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</si>
  <si>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</si>
  <si>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</si>
  <si>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</si>
  <si>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</si>
  <si>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</si>
  <si>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</si>
  <si>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</si>
  <si>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</si>
  <si>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</si>
  <si>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</si>
  <si>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</si>
  <si>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</si>
  <si>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</si>
  <si>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</si>
  <si>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</si>
  <si>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</si>
  <si>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</si>
  <si>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</si>
  <si>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</si>
  <si>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</si>
  <si>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</si>
  <si>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</si>
  <si>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</si>
  <si>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</si>
  <si>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</si>
  <si>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</si>
  <si>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</si>
  <si>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</si>
  <si>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</si>
  <si>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</si>
  <si>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</si>
  <si>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</si>
  <si>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</si>
  <si>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</si>
  <si>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</si>
  <si>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</si>
  <si>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</si>
  <si>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</si>
  <si>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</si>
  <si>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</si>
  <si>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</si>
  <si>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</si>
  <si>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</si>
  <si>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</si>
  <si>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</si>
  <si>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</si>
  <si>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</si>
  <si>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</si>
  <si>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</si>
  <si>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</si>
  <si>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</si>
  <si>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</si>
  <si>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</si>
  <si>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</si>
  <si>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</si>
  <si>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</si>
  <si>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</si>
  <si>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</si>
  <si>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</si>
  <si>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</si>
  <si>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</si>
  <si>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</si>
  <si>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</si>
  <si>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</si>
  <si>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</si>
  <si>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</si>
  <si>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</si>
  <si>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</si>
  <si>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</si>
  <si>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</si>
  <si>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</si>
  <si>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</si>
  <si>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</si>
  <si>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</si>
  <si>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</si>
  <si>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</si>
  <si>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</si>
  <si>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</si>
  <si>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</si>
  <si>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</si>
  <si>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</si>
  <si>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</si>
  <si>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</si>
  <si>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</si>
  <si>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</si>
  <si>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</si>
  <si>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</si>
  <si>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</si>
  <si>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</si>
  <si>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</si>
  <si>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</si>
  <si>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</si>
  <si>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</si>
  <si>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</si>
  <si>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</si>
  <si>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</si>
  <si>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</si>
  <si>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</si>
  <si>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</si>
  <si>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</si>
  <si>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</si>
  <si>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</si>
  <si>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</si>
  <si>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</si>
  <si>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</si>
  <si>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</si>
  <si>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</si>
  <si>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</si>
  <si>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</si>
  <si>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</si>
  <si>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</si>
  <si>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</si>
  <si>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</si>
  <si>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</si>
  <si>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</si>
  <si>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</si>
  <si>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</si>
  <si>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</si>
  <si>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</si>
  <si>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</si>
  <si>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</si>
  <si>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</si>
  <si>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</si>
  <si>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</si>
  <si>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</si>
  <si>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</si>
  <si>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</si>
  <si>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</si>
  <si>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</si>
  <si>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</si>
  <si>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</si>
  <si>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</si>
  <si>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</si>
  <si>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</si>
  <si>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</si>
  <si>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</si>
  <si>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</si>
  <si>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</si>
  <si>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</si>
  <si>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</si>
  <si>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</si>
  <si>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</si>
  <si>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</si>
  <si>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</si>
  <si>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</si>
  <si>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</si>
  <si>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</si>
  <si>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</si>
  <si>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</si>
  <si>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</si>
  <si>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</si>
  <si>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</si>
  <si>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</si>
  <si>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</si>
  <si>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</si>
  <si>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</si>
  <si>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</si>
  <si>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</si>
  <si>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</si>
  <si>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</si>
  <si>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</si>
  <si>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</si>
  <si>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</si>
  <si>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</si>
  <si>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</si>
  <si>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</si>
  <si>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</si>
  <si>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</si>
  <si>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</si>
  <si>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</si>
  <si>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</si>
  <si>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</si>
  <si>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</si>
  <si>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</si>
  <si>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</si>
  <si>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</si>
  <si>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</si>
  <si>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</si>
  <si>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</si>
  <si>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</si>
  <si>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</si>
  <si>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</si>
  <si>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</si>
  <si>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</si>
  <si>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</si>
  <si>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</si>
  <si>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</si>
  <si>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</si>
  <si>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</si>
  <si>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</si>
  <si>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</si>
  <si>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</si>
  <si>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</si>
  <si>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</si>
  <si>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</si>
  <si>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</si>
  <si>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</si>
  <si>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</si>
  <si>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</si>
  <si>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</si>
  <si>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</si>
  <si>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</si>
  <si>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</si>
  <si>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</si>
  <si>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</si>
  <si>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</si>
  <si>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</si>
  <si>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</si>
  <si>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</si>
  <si>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</si>
  <si>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</si>
  <si>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</si>
  <si>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</si>
  <si>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</si>
  <si>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</si>
  <si>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</si>
  <si>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</si>
  <si>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</si>
  <si>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</si>
  <si>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</si>
  <si>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</si>
  <si>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</si>
  <si>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</si>
  <si>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</si>
  <si>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</si>
  <si>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</si>
  <si>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</si>
  <si>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</si>
  <si>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</si>
  <si>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</si>
  <si>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</si>
  <si>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</si>
  <si>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</si>
  <si>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</si>
  <si>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</si>
  <si>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</si>
  <si>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</si>
  <si>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</si>
  <si>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</si>
  <si>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</si>
  <si>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</si>
  <si>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</si>
  <si>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</si>
  <si>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</si>
  <si>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</si>
  <si>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</si>
  <si>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</si>
  <si>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</si>
  <si>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</si>
  <si>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</si>
  <si>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</si>
  <si>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</si>
  <si>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</si>
  <si>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</si>
  <si>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</si>
  <si>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</si>
  <si>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</si>
  <si>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</si>
  <si>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</si>
  <si>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</si>
  <si>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</si>
  <si>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</si>
  <si>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</si>
  <si>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</si>
  <si>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</si>
  <si>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</si>
  <si>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</si>
  <si>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</si>
  <si>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</si>
  <si>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</si>
  <si>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</si>
  <si>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</si>
  <si>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</si>
  <si>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</si>
  <si>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</si>
  <si>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</si>
  <si>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</si>
  <si>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</si>
  <si>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</si>
  <si>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</si>
  <si>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</si>
  <si>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</si>
  <si>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</si>
  <si>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</si>
  <si>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</si>
  <si>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</si>
  <si>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</si>
  <si>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</si>
  <si>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</si>
  <si>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</si>
  <si>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</si>
  <si>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</si>
  <si>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</si>
  <si>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</si>
  <si>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</si>
  <si>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</si>
  <si>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</si>
  <si>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</si>
  <si>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</si>
  <si>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</si>
  <si>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</si>
  <si>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</si>
  <si>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</si>
  <si>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</si>
  <si>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</si>
  <si>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</si>
  <si>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</si>
  <si>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</si>
  <si>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</si>
  <si>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</si>
  <si>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</si>
  <si>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</si>
  <si>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</si>
  <si>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</si>
  <si>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</si>
  <si>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</si>
  <si>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</si>
  <si>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</si>
  <si>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</si>
  <si>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</si>
  <si>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</si>
  <si>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</si>
  <si>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</si>
  <si>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</si>
  <si>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</si>
  <si>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</si>
  <si>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</si>
  <si>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</si>
  <si>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</si>
  <si>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</si>
  <si>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</si>
  <si>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</si>
  <si>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</si>
  <si>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</si>
  <si>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</si>
  <si>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</si>
  <si>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</si>
  <si>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</si>
  <si>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</si>
  <si>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</si>
  <si>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</si>
  <si>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</si>
  <si>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</si>
  <si>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</si>
  <si>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</si>
  <si>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</si>
  <si>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</si>
  <si>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</si>
  <si>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</si>
  <si>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</si>
  <si>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</si>
  <si>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</si>
  <si>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</si>
  <si>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</si>
  <si>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</si>
  <si>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</si>
  <si>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</si>
  <si>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</si>
  <si>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</si>
  <si>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</si>
  <si>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</si>
  <si>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</si>
  <si>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</si>
  <si>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</si>
  <si>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</si>
  <si>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</si>
  <si>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</si>
  <si>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</si>
  <si>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</si>
  <si>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</si>
  <si>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</si>
  <si>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</si>
  <si>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</si>
  <si>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</si>
  <si>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</si>
  <si>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</si>
  <si>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</si>
  <si>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</si>
  <si>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</si>
  <si>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</si>
  <si>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</si>
  <si>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</si>
  <si>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</si>
  <si>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</si>
  <si>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</si>
  <si>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</si>
  <si>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</si>
  <si>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</si>
  <si>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</si>
  <si>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</si>
  <si>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</si>
  <si>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</si>
  <si>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</si>
  <si>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</si>
  <si>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</si>
  <si>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</si>
  <si>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</si>
  <si>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</si>
  <si>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</si>
  <si>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</si>
  <si>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</si>
  <si>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</si>
  <si>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</si>
  <si>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</si>
  <si>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</si>
  <si>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</si>
  <si>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</si>
  <si>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</si>
  <si>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</si>
  <si>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</si>
  <si>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</si>
  <si>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</si>
  <si>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</si>
  <si>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</si>
  <si>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</si>
  <si>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</si>
  <si>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</si>
  <si>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</si>
  <si>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</si>
  <si>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</si>
  <si>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</si>
  <si>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</si>
  <si>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</si>
  <si>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</si>
  <si>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</si>
  <si>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</si>
  <si>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</si>
  <si>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</si>
  <si>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</si>
  <si>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</si>
  <si>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</si>
  <si>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</si>
  <si>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</si>
  <si>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</si>
  <si>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</si>
  <si>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</si>
  <si>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</si>
  <si>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</si>
  <si>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</si>
  <si>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</si>
  <si>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</si>
  <si>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</si>
  <si>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</si>
  <si>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</si>
  <si>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</si>
  <si>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</si>
  <si>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</si>
  <si>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</si>
  <si>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</si>
  <si>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</si>
  <si>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</si>
  <si>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</si>
  <si>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</si>
  <si>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</si>
  <si>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</si>
  <si>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</si>
  <si>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</si>
  <si>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</si>
  <si>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</si>
  <si>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</si>
  <si>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</si>
  <si>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</si>
  <si>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</si>
  <si>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</si>
  <si>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</si>
  <si>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</si>
  <si>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</si>
  <si>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</si>
  <si>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</si>
  <si>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</si>
  <si>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</si>
  <si>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</si>
  <si>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</si>
  <si>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</si>
  <si>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</si>
  <si>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</si>
  <si>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</si>
  <si>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</si>
  <si>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</si>
  <si>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</si>
  <si>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</si>
  <si>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</si>
  <si>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</si>
  <si>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</si>
  <si>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</si>
  <si>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</si>
  <si>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</si>
  <si>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</si>
  <si>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</si>
  <si>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</si>
  <si>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</si>
  <si>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</si>
  <si>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</si>
  <si>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</si>
  <si>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</si>
  <si>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</si>
  <si>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</si>
  <si>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</si>
  <si>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</si>
  <si>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</si>
  <si>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</si>
  <si>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</si>
  <si>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</si>
  <si>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</si>
  <si>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</si>
  <si>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</si>
  <si>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</si>
  <si>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</si>
  <si>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</si>
  <si>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</si>
  <si>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</si>
  <si>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</si>
  <si>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</si>
  <si>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</si>
  <si>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</si>
  <si>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</si>
  <si>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</si>
  <si>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</si>
  <si>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</si>
  <si>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</si>
  <si>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</si>
  <si>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</si>
  <si>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</si>
  <si>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</si>
  <si>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</si>
  <si>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</si>
  <si>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</si>
  <si>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</si>
  <si>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</si>
  <si>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</si>
  <si>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</si>
  <si>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</si>
  <si>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</si>
  <si>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</si>
  <si>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</si>
  <si>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</si>
  <si>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</si>
  <si>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</si>
  <si>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</si>
  <si>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</si>
  <si>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</si>
  <si>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</si>
  <si>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</si>
  <si>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</si>
  <si>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</si>
  <si>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</si>
  <si>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</si>
  <si>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</si>
  <si>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</si>
  <si>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</si>
  <si>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</si>
  <si>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</si>
  <si>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</si>
  <si>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</si>
  <si>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</si>
  <si>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</si>
  <si>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</si>
  <si>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</si>
  <si>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</si>
  <si>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</si>
  <si>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</si>
  <si>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</si>
  <si>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</si>
  <si>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</si>
  <si>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</si>
  <si>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</si>
  <si>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</si>
  <si>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</si>
  <si>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</si>
  <si>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</si>
  <si>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</si>
  <si>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</si>
  <si>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</si>
  <si>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</si>
  <si>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</si>
  <si>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</si>
  <si>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</si>
  <si>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</si>
  <si>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</si>
  <si>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</si>
  <si>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</si>
  <si>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</si>
  <si>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</si>
  <si>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</si>
  <si>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</si>
  <si>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</si>
  <si>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</si>
  <si>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</si>
  <si>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</si>
  <si>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</si>
  <si>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</si>
  <si>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</si>
  <si>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</si>
  <si>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</si>
  <si>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</si>
  <si>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</si>
  <si>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</si>
  <si>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</si>
  <si>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</si>
  <si>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</si>
  <si>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</si>
  <si>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</si>
  <si>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</si>
  <si>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</si>
  <si>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</si>
  <si>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</si>
  <si>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</si>
  <si>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</si>
  <si>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</si>
  <si>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</si>
  <si>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</si>
  <si>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</si>
  <si>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</si>
  <si>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</si>
  <si>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</si>
  <si>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</si>
  <si>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</si>
  <si>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</si>
  <si>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</si>
  <si>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</si>
  <si>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</si>
  <si>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</si>
  <si>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</si>
  <si>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</si>
  <si>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</si>
  <si>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</si>
  <si>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</si>
  <si>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</si>
  <si>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</si>
  <si>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</si>
  <si>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</si>
  <si>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</si>
  <si>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</si>
  <si>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</si>
  <si>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</si>
  <si>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</si>
  <si>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</si>
  <si>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</si>
  <si>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</si>
  <si>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</si>
  <si>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</si>
  <si>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</si>
  <si>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</si>
  <si>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</si>
  <si>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</si>
  <si>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</si>
  <si>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</si>
  <si>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</si>
  <si>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</si>
  <si>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</si>
  <si>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</si>
  <si>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</si>
  <si>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</si>
  <si>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</si>
  <si>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</si>
  <si>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</si>
  <si>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</si>
  <si>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</si>
  <si>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</si>
  <si>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</si>
  <si>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</si>
  <si>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</si>
  <si>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</si>
  <si>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</si>
  <si>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</si>
  <si>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</si>
  <si>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</si>
  <si>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</si>
  <si>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</si>
  <si>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</si>
  <si>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</si>
  <si>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</si>
  <si>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</si>
  <si>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</si>
  <si>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</si>
  <si>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</si>
  <si>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</si>
  <si>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</si>
  <si>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</si>
  <si>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</si>
  <si>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</si>
  <si>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</si>
  <si>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</si>
  <si>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</si>
  <si>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</si>
  <si>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</si>
  <si>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</si>
  <si>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</si>
  <si>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</si>
  <si>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</si>
  <si>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</si>
  <si>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</si>
  <si>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</si>
  <si>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</si>
  <si>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</si>
  <si>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</si>
  <si>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</si>
  <si>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</si>
  <si>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</si>
  <si>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</si>
  <si>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</si>
  <si>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</si>
  <si>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</si>
  <si>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</si>
  <si>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</si>
  <si>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</si>
  <si>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</si>
  <si>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</si>
  <si>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</si>
  <si>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</si>
  <si>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</si>
  <si>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</si>
  <si>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</si>
  <si>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</si>
  <si>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</si>
  <si>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</si>
  <si>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</si>
  <si>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</si>
  <si>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</si>
  <si>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</si>
  <si>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</si>
  <si>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</si>
  <si>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</si>
  <si>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</si>
  <si>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</si>
  <si>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</si>
  <si>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</si>
  <si>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</si>
  <si>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</si>
  <si>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</si>
  <si>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</si>
  <si>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</si>
  <si>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</si>
  <si>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</si>
  <si>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</si>
  <si>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</si>
  <si>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</si>
  <si>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</si>
  <si>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</si>
  <si>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</si>
  <si>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</si>
  <si>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</si>
  <si>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</si>
  <si>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</si>
  <si>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</si>
  <si>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</si>
  <si>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</si>
  <si>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</si>
  <si>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</si>
  <si>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</si>
  <si>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</si>
  <si>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</si>
  <si>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</si>
  <si>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</si>
  <si>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</si>
  <si>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</si>
  <si>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</si>
  <si>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</si>
  <si>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</si>
  <si>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</si>
  <si>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</si>
  <si>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</si>
  <si>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</si>
  <si>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</si>
  <si>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</si>
  <si>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</si>
  <si>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</si>
  <si>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</si>
  <si>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</si>
  <si>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</si>
  <si>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</si>
  <si>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</si>
  <si>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</si>
  <si>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</si>
  <si>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</si>
  <si>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</si>
  <si>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</si>
  <si>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</si>
  <si>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</si>
  <si>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</si>
  <si>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</si>
  <si>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</si>
  <si>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</si>
  <si>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</si>
  <si>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</si>
  <si>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</si>
  <si>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</si>
  <si>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</si>
  <si>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</si>
  <si>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</si>
  <si>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</si>
  <si>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</si>
  <si>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</si>
  <si>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</si>
  <si>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</si>
  <si>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</si>
  <si>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</si>
  <si>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</si>
  <si>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</si>
  <si>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</si>
  <si>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</si>
  <si>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</si>
  <si>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</si>
  <si>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</si>
  <si>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</si>
  <si>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</si>
  <si>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</si>
  <si>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</si>
  <si>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</si>
  <si>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</si>
  <si>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</si>
  <si>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</si>
  <si>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</si>
  <si>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</si>
  <si>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</si>
  <si>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</si>
  <si>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</si>
  <si>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</si>
  <si>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</si>
  <si>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</si>
  <si>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</si>
  <si>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</si>
  <si>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</si>
  <si>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</si>
  <si>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</si>
  <si>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</si>
  <si>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</si>
  <si>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</si>
  <si>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</si>
  <si>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</si>
  <si>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</si>
  <si>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</si>
  <si>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</si>
  <si>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</si>
  <si>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</si>
  <si>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</si>
  <si>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</si>
  <si>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</si>
  <si>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</si>
  <si>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</si>
  <si>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</si>
  <si>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</si>
  <si>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</si>
  <si>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</si>
  <si>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</si>
  <si>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</si>
  <si>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</si>
  <si>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</si>
  <si>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</si>
  <si>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</si>
  <si>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</si>
  <si>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</si>
  <si>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</si>
  <si>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</si>
  <si>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</si>
  <si>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</si>
  <si>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</si>
  <si>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</si>
  <si>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</si>
  <si>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</si>
  <si>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</si>
  <si>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</si>
  <si>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</si>
  <si>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</si>
  <si>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</si>
  <si>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</si>
  <si>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</si>
  <si>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</si>
  <si>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</si>
  <si>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</si>
  <si>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</si>
  <si>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</si>
  <si>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</si>
  <si>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</si>
  <si>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</si>
  <si>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</si>
  <si>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</si>
  <si>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</si>
  <si>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</si>
  <si>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</si>
  <si>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</si>
  <si>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</si>
  <si>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</si>
  <si>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</si>
  <si>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</si>
  <si>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</si>
  <si>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</si>
  <si>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</si>
  <si>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</si>
  <si>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</si>
  <si>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</si>
  <si>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</si>
  <si>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</si>
  <si>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</si>
  <si>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</si>
  <si>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</si>
  <si>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</si>
  <si>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</si>
  <si>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</si>
  <si>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</si>
  <si>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</si>
  <si>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</si>
  <si>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</si>
  <si>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</si>
  <si>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</si>
  <si>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</si>
  <si>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</si>
  <si>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</si>
  <si>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</si>
  <si>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</si>
  <si>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</si>
  <si>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</si>
  <si>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</si>
  <si>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</si>
  <si>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</si>
  <si>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</si>
  <si>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</si>
  <si>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</si>
  <si>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</si>
  <si>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</si>
  <si>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</si>
  <si>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</si>
  <si>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</si>
  <si>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</si>
  <si>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</si>
  <si>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</si>
  <si>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</si>
  <si>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</si>
  <si>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</si>
  <si>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</si>
  <si>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</si>
  <si>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</si>
  <si>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</si>
  <si>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</si>
  <si>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</si>
  <si>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</si>
  <si>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</si>
  <si>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</si>
  <si>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</si>
  <si>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</si>
  <si>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</si>
  <si>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</si>
  <si>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</si>
  <si>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</si>
  <si>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</si>
  <si>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</si>
  <si>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</si>
  <si>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</si>
  <si>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</si>
  <si>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</si>
  <si>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</si>
  <si>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</si>
  <si>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</si>
  <si>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</si>
  <si>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</si>
  <si>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</si>
  <si>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</si>
  <si>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</si>
  <si>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</si>
  <si>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</si>
  <si>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</si>
  <si>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</si>
  <si>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</si>
  <si>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</si>
  <si>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</si>
  <si>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</si>
  <si>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</si>
  <si>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</si>
  <si>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</si>
  <si>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</si>
  <si>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</si>
  <si>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</si>
  <si>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</si>
  <si>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</si>
  <si>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</si>
  <si>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</si>
  <si>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</si>
  <si>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</si>
  <si>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</si>
  <si>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</si>
  <si>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</si>
  <si>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</si>
  <si>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</si>
  <si>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</si>
  <si>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</si>
  <si>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</si>
  <si>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</si>
  <si>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</si>
  <si>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</si>
  <si>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</si>
  <si>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</si>
  <si>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</si>
  <si>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</si>
  <si>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</si>
  <si>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</si>
  <si>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</si>
  <si>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</si>
  <si>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</si>
  <si>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</si>
  <si>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</si>
  <si>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</si>
  <si>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</si>
  <si>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</si>
  <si>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</si>
  <si>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</si>
  <si>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</si>
  <si>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</si>
  <si>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</si>
  <si>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</si>
  <si>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</si>
  <si>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</si>
  <si>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</si>
  <si>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</si>
  <si>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</si>
  <si>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</si>
  <si>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</si>
  <si>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</si>
  <si>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</si>
  <si>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</si>
  <si>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</si>
  <si>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</si>
  <si>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</si>
  <si>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</si>
  <si>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</si>
  <si>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</si>
  <si>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</si>
  <si>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</si>
  <si>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</si>
  <si>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</si>
  <si>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</si>
  <si>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</si>
  <si>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</si>
  <si>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</si>
  <si>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</si>
  <si>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</si>
  <si>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</si>
  <si>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</si>
  <si>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</si>
  <si>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</si>
  <si>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</si>
  <si>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</si>
  <si>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</si>
  <si>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</si>
  <si>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</si>
  <si>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</si>
  <si>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</si>
  <si>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</si>
  <si>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</si>
  <si>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</si>
  <si>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</si>
  <si>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</si>
  <si>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</si>
  <si>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</si>
  <si>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</si>
  <si>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</si>
  <si>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</si>
  <si>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</si>
  <si>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</si>
  <si>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</si>
  <si>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</si>
  <si>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</si>
  <si>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</si>
  <si>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</si>
  <si>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</si>
  <si>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</si>
  <si>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</si>
  <si>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</si>
  <si>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</si>
  <si>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</si>
  <si>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</si>
  <si>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</si>
  <si>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</si>
  <si>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</si>
  <si>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</si>
  <si>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</si>
  <si>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</si>
  <si>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</si>
  <si>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</si>
  <si>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</si>
  <si>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</si>
  <si>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</si>
  <si>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</si>
  <si>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</si>
  <si>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</si>
  <si>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</si>
  <si>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</si>
  <si>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</si>
  <si>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</si>
  <si>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</si>
  <si>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</si>
  <si>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</si>
  <si>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</si>
  <si>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</si>
  <si>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</si>
  <si>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</si>
  <si>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</si>
  <si>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</si>
  <si>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</si>
  <si>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</si>
  <si>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</si>
  <si>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</si>
  <si>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</si>
  <si>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</si>
  <si>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</si>
  <si>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</si>
  <si>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</si>
  <si>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</si>
  <si>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</si>
  <si>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</si>
  <si>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</si>
  <si>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</si>
  <si>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</si>
  <si>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</si>
  <si>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</si>
  <si>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</si>
  <si>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</si>
  <si>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</si>
  <si>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</si>
  <si>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</si>
  <si>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</si>
  <si>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</si>
  <si>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</si>
  <si>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</si>
  <si>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</si>
  <si>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</si>
  <si>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</si>
  <si>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</si>
  <si>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</si>
  <si>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</si>
  <si>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</si>
  <si>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</si>
  <si>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</si>
  <si>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</si>
  <si>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</si>
  <si>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</si>
  <si>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</si>
  <si>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</si>
  <si>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</si>
  <si>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</si>
  <si>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</si>
  <si>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</si>
  <si>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</si>
  <si>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</si>
  <si>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</si>
  <si>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</si>
  <si>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</si>
  <si>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</si>
  <si>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</si>
  <si>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</si>
  <si>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</si>
  <si>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</si>
  <si>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</si>
  <si>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</si>
  <si>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</si>
  <si>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</si>
  <si>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</si>
  <si>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</si>
  <si>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</si>
  <si>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</si>
  <si>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</si>
  <si>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</si>
  <si>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</si>
  <si>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</si>
  <si>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</si>
  <si>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</si>
  <si>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</si>
  <si>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</si>
  <si>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</si>
  <si>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</si>
  <si>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</si>
  <si>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</si>
  <si>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</si>
  <si>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</si>
  <si>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</si>
  <si>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</si>
  <si>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</si>
  <si>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</si>
  <si>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</si>
  <si>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</si>
  <si>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</si>
  <si>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</si>
  <si>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</si>
  <si>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</si>
  <si>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</si>
  <si>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</si>
  <si>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</si>
  <si>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</si>
  <si>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</si>
  <si>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</si>
  <si>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</si>
  <si>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</si>
  <si>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</si>
  <si>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</si>
  <si>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</si>
  <si>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</si>
  <si>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</si>
  <si>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</si>
  <si>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</si>
  <si>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</si>
  <si>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</si>
  <si>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</si>
  <si>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</si>
  <si>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</si>
  <si>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</si>
  <si>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</si>
  <si>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</si>
  <si>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</si>
  <si>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</si>
  <si>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</si>
  <si>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</si>
  <si>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</si>
  <si>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</si>
  <si>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</si>
  <si>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</si>
  <si>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</si>
  <si>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</si>
  <si>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</si>
  <si>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</si>
  <si>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</si>
  <si>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</si>
  <si>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</si>
  <si>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</si>
  <si>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</si>
  <si>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</si>
  <si>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</si>
  <si>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</si>
  <si>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</si>
  <si>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</si>
  <si>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</si>
  <si>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</si>
  <si>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</si>
  <si>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</si>
  <si>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</si>
  <si>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</si>
  <si>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</si>
  <si>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</si>
  <si>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</si>
  <si>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</si>
  <si>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</si>
  <si>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</si>
  <si>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</si>
  <si>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</si>
  <si>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</si>
  <si>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</si>
  <si>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</si>
  <si>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</si>
  <si>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</si>
  <si>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</si>
  <si>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</si>
  <si>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</si>
  <si>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</si>
  <si>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</si>
  <si>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</si>
  <si>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</si>
  <si>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</si>
  <si>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</si>
  <si>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</si>
  <si>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</si>
  <si>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</si>
  <si>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</si>
  <si>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</si>
  <si>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</si>
  <si>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</si>
  <si>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</si>
  <si>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</si>
  <si>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</si>
  <si>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</si>
  <si>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</si>
  <si>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</si>
  <si>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</si>
  <si>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</si>
  <si>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</si>
  <si>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</si>
  <si>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</si>
  <si>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</si>
  <si>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</si>
  <si>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</si>
  <si>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</si>
  <si>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</si>
  <si>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</si>
  <si>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</si>
  <si>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</si>
  <si>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</si>
  <si>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</si>
  <si>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</si>
  <si>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</si>
  <si>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</si>
  <si>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</si>
  <si>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</si>
  <si>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</si>
  <si>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</si>
  <si>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</si>
  <si>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</si>
  <si>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</si>
  <si>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</si>
  <si>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</si>
  <si>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</si>
  <si>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</si>
  <si>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</si>
  <si>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</si>
  <si>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</si>
  <si>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</si>
  <si>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</si>
  <si>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</si>
  <si>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</si>
  <si>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</si>
  <si>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</si>
  <si>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</si>
  <si>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</si>
  <si>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</si>
  <si>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</si>
  <si>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</si>
  <si>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</si>
  <si>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</si>
  <si>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</si>
  <si>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</si>
  <si>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</si>
  <si>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</si>
  <si>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</si>
  <si>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</si>
  <si>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</si>
  <si>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</si>
  <si>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</si>
  <si>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</si>
  <si>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</si>
  <si>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</si>
  <si>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</si>
  <si>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</si>
  <si>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</si>
  <si>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</si>
  <si>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</si>
  <si>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</si>
  <si>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</si>
  <si>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</si>
  <si>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</si>
  <si>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</si>
  <si>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</si>
  <si>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</si>
  <si>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</si>
  <si>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</si>
  <si>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</si>
  <si>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</si>
  <si>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</si>
  <si>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</si>
  <si>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</si>
  <si>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</si>
  <si>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</si>
  <si>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</si>
  <si>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</si>
  <si>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</si>
  <si>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</si>
  <si>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</si>
  <si>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</si>
  <si>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</si>
  <si>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</si>
  <si>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</si>
  <si>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</si>
  <si>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</si>
  <si>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</si>
  <si>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</si>
  <si>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</si>
  <si>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</si>
  <si>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</si>
  <si>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</si>
  <si>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</si>
  <si>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</si>
  <si>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</si>
  <si>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</si>
  <si>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</si>
  <si>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</si>
  <si>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</si>
  <si>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</si>
  <si>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</si>
  <si>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</si>
  <si>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</si>
  <si>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</si>
  <si>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</si>
  <si>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</si>
  <si>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</si>
  <si>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</si>
  <si>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</si>
  <si>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</si>
  <si>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</si>
  <si>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</si>
  <si>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</si>
  <si>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</si>
  <si>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</si>
  <si>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</si>
  <si>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</si>
  <si>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</si>
  <si>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</si>
  <si>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</si>
  <si>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</si>
  <si>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</si>
  <si>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</si>
  <si>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</si>
  <si>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</si>
  <si>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</si>
  <si>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</si>
  <si>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</si>
  <si>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</si>
  <si>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</si>
  <si>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</si>
  <si>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</si>
  <si>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</si>
  <si>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</si>
  <si>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</si>
  <si>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</si>
  <si>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</si>
  <si>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</si>
  <si>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</si>
  <si>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</si>
  <si>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</si>
  <si>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</si>
  <si>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</si>
  <si>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</si>
  <si>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</si>
  <si>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</si>
  <si>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</si>
  <si>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</si>
  <si>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</si>
  <si>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</si>
  <si>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</si>
  <si>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</si>
  <si>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</si>
  <si>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</si>
  <si>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</si>
  <si>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</si>
  <si>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</si>
  <si>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</si>
  <si>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</si>
  <si>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</si>
  <si>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</si>
  <si>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</si>
  <si>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</si>
  <si>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</si>
  <si>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</si>
  <si>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</si>
  <si>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</si>
  <si>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</si>
  <si>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</si>
  <si>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</si>
  <si>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</si>
  <si>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</si>
  <si>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</si>
  <si>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</si>
  <si>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</si>
  <si>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</si>
  <si>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</si>
  <si>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</si>
  <si>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</si>
  <si>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</si>
  <si>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</si>
  <si>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</si>
  <si>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</si>
  <si>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</si>
  <si>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</si>
  <si>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</si>
  <si>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</si>
  <si>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</si>
  <si>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</si>
  <si>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</si>
  <si>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</si>
  <si>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</si>
  <si>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</si>
  <si>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</si>
  <si>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</si>
  <si>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</si>
  <si>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</si>
  <si>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</si>
  <si>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</si>
  <si>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</si>
  <si>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</si>
  <si>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</si>
  <si>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</si>
  <si>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</si>
  <si>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</si>
  <si>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</si>
  <si>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</si>
  <si>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</si>
  <si>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</si>
  <si>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</si>
  <si>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</si>
  <si>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</si>
  <si>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</si>
  <si>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</si>
  <si>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</si>
  <si>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</si>
  <si>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</si>
  <si>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</si>
  <si>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</si>
  <si>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</si>
  <si>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</si>
  <si>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</si>
  <si>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</si>
  <si>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</si>
  <si>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</si>
  <si>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</si>
  <si>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</si>
  <si>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</si>
  <si>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</si>
  <si>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</si>
  <si>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</si>
  <si>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</si>
  <si>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</si>
  <si>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</si>
  <si>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</si>
  <si>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</si>
  <si>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</si>
  <si>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</si>
  <si>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</si>
  <si>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</si>
  <si>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</si>
  <si>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</si>
  <si>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</si>
  <si>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</si>
  <si>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</si>
  <si>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</si>
  <si>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</si>
  <si>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</si>
  <si>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</si>
  <si>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</si>
  <si>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</si>
  <si>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</si>
  <si>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</si>
  <si>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</si>
  <si>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</si>
  <si>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</si>
  <si>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</si>
  <si>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</si>
  <si>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</si>
  <si>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</si>
  <si>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</si>
  <si>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</si>
  <si>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</si>
  <si>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</si>
  <si>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</si>
  <si>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</si>
  <si>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</si>
  <si>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</si>
  <si>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</si>
  <si>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</si>
  <si>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</si>
  <si>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</si>
  <si>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</si>
  <si>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</si>
  <si>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</si>
  <si>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</si>
  <si>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</si>
  <si>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</si>
  <si>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</si>
  <si>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</si>
  <si>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</si>
  <si>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</si>
  <si>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</si>
  <si>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</si>
  <si>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</si>
  <si>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</si>
  <si>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</si>
  <si>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</si>
  <si>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</si>
  <si>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</si>
  <si>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</si>
  <si>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</si>
  <si>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</si>
  <si>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</si>
  <si>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</si>
  <si>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</si>
  <si>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</si>
  <si>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</si>
  <si>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</si>
  <si>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</si>
  <si>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</si>
  <si>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</si>
  <si>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</si>
  <si>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</si>
  <si>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</si>
  <si>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</si>
  <si>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</si>
  <si>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</si>
  <si>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</si>
  <si>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</si>
  <si>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</si>
  <si>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</si>
  <si>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</si>
  <si>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</si>
  <si>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</si>
  <si>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</si>
  <si>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</si>
  <si>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</si>
  <si>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</si>
  <si>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</si>
  <si>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</si>
  <si>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</si>
  <si>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</si>
  <si>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</si>
  <si>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</si>
  <si>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</si>
  <si>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</si>
  <si>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</si>
  <si>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</si>
  <si>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</si>
  <si>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</si>
  <si>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</si>
  <si>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</si>
  <si>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</si>
  <si>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</si>
  <si>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</si>
  <si>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</si>
  <si>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</si>
  <si>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</si>
  <si>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</si>
  <si>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</si>
  <si>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</si>
  <si>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</si>
  <si>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</si>
  <si>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</si>
  <si>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</si>
  <si>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</si>
  <si>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</si>
  <si>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</si>
  <si>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</si>
  <si>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</si>
  <si>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</si>
  <si>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</si>
  <si>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</si>
  <si>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</si>
  <si>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</si>
  <si>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</si>
  <si>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</si>
  <si>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</si>
  <si>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</si>
  <si>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</si>
  <si>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</si>
  <si>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</si>
  <si>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</si>
  <si>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</si>
  <si>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</si>
  <si>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</si>
  <si>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</si>
  <si>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</si>
  <si>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</si>
  <si>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</si>
  <si>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</si>
  <si>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</si>
  <si>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</si>
  <si>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</si>
  <si>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</si>
  <si>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</si>
  <si>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</si>
  <si>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</si>
  <si>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</si>
  <si>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</si>
  <si>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</si>
  <si>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</si>
  <si>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</si>
  <si>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</si>
  <si>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</si>
  <si>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</si>
  <si>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</si>
  <si>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</si>
  <si>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</si>
  <si>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</si>
  <si>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</si>
  <si>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</si>
  <si>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</si>
  <si>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</si>
  <si>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</si>
  <si>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</si>
  <si>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</si>
  <si>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</si>
  <si>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</si>
  <si>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</si>
  <si>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</si>
  <si>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</si>
  <si>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</si>
  <si>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</si>
  <si>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</si>
  <si>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</si>
  <si>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</si>
  <si>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</si>
  <si>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</si>
  <si>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</si>
  <si>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</si>
  <si>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</si>
  <si>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</si>
  <si>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</si>
  <si>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</si>
  <si>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</si>
  <si>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</si>
  <si>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</si>
  <si>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</si>
  <si>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</si>
  <si>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</si>
  <si>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</si>
  <si>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</si>
  <si>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</si>
  <si>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</si>
  <si>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</si>
  <si>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</si>
  <si>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</si>
  <si>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</si>
  <si>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</si>
  <si>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</si>
  <si>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</si>
  <si>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</si>
  <si>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</si>
  <si>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</si>
  <si>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</si>
  <si>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</si>
  <si>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</si>
  <si>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</si>
  <si>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</si>
  <si>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</si>
  <si>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</si>
  <si>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</si>
  <si>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</si>
  <si>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</si>
  <si>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</si>
  <si>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</si>
  <si>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</si>
  <si>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</si>
  <si>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</si>
  <si>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</si>
  <si>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</si>
  <si>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</si>
  <si>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</si>
  <si>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</si>
  <si>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</si>
  <si>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</si>
  <si>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</si>
  <si>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</si>
  <si>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</si>
  <si>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</si>
  <si>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</si>
  <si>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</si>
  <si>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</si>
  <si>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</si>
  <si>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</si>
  <si>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</si>
  <si>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</si>
  <si>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</si>
  <si>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</si>
  <si>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</si>
  <si>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</si>
  <si>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</si>
  <si>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</si>
  <si>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</si>
  <si>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</si>
  <si>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</si>
  <si>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</si>
  <si>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</si>
  <si>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</si>
  <si>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</si>
  <si>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</si>
  <si>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</si>
  <si>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</si>
  <si>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</si>
  <si>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</si>
  <si>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</si>
  <si>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</si>
  <si>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</si>
  <si>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</si>
  <si>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</si>
  <si>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</si>
  <si>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</si>
  <si>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</si>
  <si>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</si>
  <si>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</si>
  <si>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</si>
  <si>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</si>
  <si>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</si>
  <si>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</si>
  <si>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</si>
  <si>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</si>
  <si>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</si>
  <si>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</si>
  <si>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</si>
  <si>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</si>
  <si>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</si>
  <si>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</si>
  <si>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</si>
  <si>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</si>
  <si>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</si>
  <si>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</si>
  <si>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</si>
  <si>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</si>
  <si>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</si>
  <si>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</si>
  <si>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</si>
  <si>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</si>
  <si>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</si>
  <si>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</si>
  <si>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</si>
  <si>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</si>
  <si>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</si>
  <si>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</si>
  <si>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</si>
  <si>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</si>
  <si>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</si>
  <si>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</si>
  <si>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</si>
  <si>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</si>
  <si>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</si>
  <si>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</si>
  <si>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</si>
  <si>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</si>
  <si>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</si>
  <si>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</si>
  <si>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</si>
  <si>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</si>
  <si>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</si>
  <si>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</si>
  <si>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</si>
  <si>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</si>
  <si>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</si>
  <si>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</si>
  <si>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</si>
  <si>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</si>
  <si>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</si>
  <si>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</si>
  <si>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</si>
  <si>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</si>
  <si>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</si>
  <si>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</si>
  <si>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</si>
  <si>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</si>
  <si>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</si>
  <si>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</si>
  <si>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</si>
  <si>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</si>
  <si>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</si>
  <si>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</si>
  <si>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</si>
  <si>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</si>
  <si>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</si>
  <si>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</si>
  <si>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</si>
  <si>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</si>
  <si>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</si>
  <si>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</si>
  <si>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</si>
  <si>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</si>
  <si>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</si>
  <si>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</si>
  <si>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</si>
  <si>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</si>
  <si>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</si>
  <si>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</si>
  <si>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</si>
  <si>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</si>
  <si>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</si>
  <si>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</si>
  <si>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</si>
  <si>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</si>
  <si>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</si>
  <si>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</si>
  <si>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</si>
  <si>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</si>
  <si>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</si>
  <si>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</si>
  <si>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</si>
  <si>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</si>
  <si>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</si>
  <si>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</si>
  <si>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</si>
  <si>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</si>
  <si>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</si>
  <si>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</si>
  <si>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</si>
  <si>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</si>
  <si>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</si>
  <si>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</si>
  <si>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</si>
  <si>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</si>
  <si>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</si>
  <si>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</si>
  <si>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</si>
  <si>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</si>
  <si>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</si>
  <si>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</si>
  <si>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</si>
  <si>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</si>
  <si>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</si>
  <si>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</si>
  <si>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</si>
  <si>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</si>
  <si>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</si>
  <si>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</si>
  <si>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</si>
  <si>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</si>
  <si>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</si>
  <si>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</si>
  <si>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</si>
  <si>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</si>
  <si>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</si>
  <si>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</si>
  <si>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</si>
  <si>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</si>
  <si>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</si>
  <si>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</si>
  <si>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</si>
  <si>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</si>
  <si>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</si>
  <si>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</si>
  <si>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</si>
  <si>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</si>
  <si>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</si>
  <si>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</si>
  <si>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</si>
  <si>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</si>
  <si>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</si>
  <si>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</si>
  <si>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</si>
  <si>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</si>
  <si>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</si>
  <si>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</si>
  <si>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</si>
  <si>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</si>
  <si>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</si>
  <si>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</si>
  <si>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</si>
  <si>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</si>
  <si>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</si>
  <si>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</si>
  <si>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</si>
  <si>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</si>
  <si>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</si>
  <si>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</si>
  <si>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</si>
  <si>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</si>
  <si>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</si>
  <si>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</si>
  <si>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</si>
  <si>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</si>
  <si>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</si>
  <si>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</si>
  <si>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</si>
  <si>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</si>
  <si>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</si>
  <si>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</si>
  <si>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</si>
  <si>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</si>
  <si>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</si>
  <si>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</si>
  <si>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</si>
  <si>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</si>
  <si>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</si>
  <si>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</si>
  <si>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</si>
  <si>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</si>
  <si>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</si>
  <si>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</si>
  <si>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</si>
  <si>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</si>
  <si>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</si>
  <si>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</si>
  <si>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</si>
  <si>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</si>
  <si>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</si>
  <si>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</si>
  <si>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</si>
  <si>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</si>
  <si>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</si>
  <si>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</si>
  <si>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</si>
  <si>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</si>
  <si>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</si>
  <si>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</si>
  <si>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</si>
  <si>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</si>
  <si>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</si>
  <si>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</si>
  <si>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</si>
  <si>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</si>
  <si>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</si>
  <si>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</si>
  <si>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</si>
  <si>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</si>
  <si>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</si>
  <si>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</si>
  <si>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</si>
  <si>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</si>
  <si>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</si>
  <si>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</si>
  <si>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</si>
  <si>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</si>
  <si>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</si>
  <si>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</si>
  <si>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</si>
  <si>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</si>
  <si>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</si>
  <si>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</si>
  <si>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</si>
  <si>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</si>
  <si>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</si>
  <si>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</si>
  <si>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</si>
  <si>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</si>
  <si>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</si>
  <si>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</si>
  <si>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</si>
  <si>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</si>
  <si>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</si>
  <si>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</si>
  <si>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</si>
  <si>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</si>
  <si>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</si>
  <si>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</si>
  <si>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</si>
  <si>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</si>
  <si>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</si>
  <si>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</si>
  <si>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</si>
  <si>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</si>
  <si>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</si>
  <si>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</si>
  <si>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</si>
  <si>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</si>
  <si>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</si>
  <si>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</si>
  <si>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</si>
  <si>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</si>
  <si>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</si>
  <si>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</si>
  <si>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</si>
  <si>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</si>
  <si>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</si>
  <si>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</si>
  <si>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</si>
  <si>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</si>
  <si>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</si>
  <si>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</si>
  <si>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</si>
  <si>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</si>
  <si>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</si>
  <si>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</si>
  <si>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</si>
  <si>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</si>
  <si>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</si>
  <si>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</si>
  <si>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</si>
  <si>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</si>
  <si>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</si>
  <si>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</si>
  <si>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</si>
  <si>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</si>
  <si>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</si>
  <si>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</si>
  <si>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</si>
  <si>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</si>
  <si>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</si>
  <si>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</si>
  <si>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</si>
  <si>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</si>
  <si>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</si>
  <si>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</si>
  <si>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</si>
  <si>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</si>
  <si>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</si>
  <si>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</si>
  <si>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</si>
  <si>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</si>
  <si>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</si>
  <si>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</si>
  <si>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</si>
  <si>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</si>
  <si>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</si>
  <si>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</si>
  <si>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</si>
  <si>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</si>
  <si>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</si>
  <si>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</si>
  <si>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</si>
  <si>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</si>
  <si>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</si>
  <si>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</si>
  <si>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</si>
  <si>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</si>
  <si>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</si>
  <si>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</si>
  <si>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</si>
  <si>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</si>
  <si>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</si>
  <si>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</si>
  <si>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</si>
  <si>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</si>
  <si>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</si>
  <si>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</si>
  <si>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</si>
  <si>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</si>
  <si>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</si>
  <si>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</si>
  <si>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</si>
  <si>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</si>
  <si>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</si>
  <si>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</si>
  <si>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</si>
  <si>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</si>
  <si>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</si>
  <si>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</si>
  <si>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</si>
  <si>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</si>
  <si>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</si>
  <si>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</si>
  <si>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</si>
  <si>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</si>
  <si>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</si>
  <si>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</si>
  <si>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</si>
  <si>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</si>
  <si>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</si>
  <si>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</si>
  <si>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</si>
  <si>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</si>
  <si>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</si>
  <si>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</si>
  <si>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</si>
  <si>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</si>
  <si>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</si>
  <si>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</si>
  <si>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</si>
  <si>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</si>
  <si>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</si>
  <si>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</si>
  <si>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</si>
  <si>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</si>
  <si>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</si>
  <si>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</si>
  <si>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</si>
  <si>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</si>
  <si>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</si>
  <si>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</si>
  <si>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</si>
  <si>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</si>
  <si>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</si>
  <si>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</si>
  <si>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</si>
  <si>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</si>
  <si>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</si>
  <si>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</si>
  <si>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</si>
  <si>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</si>
  <si>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</si>
  <si>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</si>
  <si>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</si>
  <si>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</si>
  <si>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</si>
  <si>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</si>
  <si>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</si>
  <si>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</si>
  <si>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</si>
  <si>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</si>
  <si>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</si>
  <si>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</si>
  <si>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</si>
  <si>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</si>
  <si>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</si>
  <si>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</si>
  <si>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</si>
  <si>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</si>
  <si>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</si>
  <si>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</si>
  <si>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</si>
  <si>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</si>
  <si>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</si>
  <si>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</si>
  <si>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</si>
  <si>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</si>
  <si>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</si>
  <si>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</si>
  <si>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</si>
  <si>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</si>
  <si>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</si>
  <si>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</si>
  <si>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</si>
  <si>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</si>
  <si>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</si>
  <si>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</si>
  <si>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</si>
  <si>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</si>
  <si>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</si>
  <si>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</si>
  <si>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</si>
  <si>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</si>
  <si>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</si>
  <si>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</si>
  <si>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</si>
  <si>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</si>
  <si>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</si>
  <si>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</si>
  <si>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</si>
  <si>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</si>
  <si>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</si>
  <si>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</si>
  <si>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</si>
  <si>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</si>
  <si>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</si>
  <si>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</si>
  <si>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</si>
  <si>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</si>
  <si>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</si>
  <si>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</si>
  <si>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</si>
  <si>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</si>
  <si>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</si>
  <si>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</si>
  <si>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</si>
  <si>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</si>
  <si>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</si>
  <si>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</si>
  <si>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</si>
  <si>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</si>
  <si>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</si>
  <si>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</si>
  <si>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</si>
  <si>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</si>
  <si>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</si>
  <si>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</si>
  <si>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</si>
  <si>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</si>
  <si>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</si>
  <si>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</si>
  <si>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</si>
  <si>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</si>
  <si>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</si>
  <si>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</si>
  <si>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</si>
  <si>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</si>
  <si>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</si>
  <si>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</si>
  <si>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</si>
  <si>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</si>
  <si>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</si>
  <si>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</si>
  <si>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</si>
  <si>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</si>
  <si>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</si>
  <si>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</si>
  <si>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</si>
  <si>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</si>
  <si>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</si>
  <si>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</si>
  <si>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</si>
  <si>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</si>
  <si>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</si>
  <si>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</si>
  <si>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</si>
  <si>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</si>
  <si>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</si>
  <si>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</si>
  <si>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</si>
  <si>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</si>
  <si>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</si>
  <si>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</si>
  <si>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</si>
  <si>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</si>
  <si>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</si>
  <si>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</si>
  <si>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</si>
  <si>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</si>
  <si>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</si>
  <si>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</si>
  <si>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</si>
  <si>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</si>
  <si>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</si>
  <si>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</si>
  <si>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</si>
  <si>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</si>
  <si>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</si>
  <si>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</si>
  <si>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</si>
  <si>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</si>
  <si>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</si>
  <si>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</si>
  <si>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</si>
  <si>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</si>
  <si>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</si>
  <si>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</si>
  <si>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</si>
  <si>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</si>
  <si>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</si>
  <si>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</si>
  <si>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</si>
  <si>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</si>
  <si>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</si>
  <si>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</si>
  <si>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</si>
  <si>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</si>
  <si>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</si>
  <si>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</si>
  <si>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</si>
  <si>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</si>
  <si>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</si>
  <si>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</si>
  <si>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</si>
  <si>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</si>
  <si>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</si>
  <si>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</si>
  <si>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</si>
  <si>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</si>
  <si>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</si>
  <si>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</si>
  <si>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</si>
  <si>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</si>
  <si>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</si>
  <si>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</si>
  <si>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</si>
  <si>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</si>
  <si>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</si>
  <si>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</si>
  <si>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</si>
  <si>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</si>
  <si>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</si>
  <si>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</si>
  <si>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</si>
  <si>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</si>
  <si>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</si>
  <si>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</si>
  <si>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</si>
  <si>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</si>
  <si>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</si>
  <si>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</si>
  <si>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</si>
  <si>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</si>
  <si>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</si>
  <si>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</si>
  <si>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</si>
  <si>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</si>
  <si>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</si>
  <si>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</si>
  <si>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</si>
  <si>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</si>
  <si>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</si>
  <si>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</si>
  <si>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</si>
  <si>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</si>
  <si>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</si>
  <si>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</si>
  <si>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</si>
  <si>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</si>
  <si>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</si>
  <si>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</si>
  <si>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</si>
  <si>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</si>
  <si>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</si>
  <si>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</si>
  <si>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</si>
  <si>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</si>
  <si>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</si>
  <si>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</si>
  <si>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</si>
  <si>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</si>
  <si>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</si>
  <si>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</si>
  <si>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</si>
  <si>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</si>
  <si>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</si>
  <si>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</si>
  <si>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</si>
  <si>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</si>
  <si>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</si>
  <si>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</si>
  <si>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</si>
  <si>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</si>
  <si>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</si>
  <si>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</si>
  <si>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</si>
  <si>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</si>
  <si>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</si>
  <si>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</si>
  <si>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</si>
  <si>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</si>
  <si>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</si>
  <si>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</si>
  <si>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</si>
  <si>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</si>
  <si>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</si>
  <si>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</si>
  <si>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</si>
  <si>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</si>
  <si>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</si>
  <si>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</si>
  <si>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</si>
  <si>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</si>
  <si>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</si>
  <si>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</si>
  <si>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</si>
  <si>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</si>
  <si>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</si>
  <si>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</si>
  <si>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</si>
  <si>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</si>
  <si>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</si>
  <si>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</si>
  <si>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</si>
  <si>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</si>
  <si>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</si>
  <si>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</si>
  <si>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</si>
  <si>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</si>
  <si>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</si>
  <si>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</si>
  <si>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</si>
  <si>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</si>
  <si>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</si>
  <si>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</si>
  <si>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</si>
  <si>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</si>
  <si>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</si>
  <si>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</si>
  <si>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</si>
  <si>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</si>
  <si>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</si>
  <si>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</si>
  <si>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</si>
  <si>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</si>
  <si>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</si>
  <si>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</si>
  <si>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</si>
  <si>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</si>
  <si>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</si>
  <si>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</si>
  <si>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</si>
  <si>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</si>
  <si>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</si>
  <si>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</si>
  <si>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</si>
  <si>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</si>
  <si>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</si>
  <si>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</si>
  <si>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</si>
  <si>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</si>
  <si>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</si>
  <si>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</si>
  <si>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</si>
  <si>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</si>
  <si>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</si>
  <si>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</si>
  <si>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</si>
  <si>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</si>
  <si>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</si>
  <si>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</si>
  <si>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</si>
  <si>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</si>
  <si>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</si>
  <si>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</si>
  <si>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</si>
  <si>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</si>
  <si>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</si>
  <si>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</si>
  <si>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</si>
  <si>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</si>
  <si>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</si>
  <si>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</si>
  <si>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</si>
  <si>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</si>
  <si>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</si>
  <si>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</si>
  <si>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</si>
  <si>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</si>
  <si>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</si>
  <si>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</si>
  <si>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</si>
  <si>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</si>
  <si>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</si>
  <si>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</si>
  <si>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</si>
  <si>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</si>
  <si>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</si>
  <si>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</si>
  <si>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</si>
  <si>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</si>
  <si>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</si>
  <si>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</si>
  <si>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</si>
  <si>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</si>
  <si>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</si>
  <si>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</si>
  <si>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</si>
  <si>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</si>
  <si>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</si>
  <si>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</si>
  <si>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</si>
  <si>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</si>
  <si>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</si>
  <si>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</si>
  <si>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</si>
  <si>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</si>
  <si>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</si>
  <si>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</si>
  <si>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</si>
  <si>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</si>
  <si>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</si>
  <si>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</si>
  <si>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</si>
  <si>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</si>
  <si>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</si>
  <si>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</si>
  <si>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</si>
  <si>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</si>
  <si>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</si>
  <si>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</si>
  <si>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</si>
  <si>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</si>
  <si>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</si>
  <si>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</si>
  <si>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</si>
  <si>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</si>
  <si>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</si>
  <si>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</si>
  <si>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</si>
  <si>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</si>
  <si>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</si>
  <si>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</si>
  <si>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</si>
  <si>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</si>
  <si>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</si>
  <si>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</si>
  <si>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</si>
  <si>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</si>
  <si>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</si>
  <si>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</si>
  <si>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</si>
  <si>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</si>
  <si>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</si>
  <si>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</si>
  <si>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</si>
  <si>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</si>
  <si>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</si>
  <si>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</si>
  <si>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</si>
  <si>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</si>
  <si>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</si>
  <si>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</si>
  <si>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</si>
  <si>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</si>
  <si>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</si>
  <si>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</si>
  <si>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</si>
  <si>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</si>
  <si>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</si>
  <si>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</si>
  <si>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</si>
  <si>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</si>
  <si>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</si>
  <si>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</si>
  <si>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</si>
  <si>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</si>
  <si>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</si>
  <si>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</si>
  <si>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</si>
  <si>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</si>
  <si>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</si>
  <si>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</si>
  <si>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</si>
  <si>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</si>
  <si>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</si>
  <si>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</si>
  <si>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</si>
  <si>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</si>
  <si>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</si>
  <si>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</si>
  <si>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</si>
  <si>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</si>
  <si>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</si>
  <si>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</si>
  <si>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</si>
  <si>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</si>
  <si>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</si>
  <si>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</si>
  <si>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</si>
  <si>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</si>
  <si>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</si>
  <si>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</si>
  <si>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</si>
  <si>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</si>
  <si>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</si>
  <si>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</si>
  <si>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</si>
  <si>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</si>
  <si>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</si>
  <si>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</si>
  <si>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</si>
  <si>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</si>
  <si>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</si>
  <si>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</si>
  <si>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</si>
  <si>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</si>
  <si>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</si>
  <si>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</si>
  <si>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</si>
  <si>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</si>
  <si>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</si>
  <si>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</si>
  <si>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</si>
  <si>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</si>
  <si>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</si>
  <si>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</si>
  <si>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</si>
  <si>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</si>
  <si>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</si>
  <si>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</si>
  <si>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</si>
  <si>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</si>
  <si>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</si>
  <si>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</si>
  <si>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</si>
  <si>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</si>
  <si>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</si>
  <si>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</si>
  <si>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</si>
  <si>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</si>
  <si>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</si>
  <si>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</si>
  <si>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</si>
  <si>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</si>
  <si>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</si>
  <si>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</si>
  <si>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</si>
  <si>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</si>
  <si>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</si>
  <si>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</si>
  <si>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</si>
  <si>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</si>
  <si>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</si>
  <si>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</si>
  <si>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</si>
  <si>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</si>
  <si>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</si>
  <si>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</si>
  <si>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</si>
  <si>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</si>
  <si>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</si>
  <si>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</si>
  <si>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</si>
  <si>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</si>
  <si>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</si>
  <si>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</si>
  <si>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</si>
  <si>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</si>
  <si>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</si>
  <si>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</si>
  <si>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</si>
  <si>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</si>
  <si>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</si>
  <si>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</si>
  <si>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</si>
  <si>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</si>
  <si>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</si>
  <si>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</si>
  <si>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</si>
  <si>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</si>
  <si>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</si>
  <si>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</si>
  <si>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</si>
  <si>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</si>
  <si>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</si>
  <si>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</si>
  <si>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</si>
  <si>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</si>
  <si>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</si>
  <si>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</si>
  <si>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</si>
  <si>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</si>
  <si>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</si>
  <si>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</si>
  <si>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</si>
  <si>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</si>
  <si>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</si>
  <si>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</si>
  <si>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</si>
  <si>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</si>
  <si>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</si>
  <si>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</si>
  <si>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</si>
  <si>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</si>
  <si>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</si>
  <si>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</si>
  <si>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</si>
  <si>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</si>
  <si>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</si>
  <si>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</si>
  <si>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</si>
  <si>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</si>
  <si>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</si>
  <si>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</si>
  <si>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</si>
  <si>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</si>
  <si>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</si>
  <si>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</si>
  <si>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</si>
  <si>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</si>
  <si>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</si>
  <si>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</si>
  <si>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</si>
  <si>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</si>
  <si>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</si>
  <si>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</si>
  <si>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</si>
  <si>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</si>
  <si>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</si>
  <si>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</si>
  <si>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</si>
  <si>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</si>
  <si>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</si>
  <si>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</si>
  <si>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</si>
  <si>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</si>
  <si>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</si>
  <si>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</si>
  <si>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</si>
  <si>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</si>
  <si>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</si>
  <si>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</si>
  <si>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</si>
  <si>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</si>
  <si>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</si>
  <si>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</si>
  <si>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</si>
  <si>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</si>
  <si>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</si>
  <si>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</si>
  <si>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</si>
  <si>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</si>
  <si>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</si>
  <si>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</si>
  <si>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</si>
  <si>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</si>
  <si>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</si>
  <si>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</si>
  <si>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</si>
  <si>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</si>
  <si>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</si>
  <si>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</si>
  <si>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</si>
  <si>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</si>
  <si>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</si>
  <si>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</si>
  <si>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</si>
  <si>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</si>
  <si>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</si>
  <si>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</si>
  <si>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</si>
  <si>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</si>
  <si>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</si>
  <si>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</si>
  <si>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</si>
  <si>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</si>
  <si>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</si>
  <si>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</si>
  <si>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</si>
  <si>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</si>
  <si>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</si>
  <si>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</si>
  <si>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</si>
  <si>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</si>
  <si>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</si>
  <si>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</si>
  <si>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</si>
  <si>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</si>
  <si>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</si>
  <si>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</si>
  <si>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</si>
  <si>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</si>
  <si>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</si>
  <si>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</si>
  <si>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</si>
  <si>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</si>
  <si>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</si>
  <si>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</si>
  <si>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</si>
  <si>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</si>
  <si>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</si>
  <si>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</si>
  <si>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</si>
  <si>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</si>
  <si>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</si>
  <si>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</si>
  <si>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</si>
  <si>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</si>
  <si>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</si>
  <si>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</si>
  <si>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</si>
  <si>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</si>
  <si>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</si>
  <si>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</si>
  <si>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</si>
  <si>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</si>
  <si>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</si>
  <si>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</si>
  <si>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</si>
  <si>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</si>
  <si>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</si>
  <si>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</si>
  <si>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</si>
  <si>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</si>
  <si>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</si>
  <si>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</si>
  <si>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</si>
  <si>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</si>
  <si>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</si>
  <si>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</si>
  <si>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</si>
  <si>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</si>
  <si>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</si>
  <si>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</si>
  <si>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</si>
  <si>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</si>
  <si>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</si>
  <si>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</si>
  <si>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</si>
  <si>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</si>
  <si>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</si>
  <si>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</si>
  <si>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</si>
  <si>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</si>
  <si>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</si>
  <si>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</si>
  <si>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</si>
  <si>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</si>
  <si>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</si>
  <si>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</si>
  <si>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</si>
  <si>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</si>
  <si>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</si>
  <si>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</si>
  <si>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</si>
  <si>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</si>
  <si>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</si>
  <si>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</si>
  <si>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</si>
  <si>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</si>
  <si>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</si>
  <si>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</si>
  <si>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</si>
  <si>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</si>
  <si>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</si>
  <si>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</si>
  <si>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</si>
  <si>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</si>
  <si>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</si>
  <si>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</si>
  <si>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</si>
  <si>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</si>
  <si>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</si>
  <si>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</si>
  <si>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</si>
  <si>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</si>
  <si>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</si>
  <si>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</si>
  <si>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</si>
  <si>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</si>
  <si>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</si>
  <si>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</si>
  <si>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</si>
  <si>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</si>
  <si>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</si>
  <si>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</si>
  <si>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</si>
  <si>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</si>
  <si>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</si>
  <si>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</si>
  <si>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</si>
  <si>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</si>
  <si>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</si>
  <si>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</si>
  <si>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</si>
  <si>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</si>
  <si>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</si>
  <si>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</si>
  <si>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</si>
  <si>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</si>
  <si>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</si>
  <si>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</si>
  <si>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</si>
  <si>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</si>
  <si>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</si>
  <si>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</si>
  <si>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</si>
  <si>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</si>
  <si>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</si>
  <si>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</si>
  <si>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</si>
  <si>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</si>
  <si>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</si>
  <si>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</si>
  <si>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</si>
  <si>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</si>
  <si>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</si>
  <si>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</si>
  <si>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</si>
  <si>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</si>
  <si>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</si>
  <si>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</si>
  <si>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</si>
  <si>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</si>
  <si>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</si>
  <si>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</si>
  <si>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</si>
  <si>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</si>
  <si>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</si>
  <si>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</si>
  <si>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</si>
  <si>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</si>
  <si>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</si>
  <si>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</si>
  <si>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</si>
  <si>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</si>
  <si>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</si>
  <si>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</si>
  <si>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</si>
  <si>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</si>
  <si>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</si>
  <si>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</si>
  <si>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</si>
  <si>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</si>
  <si>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</si>
  <si>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</si>
  <si>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</si>
  <si>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</si>
  <si>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</si>
  <si>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</si>
  <si>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</si>
  <si>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</si>
  <si>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</si>
  <si>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</si>
  <si>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</si>
  <si>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</si>
  <si>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</si>
  <si>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</si>
  <si>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</si>
  <si>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</si>
  <si>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</si>
  <si>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</si>
  <si>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</si>
  <si>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</si>
  <si>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</si>
  <si>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</si>
  <si>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</si>
  <si>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</si>
  <si>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</si>
  <si>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</si>
  <si>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</si>
  <si>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</si>
  <si>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</si>
  <si>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</si>
  <si>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</si>
  <si>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</si>
  <si>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</si>
  <si>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</si>
  <si>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</si>
  <si>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</si>
  <si>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</si>
  <si>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</si>
  <si>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</si>
  <si>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</si>
  <si>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</si>
  <si>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</si>
  <si>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</si>
  <si>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</si>
  <si>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</si>
  <si>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</si>
  <si>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</si>
  <si>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</si>
  <si>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</si>
  <si>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</si>
  <si>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</si>
  <si>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</si>
  <si>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</si>
  <si>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</si>
  <si>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</si>
  <si>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</si>
  <si>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</si>
  <si>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</si>
  <si>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</si>
  <si>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</si>
  <si>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</si>
  <si>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</si>
  <si>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</si>
  <si>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</si>
  <si>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</si>
  <si>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</si>
  <si>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</si>
  <si>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</si>
  <si>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</si>
  <si>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</si>
  <si>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</si>
  <si>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</si>
  <si>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</si>
  <si>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</si>
  <si>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</si>
  <si>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</si>
  <si>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</si>
  <si>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</si>
  <si>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</si>
  <si>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</si>
  <si>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</si>
  <si>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</si>
  <si>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</si>
  <si>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</si>
  <si>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</si>
  <si>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</si>
  <si>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</si>
  <si>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</si>
  <si>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</si>
  <si>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</si>
  <si>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</si>
  <si>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</si>
  <si>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</si>
  <si>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</si>
  <si>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</si>
  <si>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</si>
  <si>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</si>
  <si>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</si>
  <si>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</si>
  <si>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</si>
  <si>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</si>
  <si>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</si>
  <si>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</si>
  <si>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</si>
  <si>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</si>
  <si>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</si>
  <si>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</si>
  <si>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</si>
  <si>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</si>
  <si>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</si>
  <si>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</si>
  <si>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</si>
  <si>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</si>
  <si>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</si>
  <si>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</si>
  <si>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</si>
  <si>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</si>
  <si>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</si>
  <si>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</si>
  <si>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</si>
  <si>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</si>
  <si>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</si>
  <si>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</si>
  <si>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</si>
  <si>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</si>
  <si>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</si>
  <si>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</si>
  <si>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</si>
  <si>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</si>
  <si>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</si>
  <si>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</si>
  <si>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</si>
  <si>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</si>
  <si>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</si>
  <si>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</si>
  <si>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</si>
  <si>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</si>
  <si>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</si>
  <si>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</si>
  <si>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</si>
  <si>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</si>
  <si>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</si>
  <si>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</si>
  <si>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</si>
  <si>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</si>
  <si>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</si>
  <si>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</si>
  <si>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</si>
  <si>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</si>
  <si>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</si>
  <si>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</si>
  <si>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</si>
  <si>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</si>
  <si>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</si>
  <si>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</si>
  <si>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</si>
  <si>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</si>
  <si>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</si>
  <si>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</si>
  <si>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</si>
  <si>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</si>
  <si>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</si>
  <si>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</si>
  <si>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</si>
  <si>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</si>
  <si>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</si>
  <si>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</si>
  <si>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</si>
  <si>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</si>
  <si>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</si>
  <si>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</si>
  <si>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</si>
  <si>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</si>
  <si>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</si>
  <si>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</si>
  <si>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</si>
  <si>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</si>
  <si>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</si>
  <si>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</si>
  <si>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</si>
  <si>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</si>
  <si>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</si>
  <si>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</si>
  <si>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</si>
  <si>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</si>
  <si>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</si>
  <si>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</si>
  <si>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</si>
  <si>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</si>
  <si>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</si>
  <si>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</si>
  <si>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</si>
  <si>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</si>
  <si>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</si>
  <si>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</si>
  <si>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</si>
  <si>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</si>
  <si>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</si>
  <si>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</si>
  <si>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</si>
  <si>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</si>
  <si>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</si>
  <si>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</si>
  <si>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</si>
  <si>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</si>
  <si>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</si>
  <si>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</si>
  <si>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</si>
  <si>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</si>
  <si>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</si>
  <si>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</si>
  <si>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</si>
  <si>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</si>
  <si>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</si>
  <si>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</si>
  <si>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</si>
  <si>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</si>
  <si>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</si>
  <si>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</si>
  <si>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</si>
  <si>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</si>
  <si>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</si>
  <si>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</si>
  <si>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</si>
  <si>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</si>
  <si>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</si>
  <si>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</si>
  <si>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</si>
  <si>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</si>
  <si>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</si>
  <si>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</si>
  <si>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</si>
  <si>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</si>
  <si>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</si>
  <si>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</si>
  <si>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</si>
  <si>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</si>
  <si>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</si>
  <si>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</si>
  <si>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</si>
  <si>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</si>
  <si>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</si>
  <si>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</si>
  <si>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</si>
  <si>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</si>
  <si>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</si>
  <si>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</si>
  <si>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</si>
  <si>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</si>
  <si>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</si>
  <si>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</si>
  <si>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</si>
  <si>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</si>
  <si>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</si>
  <si>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</si>
  <si>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</si>
  <si>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</si>
  <si>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</si>
  <si>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</si>
  <si>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</si>
  <si>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</si>
  <si>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</si>
  <si>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</si>
  <si>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</si>
  <si>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</si>
  <si>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</si>
  <si>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</si>
  <si>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</si>
  <si>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</si>
  <si>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</si>
  <si>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</si>
  <si>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</si>
  <si>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</si>
  <si>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</si>
  <si>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</si>
  <si>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</si>
  <si>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</si>
  <si>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</si>
  <si>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</si>
  <si>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</si>
  <si>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</si>
  <si>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</si>
  <si>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</si>
  <si>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</si>
  <si>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</si>
  <si>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</si>
  <si>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</si>
  <si>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</si>
  <si>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</si>
  <si>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</si>
  <si>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</si>
  <si>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</si>
  <si>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</si>
  <si>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</si>
  <si>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</si>
  <si>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</si>
  <si>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</si>
  <si>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</si>
  <si>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</si>
  <si>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</si>
  <si>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</si>
  <si>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</si>
  <si>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</si>
  <si>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</si>
  <si>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</si>
  <si>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</si>
  <si>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</si>
  <si>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</si>
  <si>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</si>
  <si>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</si>
  <si>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</si>
  <si>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</si>
  <si>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</si>
  <si>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</si>
  <si>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</si>
  <si>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</si>
  <si>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</si>
  <si>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</si>
  <si>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</si>
  <si>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</si>
  <si>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</si>
  <si>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</si>
  <si>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</si>
  <si>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</si>
  <si>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</si>
  <si>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</si>
  <si>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</si>
  <si>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</si>
  <si>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</si>
  <si>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</si>
  <si>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</si>
  <si>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</si>
  <si>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</si>
  <si>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</si>
  <si>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</si>
  <si>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</si>
  <si>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</si>
  <si>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</si>
  <si>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</si>
  <si>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</si>
  <si>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</si>
  <si>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</si>
  <si>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</si>
  <si>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</si>
  <si>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</si>
  <si>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</si>
  <si>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</si>
  <si>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</si>
  <si>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</si>
  <si>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</si>
  <si>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</si>
  <si>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</si>
  <si>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</si>
  <si>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</si>
  <si>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</si>
  <si>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</si>
  <si>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</si>
  <si>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</si>
  <si>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</si>
  <si>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</si>
  <si>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</si>
  <si>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</si>
  <si>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</si>
  <si>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</si>
  <si>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</si>
  <si>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</si>
  <si>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</si>
  <si>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</si>
  <si>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</si>
  <si>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</si>
  <si>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</si>
  <si>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</si>
  <si>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</si>
  <si>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</si>
  <si>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</si>
  <si>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</si>
  <si>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</si>
  <si>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</si>
  <si>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</si>
  <si>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</si>
  <si>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</si>
  <si>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</si>
  <si>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</si>
  <si>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</si>
  <si>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</si>
  <si>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</si>
  <si>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</si>
  <si>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</si>
  <si>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</si>
  <si>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</si>
  <si>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</si>
  <si>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</si>
  <si>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</si>
  <si>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</si>
  <si>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</si>
  <si>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</si>
  <si>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</si>
  <si>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</si>
  <si>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</si>
  <si>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</si>
  <si>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</si>
  <si>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</si>
  <si>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</si>
  <si>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</si>
  <si>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</si>
  <si>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</si>
  <si>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</si>
  <si>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</si>
  <si>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</si>
  <si>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</si>
  <si>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</si>
  <si>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</si>
  <si>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</si>
  <si>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</si>
  <si>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</si>
  <si>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</si>
  <si>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</si>
  <si>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</si>
  <si>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</si>
  <si>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</si>
  <si>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</si>
  <si>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</si>
  <si>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</si>
  <si>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</si>
  <si>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</si>
  <si>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</si>
  <si>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</si>
  <si>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</si>
  <si>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</si>
  <si>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</si>
  <si>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</si>
  <si>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</si>
  <si>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</si>
  <si>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</si>
  <si>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</si>
  <si>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</si>
  <si>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</si>
  <si>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</si>
  <si>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</si>
  <si>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</si>
  <si>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</si>
  <si>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</si>
  <si>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</si>
  <si>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</si>
  <si>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</si>
  <si>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</si>
  <si>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</si>
  <si>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</si>
  <si>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</si>
  <si>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</si>
  <si>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</si>
  <si>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</si>
  <si>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</si>
  <si>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</si>
  <si>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</si>
  <si>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</si>
  <si>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</si>
  <si>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</si>
  <si>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</si>
  <si>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</si>
  <si>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</si>
  <si>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</si>
  <si>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</si>
  <si>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</si>
  <si>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</si>
  <si>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</si>
  <si>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</si>
  <si>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</si>
  <si>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</si>
  <si>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</si>
  <si>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</si>
  <si>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</si>
  <si>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</si>
  <si>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</si>
  <si>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</si>
  <si>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</si>
  <si>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</si>
  <si>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</si>
  <si>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</si>
  <si>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</si>
  <si>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</si>
  <si>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</si>
  <si>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</si>
  <si>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</si>
  <si>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</si>
  <si>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</si>
  <si>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</si>
  <si>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</si>
  <si>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</si>
  <si>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</si>
  <si>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</si>
  <si>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</si>
  <si>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</si>
  <si>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</si>
  <si>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</si>
  <si>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</si>
  <si>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</si>
  <si>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</si>
  <si>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</si>
  <si>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</si>
  <si>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</si>
  <si>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</si>
  <si>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</si>
  <si>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</si>
  <si>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</si>
  <si>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</si>
  <si>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</si>
  <si>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</si>
  <si>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</si>
  <si>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</si>
  <si>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</si>
  <si>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</si>
  <si>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</si>
  <si>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</si>
  <si>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</si>
  <si>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</si>
  <si>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</si>
  <si>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</si>
  <si>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</si>
  <si>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</si>
  <si>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</si>
  <si>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</si>
  <si>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</si>
  <si>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</si>
  <si>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</si>
  <si>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</si>
  <si>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</si>
  <si>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</si>
  <si>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</si>
  <si>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</si>
  <si>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</si>
  <si>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</si>
  <si>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</si>
  <si>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</si>
  <si>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</si>
  <si>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</si>
  <si>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</si>
  <si>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</si>
  <si>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</si>
  <si>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</si>
  <si>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</si>
  <si>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</si>
  <si>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</si>
  <si>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</si>
  <si>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</si>
  <si>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</si>
  <si>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</si>
  <si>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</si>
  <si>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</si>
  <si>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</si>
  <si>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</si>
  <si>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</si>
  <si>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</si>
  <si>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</si>
  <si>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</si>
  <si>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</si>
  <si>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</si>
  <si>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</si>
  <si>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</si>
  <si>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</si>
  <si>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</si>
  <si>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</si>
  <si>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</si>
  <si>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</si>
  <si>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</si>
  <si>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</si>
  <si>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</si>
  <si>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</si>
  <si>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</si>
  <si>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</si>
  <si>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</si>
  <si>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</si>
  <si>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</si>
  <si>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</si>
  <si>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</si>
  <si>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</si>
  <si>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</si>
  <si>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</si>
  <si>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</si>
  <si>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</si>
  <si>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</si>
  <si>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</si>
  <si>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</si>
  <si>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</si>
  <si>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</si>
  <si>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</si>
  <si>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</si>
  <si>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</si>
  <si>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</si>
  <si>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</si>
  <si>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</si>
  <si>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</si>
  <si>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</si>
  <si>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</si>
  <si>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</si>
  <si>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</si>
  <si>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</si>
  <si>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</si>
  <si>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</si>
  <si>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</si>
  <si>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</si>
  <si>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</si>
  <si>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</si>
  <si>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</si>
  <si>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</si>
  <si>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</si>
  <si>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</si>
  <si>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</si>
  <si>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</si>
  <si>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</si>
  <si>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</si>
  <si>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</si>
  <si>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</si>
  <si>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</si>
  <si>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</si>
  <si>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</si>
  <si>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</si>
  <si>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</si>
  <si>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</si>
  <si>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</si>
  <si>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</si>
  <si>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</si>
  <si>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</si>
  <si>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</si>
  <si>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</si>
  <si>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</si>
  <si>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</si>
  <si>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</si>
  <si>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</si>
  <si>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</si>
  <si>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</si>
  <si>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</si>
  <si>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</si>
  <si>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</si>
  <si>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</si>
  <si>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</si>
  <si>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</si>
  <si>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</si>
  <si>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</si>
  <si>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</si>
  <si>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</si>
  <si>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</si>
  <si>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</si>
  <si>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</si>
  <si>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</si>
  <si>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</si>
  <si>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</si>
  <si>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</si>
  <si>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</si>
  <si>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</si>
  <si>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</si>
  <si>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</si>
  <si>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</si>
  <si>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</si>
  <si>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</si>
  <si>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</si>
  <si>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</si>
  <si>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</si>
  <si>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</si>
  <si>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</si>
  <si>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</si>
  <si>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</si>
  <si>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</si>
  <si>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</si>
  <si>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</si>
  <si>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</si>
  <si>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</si>
  <si>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</si>
  <si>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</si>
  <si>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</si>
  <si>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</si>
  <si>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</si>
  <si>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</si>
  <si>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</si>
  <si>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</si>
  <si>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</si>
  <si>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</si>
  <si>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</si>
  <si>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</si>
  <si>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</si>
  <si>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</si>
  <si>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</si>
  <si>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</si>
  <si>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</si>
  <si>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</si>
  <si>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</si>
  <si>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</si>
  <si>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</si>
  <si>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</si>
  <si>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</si>
  <si>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</si>
  <si>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</si>
  <si>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</si>
  <si>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</si>
  <si>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</si>
  <si>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</si>
  <si>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</si>
  <si>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</si>
  <si>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</si>
  <si>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</si>
  <si>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</si>
  <si>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</si>
  <si>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</si>
  <si>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</si>
  <si>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</si>
  <si>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</si>
  <si>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</si>
  <si>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</si>
  <si>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</si>
  <si>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</si>
  <si>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</si>
  <si>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</si>
  <si>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</si>
  <si>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</si>
  <si>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</si>
  <si>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</si>
  <si>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</si>
  <si>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</si>
  <si>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</si>
  <si>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</si>
  <si>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</si>
  <si>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</si>
  <si>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</si>
  <si>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</si>
  <si>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</si>
  <si>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</si>
  <si>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</si>
  <si>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</si>
  <si>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</si>
  <si>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</si>
  <si>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</si>
  <si>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</si>
  <si>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</si>
  <si>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</si>
  <si>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</si>
  <si>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</si>
  <si>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</si>
  <si>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</si>
  <si>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</si>
  <si>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</si>
  <si>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</si>
  <si>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</si>
  <si>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</si>
  <si>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</si>
  <si>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</si>
  <si>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</si>
  <si>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</si>
  <si>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</si>
  <si>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</si>
  <si>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</si>
  <si>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</si>
  <si>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</si>
  <si>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</si>
  <si>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</si>
  <si>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</si>
  <si>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</si>
  <si>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</si>
  <si>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</si>
  <si>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</si>
  <si>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</si>
  <si>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</si>
  <si>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</si>
  <si>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</si>
  <si>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</si>
  <si>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</si>
  <si>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</si>
  <si>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</si>
  <si>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</si>
  <si>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</si>
  <si>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</si>
  <si>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</si>
  <si>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</si>
  <si>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</si>
  <si>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</si>
  <si>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</si>
  <si>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</si>
  <si>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</si>
  <si>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</si>
  <si>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</si>
  <si>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</si>
  <si>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</si>
  <si>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</si>
  <si>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</si>
  <si>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</si>
  <si>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</si>
  <si>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</si>
  <si>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</si>
  <si>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</si>
  <si>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</si>
  <si>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</si>
  <si>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</si>
  <si>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</si>
  <si>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</si>
  <si>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</si>
  <si>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</si>
  <si>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</si>
  <si>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</si>
  <si>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</si>
  <si>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</si>
  <si>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</si>
  <si>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</si>
  <si>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</si>
  <si>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</si>
  <si>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</si>
  <si>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</si>
  <si>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</si>
  <si>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</si>
  <si>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</si>
  <si>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</si>
  <si>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</si>
  <si>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</si>
  <si>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</si>
  <si>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</si>
  <si>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</si>
  <si>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</si>
  <si>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</si>
  <si>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</si>
  <si>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</si>
  <si>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</si>
  <si>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</si>
  <si>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</si>
  <si>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</si>
  <si>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</si>
  <si>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</si>
  <si>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</si>
  <si>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</si>
  <si>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</si>
  <si>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</si>
  <si>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</si>
  <si>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</si>
  <si>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</si>
  <si>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</si>
  <si>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</si>
  <si>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</si>
  <si>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</si>
  <si>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</si>
  <si>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</si>
  <si>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</si>
  <si>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</si>
  <si>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</si>
  <si>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</si>
  <si>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</si>
  <si>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</si>
  <si>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</si>
  <si>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</si>
  <si>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</si>
  <si>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</si>
  <si>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</si>
  <si>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</si>
  <si>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</si>
  <si>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</si>
  <si>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</si>
  <si>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</si>
  <si>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</si>
  <si>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</si>
  <si>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</si>
  <si>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</si>
  <si>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</si>
  <si>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</si>
  <si>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</si>
  <si>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</si>
  <si>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</si>
  <si>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</si>
  <si>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</si>
  <si>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</si>
  <si>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</si>
  <si>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</si>
  <si>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</si>
  <si>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</si>
  <si>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</si>
  <si>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</si>
  <si>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</si>
  <si>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</si>
  <si>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</si>
  <si>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</si>
  <si>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</si>
  <si>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</si>
  <si>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</si>
  <si>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</si>
  <si>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</si>
  <si>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</si>
  <si>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</si>
  <si>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</si>
  <si>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</si>
  <si>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</si>
  <si>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</si>
  <si>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</si>
  <si>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</si>
  <si>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</si>
  <si>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</si>
  <si>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</si>
  <si>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</si>
  <si>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</si>
  <si>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</si>
  <si>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</si>
  <si>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</si>
  <si>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</si>
  <si>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</si>
  <si>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</si>
  <si>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</si>
  <si>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</si>
  <si>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</si>
  <si>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</si>
  <si>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</si>
  <si>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</si>
  <si>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</si>
  <si>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</si>
  <si>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</si>
  <si>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</si>
  <si>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</si>
  <si>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</si>
  <si>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</si>
  <si>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</si>
  <si>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</si>
  <si>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</si>
  <si>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</si>
  <si>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</si>
  <si>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</si>
  <si>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</si>
  <si>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</si>
  <si>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</si>
  <si>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</si>
  <si>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</si>
  <si>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</si>
  <si>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</si>
  <si>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</si>
  <si>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</si>
  <si>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</si>
  <si>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</si>
  <si>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</si>
  <si>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</si>
  <si>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</si>
  <si>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</si>
  <si>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</si>
  <si>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</si>
  <si>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</si>
  <si>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</si>
  <si>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</si>
  <si>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</si>
  <si>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</si>
  <si>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</si>
  <si>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</si>
  <si>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</si>
  <si>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</si>
  <si>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</si>
  <si>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</si>
  <si>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</si>
  <si>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</si>
  <si>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</si>
  <si>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</si>
  <si>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</si>
  <si>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</si>
  <si>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</si>
  <si>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</si>
  <si>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</si>
  <si>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</si>
  <si>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</si>
  <si>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</si>
  <si>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</si>
  <si>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</si>
  <si>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</si>
  <si>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</si>
  <si>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</si>
  <si>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</si>
  <si>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</si>
  <si>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</si>
  <si>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</si>
  <si>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</si>
  <si>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</si>
  <si>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</si>
  <si>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</si>
  <si>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</si>
  <si>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</si>
  <si>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</si>
  <si>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</si>
  <si>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</si>
  <si>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</si>
  <si>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</si>
  <si>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</si>
  <si>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</si>
  <si>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</si>
  <si>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</si>
  <si>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</si>
  <si>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</si>
  <si>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</si>
  <si>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</si>
  <si>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</si>
  <si>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</si>
  <si>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</si>
  <si>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</si>
  <si>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</si>
  <si>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</si>
  <si>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</si>
  <si>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</si>
  <si>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</si>
  <si>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</si>
  <si>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</si>
  <si>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</si>
  <si>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</si>
  <si>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</si>
  <si>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</si>
  <si>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</si>
  <si>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</si>
  <si>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</si>
  <si>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</si>
  <si>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</si>
  <si>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</si>
  <si>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</si>
  <si>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</si>
  <si>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</si>
  <si>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</si>
  <si>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</si>
  <si>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</si>
  <si>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</si>
  <si>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</si>
  <si>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</si>
  <si>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</si>
  <si>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</si>
  <si>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</si>
  <si>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</si>
  <si>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</si>
  <si>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</si>
  <si>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</si>
  <si>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</si>
  <si>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</si>
  <si>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</si>
  <si>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</si>
  <si>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</si>
  <si>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</si>
  <si>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</si>
  <si>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</si>
  <si>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</si>
  <si>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</si>
  <si>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</si>
  <si>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</si>
  <si>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</si>
  <si>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</si>
  <si>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</si>
  <si>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</si>
  <si>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</si>
  <si>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</si>
  <si>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</si>
  <si>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</si>
  <si>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</si>
  <si>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</si>
  <si>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</si>
  <si>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</si>
  <si>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</si>
  <si>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</si>
  <si>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</si>
  <si>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</si>
  <si>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</si>
  <si>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</si>
  <si>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</si>
  <si>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</si>
  <si>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</si>
  <si>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</si>
  <si>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</si>
  <si>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</si>
  <si>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</si>
  <si>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</si>
  <si>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</si>
  <si>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</si>
  <si>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</si>
  <si>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</si>
  <si>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</si>
  <si>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</si>
  <si>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</si>
  <si>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</si>
  <si>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</si>
  <si>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</si>
  <si>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</si>
  <si>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</si>
  <si>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</si>
  <si>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</si>
  <si>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</si>
  <si>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</si>
  <si>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</si>
  <si>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</si>
  <si>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</si>
  <si>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</si>
  <si>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</si>
  <si>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</si>
  <si>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</si>
  <si>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</si>
  <si>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</si>
  <si>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</si>
  <si>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</si>
  <si>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</si>
  <si>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</si>
  <si>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</si>
  <si>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</si>
  <si>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</si>
  <si>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</si>
  <si>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</si>
  <si>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</si>
  <si>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</si>
  <si>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</si>
  <si>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</si>
  <si>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</si>
  <si>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</si>
  <si>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</si>
  <si>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</si>
  <si>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</si>
  <si>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</si>
  <si>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</si>
  <si>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</si>
  <si>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</si>
  <si>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</si>
  <si>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</si>
  <si>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</si>
  <si>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</si>
  <si>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</si>
  <si>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</si>
  <si>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</si>
  <si>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</si>
  <si>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</si>
  <si>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</si>
  <si>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</si>
  <si>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</si>
  <si>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</si>
  <si>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</si>
  <si>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</si>
  <si>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</si>
  <si>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</si>
  <si>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</si>
  <si>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</si>
  <si>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</si>
  <si>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</si>
  <si>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</si>
  <si>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</si>
  <si>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</si>
  <si>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</si>
  <si>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</si>
  <si>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</si>
  <si>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</si>
  <si>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</si>
  <si>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</si>
  <si>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</si>
  <si>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</si>
  <si>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</si>
  <si>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</si>
  <si>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</si>
  <si>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</si>
  <si>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</si>
  <si>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</si>
  <si>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</si>
  <si>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</si>
  <si>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</si>
  <si>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</si>
  <si>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</si>
  <si>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</si>
  <si>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</si>
  <si>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</si>
  <si>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</si>
  <si>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</si>
  <si>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</si>
  <si>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</si>
  <si>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</si>
  <si>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</si>
  <si>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</si>
  <si>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</si>
  <si>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</si>
  <si>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</si>
  <si>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</si>
  <si>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</si>
  <si>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</si>
  <si>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</si>
  <si>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</si>
  <si>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</si>
  <si>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</si>
  <si>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</si>
  <si>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</si>
  <si>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</si>
  <si>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</si>
  <si>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</si>
  <si>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</si>
  <si>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</si>
  <si>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</si>
  <si>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</si>
  <si>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</si>
  <si>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</si>
  <si>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</si>
  <si>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</si>
  <si>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</si>
  <si>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</si>
  <si>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</si>
  <si>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</si>
  <si>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</si>
  <si>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</si>
  <si>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</si>
  <si>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</si>
  <si>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</si>
  <si>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</si>
  <si>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</si>
  <si>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</si>
  <si>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</si>
  <si>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</si>
  <si>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</si>
  <si>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</si>
  <si>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</si>
  <si>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</si>
  <si>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</si>
  <si>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</si>
  <si>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</si>
  <si>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</si>
  <si>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</si>
  <si>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</si>
  <si>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</si>
  <si>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</si>
  <si>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</si>
  <si>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</si>
  <si>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</si>
  <si>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</si>
  <si>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</si>
  <si>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</si>
  <si>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</si>
  <si>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</si>
  <si>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</si>
  <si>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</si>
  <si>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</si>
  <si>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</si>
  <si>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</si>
  <si>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</si>
  <si>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</si>
  <si>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</si>
  <si>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</si>
  <si>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</si>
  <si>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</si>
  <si>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</si>
  <si>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</si>
  <si>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</si>
  <si>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</si>
  <si>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</si>
  <si>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</si>
  <si>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</si>
  <si>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</si>
  <si>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</si>
  <si>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</si>
  <si>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</si>
  <si>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</si>
  <si>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</si>
  <si>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</si>
  <si>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</si>
  <si>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</si>
  <si>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</si>
  <si>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</si>
  <si>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</si>
  <si>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</si>
  <si>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</si>
  <si>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</si>
  <si>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</si>
  <si>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</si>
  <si>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</si>
  <si>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</si>
  <si>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</si>
  <si>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</si>
  <si>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</si>
  <si>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</si>
  <si>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</si>
  <si>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</si>
  <si>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</si>
  <si>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</si>
  <si>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</si>
  <si>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</si>
  <si>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</si>
  <si>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</si>
  <si>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</si>
  <si>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</si>
  <si>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</si>
  <si>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</si>
  <si>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</si>
  <si>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</si>
  <si>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</si>
  <si>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</si>
  <si>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</si>
  <si>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</si>
  <si>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</si>
  <si>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</si>
  <si>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</si>
  <si>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</si>
  <si>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</si>
  <si>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</si>
  <si>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</si>
  <si>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</si>
  <si>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</si>
  <si>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</si>
  <si>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</si>
  <si>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</si>
  <si>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</si>
  <si>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</si>
  <si>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</si>
  <si>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</si>
  <si>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</si>
  <si>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</si>
  <si>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</si>
  <si>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</si>
  <si>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</si>
  <si>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</si>
  <si>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</si>
  <si>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</si>
  <si>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</si>
  <si>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</si>
  <si>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</si>
  <si>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</si>
  <si>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</si>
  <si>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</si>
  <si>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</si>
  <si>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</si>
  <si>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</si>
  <si>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</si>
  <si>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</si>
  <si>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</si>
  <si>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</si>
  <si>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</si>
  <si>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</si>
  <si>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</si>
  <si>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</si>
  <si>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</si>
  <si>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</si>
  <si>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</si>
  <si>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</si>
  <si>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</si>
  <si>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</si>
  <si>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</si>
  <si>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</si>
  <si>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</si>
  <si>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</si>
  <si>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</si>
  <si>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</si>
  <si>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</si>
  <si>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</si>
  <si>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</si>
  <si>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</si>
  <si>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</si>
  <si>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</si>
  <si>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</si>
  <si>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</si>
  <si>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</si>
  <si>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</si>
  <si>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</si>
  <si>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</si>
  <si>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</si>
  <si>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</si>
  <si>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</si>
  <si>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</si>
  <si>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</si>
  <si>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</si>
  <si>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</si>
  <si>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</si>
  <si>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</si>
  <si>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</si>
  <si>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</si>
  <si>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</si>
  <si>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</si>
  <si>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</si>
  <si>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</si>
  <si>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</si>
  <si>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</si>
  <si>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</si>
  <si>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</si>
  <si>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</si>
  <si>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</si>
  <si>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</si>
  <si>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</si>
  <si>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</si>
  <si>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</si>
  <si>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</si>
  <si>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</si>
  <si>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</si>
  <si>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</si>
  <si>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</si>
  <si>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</si>
  <si>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</si>
  <si>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</si>
  <si>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</si>
  <si>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</si>
  <si>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</si>
  <si>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</si>
  <si>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</si>
  <si>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</si>
  <si>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</si>
  <si>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</si>
  <si>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</si>
  <si>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</si>
  <si>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</si>
  <si>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</si>
  <si>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</si>
  <si>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</si>
  <si>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</si>
  <si>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</si>
  <si>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</si>
  <si>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</si>
  <si>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</si>
  <si>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</si>
  <si>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</si>
  <si>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</si>
  <si>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</si>
  <si>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</si>
  <si>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</si>
  <si>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</si>
  <si>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</si>
  <si>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</si>
  <si>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</si>
  <si>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</si>
  <si>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</si>
  <si>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</si>
  <si>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</si>
  <si>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</si>
  <si>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</si>
  <si>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</si>
  <si>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</si>
  <si>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</si>
  <si>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</si>
  <si>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</si>
  <si>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</si>
  <si>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</si>
  <si>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</si>
  <si>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</si>
  <si>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</si>
  <si>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</si>
  <si>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</si>
  <si>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</si>
  <si>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</si>
  <si>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</si>
  <si>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</si>
  <si>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</si>
  <si>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</si>
  <si>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</si>
  <si>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</si>
  <si>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</si>
  <si>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</si>
  <si>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</si>
  <si>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</si>
  <si>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</si>
  <si>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</si>
  <si>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</si>
  <si>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</si>
  <si>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</si>
  <si>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</si>
  <si>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</si>
  <si>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</si>
  <si>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</si>
  <si>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</si>
  <si>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</si>
  <si>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</si>
  <si>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</si>
  <si>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</si>
  <si>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</si>
  <si>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</si>
  <si>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</si>
  <si>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</si>
  <si>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</si>
  <si>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</si>
  <si>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</si>
  <si>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</si>
  <si>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</si>
  <si>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</si>
  <si>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</si>
  <si>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</si>
  <si>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</si>
  <si>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</si>
  <si>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</si>
  <si>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</si>
  <si>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</si>
  <si>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</si>
  <si>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</si>
  <si>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</si>
  <si>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</si>
  <si>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</si>
  <si>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</si>
  <si>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</si>
  <si>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</si>
  <si>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</si>
  <si>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</si>
  <si>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</si>
  <si>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</si>
  <si>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</si>
  <si>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</si>
  <si>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</si>
  <si>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</si>
  <si>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</si>
  <si>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</si>
  <si>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</si>
  <si>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</si>
  <si>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</si>
  <si>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</si>
  <si>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</si>
  <si>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</si>
  <si>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</si>
  <si>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</si>
  <si>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</si>
  <si>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</si>
  <si>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</si>
  <si>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</si>
  <si>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</si>
  <si>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</si>
  <si>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</si>
  <si>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</si>
  <si>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</si>
  <si>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</si>
  <si>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</si>
  <si>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</si>
  <si>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</si>
  <si>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</si>
  <si>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</si>
  <si>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</si>
  <si>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</si>
  <si>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</si>
  <si>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</si>
  <si>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</si>
  <si>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</si>
  <si>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</si>
  <si>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</si>
  <si>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</si>
  <si>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</si>
  <si>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</si>
  <si>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</si>
  <si>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</si>
  <si>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</si>
  <si>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</si>
  <si>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</si>
  <si>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</si>
  <si>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</si>
  <si>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</si>
  <si>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</si>
  <si>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</si>
  <si>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</si>
  <si>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</si>
  <si>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</si>
  <si>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</si>
  <si>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</si>
  <si>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</si>
  <si>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</si>
  <si>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</si>
  <si>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</si>
  <si>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</si>
  <si>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</si>
  <si>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</si>
  <si>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</si>
  <si>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</si>
  <si>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</si>
  <si>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</si>
  <si>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</si>
  <si>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</si>
  <si>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</si>
  <si>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</si>
  <si>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</si>
  <si>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</si>
  <si>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</si>
  <si>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</si>
  <si>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</si>
  <si>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</si>
  <si>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</si>
  <si>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</si>
  <si>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</si>
  <si>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</si>
  <si>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</si>
  <si>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</si>
  <si>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</si>
  <si>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</si>
  <si>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</si>
  <si>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</si>
  <si>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</si>
  <si>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</si>
  <si>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</si>
  <si>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</si>
  <si>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</si>
  <si>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</si>
  <si>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</si>
  <si>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</si>
  <si>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</si>
  <si>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</si>
  <si>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</si>
  <si>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</si>
  <si>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</si>
  <si>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</si>
  <si>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</si>
  <si>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</si>
  <si>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</si>
  <si>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</si>
  <si>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</si>
  <si>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</si>
  <si>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</si>
  <si>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</si>
  <si>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</si>
  <si>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</si>
  <si>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</si>
  <si>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</si>
  <si>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</si>
  <si>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</si>
  <si>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</si>
  <si>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</si>
  <si>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</si>
  <si>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</si>
  <si>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</si>
  <si>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</si>
  <si>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</si>
  <si>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</si>
  <si>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</si>
  <si>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</si>
  <si>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</si>
  <si>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</si>
  <si>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</si>
  <si>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</si>
  <si>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</si>
  <si>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</si>
  <si>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</si>
  <si>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</si>
  <si>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</si>
  <si>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</si>
  <si>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</si>
  <si>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</si>
  <si>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</si>
  <si>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</si>
  <si>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</si>
  <si>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</si>
  <si>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</si>
  <si>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</si>
  <si>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</si>
  <si>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</si>
  <si>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</si>
  <si>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</si>
  <si>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</si>
  <si>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</si>
  <si>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</si>
  <si>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</si>
  <si>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</si>
  <si>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</si>
  <si>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</si>
  <si>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</si>
  <si>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</si>
  <si>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</si>
  <si>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</si>
  <si>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</si>
  <si>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</si>
  <si>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</si>
  <si>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</si>
  <si>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</si>
  <si>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</si>
  <si>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</si>
  <si>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</si>
  <si>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</si>
  <si>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</si>
  <si>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</si>
  <si>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</si>
  <si>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</si>
  <si>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</si>
  <si>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</si>
  <si>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</si>
  <si>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</si>
  <si>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</si>
  <si>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</si>
  <si>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</si>
  <si>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</si>
  <si>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</si>
  <si>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</si>
  <si>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</si>
  <si>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</si>
  <si>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</si>
  <si>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</si>
  <si>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</si>
  <si>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</si>
  <si>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</si>
  <si>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</si>
  <si>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</si>
  <si>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</si>
  <si>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</si>
  <si>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</si>
  <si>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</si>
  <si>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</si>
  <si>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</si>
  <si>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</si>
  <si>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</si>
  <si>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</si>
  <si>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</si>
  <si>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</si>
  <si>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</si>
  <si>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</si>
  <si>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</si>
  <si>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</si>
  <si>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</si>
  <si>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</si>
  <si>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</si>
  <si>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</si>
  <si>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</si>
  <si>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</si>
  <si>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</si>
  <si>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</si>
  <si>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</si>
  <si>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</si>
  <si>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</si>
  <si>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</si>
  <si>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</si>
  <si>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</si>
  <si>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</si>
  <si>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</si>
  <si>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</si>
  <si>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</si>
  <si>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</si>
  <si>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</si>
  <si>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</si>
  <si>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</si>
  <si>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</si>
  <si>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</si>
  <si>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</si>
  <si>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</si>
  <si>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</si>
  <si>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</si>
  <si>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</si>
  <si>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</si>
  <si>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</si>
  <si>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</si>
  <si>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</si>
  <si>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</si>
  <si>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</si>
  <si>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</si>
  <si>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</si>
  <si>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</si>
  <si>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</si>
  <si>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</si>
  <si>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</si>
  <si>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</si>
  <si>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</si>
  <si>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</si>
  <si>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</si>
  <si>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</si>
  <si>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</si>
  <si>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</si>
  <si>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</si>
  <si>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</si>
  <si>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</si>
  <si>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</si>
  <si>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</si>
  <si>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</si>
  <si>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</si>
  <si>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</si>
  <si>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</si>
  <si>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</si>
  <si>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</si>
  <si>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</si>
  <si>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</si>
  <si>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</si>
  <si>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</si>
  <si>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</si>
  <si>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</si>
  <si>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</si>
  <si>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</si>
  <si>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</si>
  <si>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</si>
  <si>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</si>
  <si>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</si>
  <si>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</si>
  <si>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</si>
  <si>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</si>
  <si>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</si>
  <si>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</si>
  <si>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</si>
  <si>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</si>
  <si>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</si>
  <si>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</si>
  <si>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</si>
  <si>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</si>
  <si>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</si>
  <si>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</si>
  <si>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</si>
  <si>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</si>
  <si>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</si>
  <si>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</si>
  <si>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</si>
  <si>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</si>
  <si>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</si>
  <si>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</si>
  <si>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</si>
  <si>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</si>
  <si>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</si>
  <si>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</si>
  <si>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</si>
  <si>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</si>
  <si>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</si>
  <si>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</si>
  <si>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</si>
  <si>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</si>
  <si>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</si>
  <si>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</si>
  <si>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</si>
  <si>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</si>
  <si>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</si>
  <si>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</si>
  <si>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</si>
  <si>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</si>
  <si>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</si>
  <si>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</si>
  <si>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</si>
  <si>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</si>
  <si>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</si>
  <si>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</si>
  <si>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</si>
  <si>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</si>
  <si>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</si>
  <si>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</si>
  <si>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</si>
  <si>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</si>
  <si>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</si>
  <si>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</si>
  <si>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</si>
  <si>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</si>
  <si>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</si>
  <si>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</si>
  <si>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</si>
  <si>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</si>
  <si>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</si>
  <si>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</si>
  <si>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</si>
  <si>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</si>
  <si>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</si>
  <si>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</si>
  <si>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</si>
  <si>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</si>
  <si>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</si>
  <si>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</si>
  <si>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</si>
  <si>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</si>
  <si>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</si>
  <si>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</si>
  <si>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</si>
  <si>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</si>
  <si>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</si>
  <si>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</si>
  <si>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</si>
  <si>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</si>
  <si>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</si>
  <si>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</si>
  <si>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</si>
  <si>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</si>
  <si>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</si>
  <si>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</si>
  <si>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</si>
  <si>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</si>
  <si>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</si>
  <si>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</si>
  <si>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</si>
  <si>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</si>
  <si>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</si>
  <si>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</si>
  <si>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</si>
  <si>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</si>
  <si>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</si>
  <si>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</si>
  <si>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</si>
  <si>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</si>
  <si>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</si>
  <si>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</si>
  <si>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</si>
  <si>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</si>
  <si>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</si>
  <si>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</si>
  <si>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</si>
  <si>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</si>
  <si>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</si>
  <si>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</si>
  <si>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</si>
  <si>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</si>
  <si>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</si>
  <si>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</si>
  <si>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</si>
  <si>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</si>
  <si>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</si>
  <si>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</si>
  <si>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</si>
  <si>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</si>
  <si>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</si>
  <si>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</si>
  <si>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</si>
  <si>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</si>
  <si>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</si>
  <si>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</si>
  <si>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</si>
  <si>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</si>
  <si>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</si>
  <si>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</si>
  <si>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</si>
  <si>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</si>
  <si>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</si>
  <si>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</si>
  <si>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</si>
  <si>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</si>
  <si>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</si>
  <si>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</si>
  <si>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</si>
  <si>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</si>
  <si>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</si>
  <si>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</si>
  <si>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</si>
  <si>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</si>
  <si>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</si>
  <si>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</si>
  <si>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</si>
  <si>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</si>
  <si>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</si>
  <si>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</si>
  <si>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</si>
  <si>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</si>
  <si>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</si>
  <si>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</si>
  <si>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</si>
  <si>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</si>
  <si>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</si>
  <si>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</si>
  <si>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</si>
  <si>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</si>
  <si>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</si>
  <si>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</si>
  <si>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</si>
  <si>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</si>
  <si>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</si>
  <si>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</si>
  <si>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</si>
  <si>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</si>
  <si>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</si>
  <si>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</si>
  <si>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</si>
  <si>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</si>
  <si>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</si>
  <si>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</si>
  <si>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</si>
  <si>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</si>
  <si>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</si>
  <si>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</si>
  <si>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</si>
  <si>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</si>
  <si>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</si>
  <si>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</si>
  <si>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</si>
  <si>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</si>
  <si>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</si>
  <si>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</si>
  <si>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</si>
  <si>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</si>
  <si>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</si>
  <si>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</si>
  <si>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</si>
  <si>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</si>
  <si>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</si>
  <si>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</si>
  <si>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</si>
  <si>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</si>
  <si>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</si>
  <si>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</si>
  <si>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</si>
  <si>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</si>
  <si>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</si>
  <si>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</si>
  <si>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</si>
  <si>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</si>
  <si>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</si>
  <si>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</si>
  <si>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</si>
  <si>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</si>
  <si>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</si>
  <si>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</si>
  <si>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</si>
  <si>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</si>
  <si>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</si>
  <si>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</si>
  <si>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</si>
  <si>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</si>
  <si>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</si>
  <si>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</si>
  <si>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</si>
  <si>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</si>
  <si>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</si>
  <si>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</si>
  <si>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</si>
  <si>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</si>
  <si>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</si>
  <si>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</si>
  <si>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</si>
  <si>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</si>
  <si>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</si>
  <si>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</si>
  <si>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</si>
  <si>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</si>
  <si>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</si>
  <si>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</si>
  <si>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</si>
  <si>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</si>
  <si>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</si>
  <si>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</si>
  <si>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</si>
  <si>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</si>
  <si>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</si>
  <si>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</si>
  <si>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</si>
  <si>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</si>
  <si>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</si>
  <si>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</si>
  <si>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</si>
  <si>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</si>
  <si>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</si>
  <si>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</si>
  <si>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</si>
  <si>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</si>
  <si>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</si>
  <si>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</si>
  <si>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</si>
  <si>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</si>
  <si>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</si>
  <si>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</si>
  <si>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</si>
  <si>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</si>
  <si>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</si>
  <si>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</si>
  <si>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</si>
  <si>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</si>
  <si>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</si>
  <si>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</si>
  <si>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</si>
  <si>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</si>
  <si>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</si>
  <si>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</si>
  <si>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</si>
  <si>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</si>
  <si>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</si>
  <si>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</si>
  <si>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</si>
  <si>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</si>
  <si>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</si>
  <si>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</si>
  <si>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</si>
  <si>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</si>
  <si>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</si>
  <si>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</si>
  <si>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</si>
  <si>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</si>
  <si>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</si>
  <si>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</si>
  <si>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</si>
  <si>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</si>
  <si>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</si>
  <si>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</si>
  <si>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</si>
  <si>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</si>
  <si>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</si>
  <si>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</si>
  <si>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</si>
  <si>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</si>
  <si>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</si>
  <si>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</si>
  <si>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</si>
  <si>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</si>
  <si>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</si>
  <si>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</si>
  <si>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</si>
  <si>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</si>
  <si>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</si>
  <si>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</si>
  <si>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</si>
  <si>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</si>
  <si>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</si>
  <si>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</si>
  <si>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</si>
  <si>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</si>
  <si>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</si>
  <si>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</si>
  <si>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</si>
  <si>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</si>
  <si>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</si>
  <si>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</si>
  <si>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</si>
  <si>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</si>
  <si>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</si>
  <si>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</si>
  <si>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</si>
  <si>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</si>
  <si>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</si>
  <si>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</si>
  <si>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</si>
  <si>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</si>
  <si>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</si>
  <si>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</si>
  <si>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</si>
  <si>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</si>
  <si>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</si>
  <si>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</si>
  <si>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</si>
  <si>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</si>
  <si>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</si>
  <si>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</si>
  <si>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</si>
  <si>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</si>
  <si>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</si>
  <si>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</si>
  <si>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</si>
  <si>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</si>
  <si>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</si>
  <si>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</si>
  <si>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</si>
  <si>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</si>
  <si>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</si>
  <si>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</si>
  <si>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</si>
  <si>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</si>
  <si>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</si>
  <si>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</si>
  <si>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</si>
  <si>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</si>
  <si>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</si>
  <si>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</si>
  <si>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</si>
  <si>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</si>
  <si>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</si>
  <si>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</si>
  <si>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</si>
  <si>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</si>
  <si>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</si>
  <si>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</si>
  <si>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</si>
  <si>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</si>
  <si>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</si>
  <si>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</si>
  <si>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</si>
  <si>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</si>
  <si>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</si>
  <si>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</si>
  <si>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</si>
  <si>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</si>
  <si>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</si>
  <si>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</si>
  <si>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</si>
  <si>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</si>
  <si>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</si>
  <si>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</si>
  <si>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</si>
  <si>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</si>
  <si>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</si>
  <si>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</si>
  <si>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</si>
  <si>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</si>
  <si>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</si>
  <si>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</si>
  <si>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</si>
  <si>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</si>
  <si>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</si>
  <si>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</si>
  <si>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</si>
  <si>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</si>
  <si>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</si>
  <si>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</si>
  <si>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</si>
  <si>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</si>
  <si>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</si>
  <si>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</si>
  <si>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</si>
  <si>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</si>
  <si>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</si>
  <si>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</si>
  <si>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</si>
  <si>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</si>
  <si>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</si>
  <si>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</si>
  <si>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</si>
  <si>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</si>
  <si>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</si>
  <si>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</si>
  <si>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</si>
  <si>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</si>
  <si>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</si>
  <si>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</si>
  <si>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</si>
  <si>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</si>
  <si>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</si>
  <si>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</si>
  <si>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</si>
  <si>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</si>
  <si>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</si>
  <si>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</si>
  <si>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</si>
  <si>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</si>
  <si>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</si>
  <si>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</si>
  <si>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</si>
  <si>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</si>
  <si>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</si>
  <si>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</si>
  <si>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</si>
  <si>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</si>
  <si>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</si>
  <si>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</si>
  <si>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</si>
  <si>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</si>
  <si>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</si>
  <si>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</si>
  <si>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</si>
  <si>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</si>
  <si>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</si>
  <si>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</si>
  <si>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</si>
  <si>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</si>
  <si>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</si>
  <si>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</si>
  <si>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</si>
  <si>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</si>
  <si>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</si>
  <si>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</si>
  <si>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</si>
  <si>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</si>
  <si>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</si>
  <si>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</si>
  <si>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</si>
  <si>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</si>
  <si>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</si>
  <si>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</si>
  <si>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</si>
  <si>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</si>
  <si>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</si>
  <si>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</si>
  <si>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</si>
  <si>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</si>
  <si>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</si>
  <si>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</si>
  <si>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</si>
  <si>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</si>
  <si>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</si>
  <si>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</si>
  <si>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</si>
  <si>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</si>
  <si>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</si>
  <si>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</si>
  <si>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</si>
  <si>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</si>
  <si>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</si>
  <si>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</si>
  <si>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</si>
  <si>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</si>
  <si>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</si>
  <si>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</si>
  <si>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</si>
  <si>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</si>
  <si>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</si>
  <si>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</si>
  <si>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</si>
  <si>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</si>
  <si>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</si>
  <si>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</si>
  <si>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</si>
  <si>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</si>
  <si>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</si>
  <si>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</si>
  <si>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</si>
  <si>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</si>
  <si>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</si>
  <si>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</si>
  <si>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</si>
  <si>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</si>
  <si>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</si>
  <si>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</si>
  <si>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</si>
  <si>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</si>
  <si>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</si>
  <si>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</si>
  <si>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</si>
  <si>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</si>
  <si>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</si>
  <si>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</si>
  <si>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</si>
  <si>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</si>
  <si>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</si>
  <si>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</si>
  <si>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</si>
  <si>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</si>
  <si>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</si>
  <si>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</si>
  <si>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</si>
  <si>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</si>
  <si>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</si>
  <si>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</si>
  <si>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</si>
  <si>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</si>
  <si>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</si>
  <si>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</si>
  <si>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</si>
  <si>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</si>
  <si>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</si>
  <si>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</si>
  <si>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</si>
  <si>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</si>
  <si>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</si>
  <si>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</si>
  <si>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</si>
  <si>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</si>
  <si>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</si>
  <si>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</si>
  <si>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</si>
  <si>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</si>
  <si>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</si>
  <si>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</si>
  <si>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</si>
  <si>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</si>
  <si>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</si>
  <si>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</si>
  <si>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</si>
  <si>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</si>
  <si>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</si>
  <si>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</si>
  <si>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</si>
  <si>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</si>
  <si>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</si>
  <si>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</si>
  <si>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</si>
  <si>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</si>
  <si>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</si>
  <si>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</si>
  <si>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</si>
  <si>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</si>
  <si>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</si>
  <si>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</si>
  <si>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</si>
  <si>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</si>
  <si>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</si>
  <si>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</si>
  <si>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</si>
  <si>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</si>
  <si>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</si>
  <si>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</si>
  <si>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</si>
  <si>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</si>
  <si>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</si>
  <si>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</si>
  <si>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</si>
  <si>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</si>
  <si>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</si>
  <si>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</si>
  <si>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</si>
  <si>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</si>
  <si>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</si>
  <si>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</si>
  <si>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</si>
  <si>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</si>
  <si>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</si>
  <si>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</si>
  <si>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</si>
  <si>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</si>
  <si>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</si>
  <si>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</si>
  <si>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</si>
  <si>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</si>
  <si>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</si>
  <si>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</si>
  <si>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</si>
  <si>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</si>
  <si>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</si>
  <si>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</si>
  <si>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</si>
  <si>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</si>
  <si>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</si>
  <si>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</si>
  <si>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</si>
  <si>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</si>
  <si>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</si>
  <si>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</si>
  <si>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</si>
  <si>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</si>
  <si>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</si>
  <si>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</si>
  <si>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</si>
  <si>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</si>
  <si>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</si>
  <si>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</si>
  <si>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</si>
  <si>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</si>
  <si>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</si>
  <si>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</si>
  <si>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</si>
  <si>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</si>
  <si>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</si>
  <si>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</si>
  <si>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</si>
  <si>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</si>
  <si>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</si>
  <si>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</si>
  <si>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</si>
  <si>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</si>
  <si>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</si>
  <si>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</si>
  <si>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</si>
  <si>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</si>
  <si>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</si>
  <si>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</si>
  <si>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</si>
  <si>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</si>
  <si>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</si>
  <si>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</si>
  <si>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</si>
  <si>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</si>
  <si>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</si>
  <si>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</si>
  <si>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</si>
  <si>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</si>
  <si>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</si>
  <si>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</si>
  <si>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</si>
  <si>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</si>
  <si>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</si>
  <si>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</si>
  <si>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</si>
  <si>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</si>
  <si>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</si>
  <si>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</si>
  <si>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</si>
  <si>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</si>
  <si>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</si>
  <si>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</si>
  <si>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</si>
  <si>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</si>
  <si>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</si>
  <si>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</si>
  <si>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</si>
  <si>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</si>
  <si>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</si>
  <si>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</si>
  <si>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</si>
  <si>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</si>
  <si>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</si>
  <si>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</si>
  <si>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</si>
  <si>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</si>
  <si>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</si>
  <si>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</si>
  <si>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</si>
  <si>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</si>
  <si>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</si>
  <si>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</si>
  <si>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</si>
  <si>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</si>
  <si>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</si>
  <si>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</si>
  <si>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</si>
  <si>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</si>
  <si>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</si>
  <si>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</si>
  <si>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</si>
  <si>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</si>
  <si>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</si>
  <si>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</si>
  <si>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</si>
  <si>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</si>
  <si>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</si>
  <si>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</si>
  <si>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</si>
  <si>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</si>
  <si>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</si>
  <si>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</si>
  <si>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</si>
  <si>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</si>
  <si>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</si>
  <si>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</si>
  <si>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</si>
  <si>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</si>
  <si>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</si>
  <si>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</si>
  <si>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</si>
  <si>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</si>
  <si>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</si>
  <si>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</si>
  <si>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</si>
  <si>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</si>
  <si>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</si>
  <si>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</si>
  <si>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</si>
  <si>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</si>
  <si>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</si>
  <si>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</si>
  <si>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</si>
  <si>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</si>
  <si>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</si>
  <si>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</si>
  <si>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</si>
  <si>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</si>
  <si>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</si>
  <si>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</si>
  <si>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</si>
  <si>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</si>
  <si>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</si>
  <si>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</si>
  <si>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</si>
  <si>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</si>
  <si>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</si>
  <si>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</si>
  <si>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</si>
  <si>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</si>
  <si>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</si>
  <si>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</si>
  <si>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</si>
  <si>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</si>
  <si>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</si>
  <si>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</si>
  <si>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</si>
  <si>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</si>
  <si>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</si>
  <si>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</si>
  <si>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</si>
  <si>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</si>
  <si>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</si>
  <si>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</si>
  <si>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</si>
  <si>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</si>
  <si>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</si>
  <si>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</si>
  <si>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</si>
  <si>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</si>
  <si>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</si>
  <si>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</si>
  <si>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</si>
  <si>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</si>
  <si>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</si>
  <si>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</si>
  <si>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</si>
  <si>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</si>
  <si>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</si>
  <si>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</si>
  <si>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</si>
  <si>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</si>
  <si>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</si>
  <si>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</si>
  <si>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</si>
  <si>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</si>
  <si>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</si>
  <si>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</si>
  <si>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</si>
  <si>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</si>
  <si>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</si>
  <si>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</si>
  <si>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</si>
  <si>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</si>
  <si>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</si>
  <si>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</si>
  <si>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</si>
  <si>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</si>
  <si>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</si>
  <si>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</si>
  <si>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</si>
  <si>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</si>
  <si>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</si>
  <si>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</si>
  <si>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</si>
  <si>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</si>
  <si>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</si>
  <si>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</si>
  <si>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</si>
  <si>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</si>
  <si>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</si>
  <si>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</si>
  <si>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</si>
  <si>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</si>
  <si>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</si>
  <si>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</si>
  <si>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</si>
  <si>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</si>
  <si>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</si>
  <si>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</si>
  <si>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</si>
  <si>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</si>
  <si>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</si>
  <si>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</si>
  <si>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</si>
  <si>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</si>
  <si>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</si>
  <si>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</si>
  <si>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</si>
  <si>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</si>
  <si>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</si>
  <si>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</si>
  <si>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</si>
  <si>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</si>
  <si>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</si>
  <si>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</si>
  <si>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</si>
  <si>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</si>
  <si>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</si>
  <si>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</si>
  <si>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</si>
  <si>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</si>
  <si>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</si>
  <si>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</si>
  <si>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</si>
  <si>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</si>
  <si>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</si>
  <si>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</si>
  <si>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</si>
  <si>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</si>
  <si>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</si>
  <si>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</si>
  <si>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</si>
  <si>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</si>
  <si>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</si>
  <si>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</si>
  <si>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</si>
  <si>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</si>
  <si>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</si>
  <si>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</si>
  <si>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</si>
  <si>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</si>
  <si>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</si>
  <si>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</si>
  <si>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</si>
  <si>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</si>
  <si>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</si>
  <si>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</si>
  <si>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</si>
  <si>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</si>
  <si>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</si>
  <si>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</si>
  <si>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</si>
  <si>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</si>
  <si>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</si>
  <si>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</si>
  <si>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</si>
  <si>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</si>
  <si>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</si>
  <si>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</si>
  <si>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</si>
  <si>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</si>
  <si>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</si>
  <si>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</si>
  <si>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</si>
  <si>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</si>
  <si>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</si>
  <si>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</si>
  <si>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</si>
  <si>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</si>
  <si>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</si>
  <si>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</si>
  <si>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</si>
  <si>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</si>
  <si>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</si>
  <si>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</si>
  <si>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</si>
  <si>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</si>
  <si>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</si>
  <si>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</si>
  <si>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</si>
  <si>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</si>
  <si>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</si>
  <si>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</si>
  <si>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</si>
  <si>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</si>
  <si>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</si>
  <si>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</si>
  <si>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</si>
  <si>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</si>
  <si>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</si>
  <si>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</si>
  <si>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</si>
  <si>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</si>
  <si>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</si>
  <si>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</si>
  <si>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</si>
  <si>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</si>
  <si>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</si>
  <si>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</si>
  <si>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</si>
  <si>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</si>
  <si>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</si>
  <si>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</si>
  <si>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</si>
  <si>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</si>
  <si>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</si>
  <si>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</si>
  <si>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</si>
  <si>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</si>
  <si>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</si>
  <si>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</si>
  <si>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</si>
  <si>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</si>
  <si>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</si>
  <si>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</si>
  <si>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</si>
  <si>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</si>
  <si>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</si>
  <si>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</si>
  <si>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</si>
  <si>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</si>
  <si>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</si>
  <si>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</si>
  <si>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</si>
  <si>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</si>
  <si>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</si>
  <si>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</si>
  <si>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</si>
  <si>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</si>
  <si>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</si>
  <si>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</si>
  <si>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</si>
  <si>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</si>
  <si>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</si>
  <si>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</si>
  <si>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</si>
  <si>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</si>
  <si>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</si>
  <si>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</si>
  <si>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</si>
  <si>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</si>
  <si>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</si>
  <si>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</si>
  <si>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</si>
  <si>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</si>
  <si>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</si>
  <si>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</si>
  <si>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</si>
  <si>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</si>
  <si>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</si>
  <si>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</si>
  <si>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</si>
  <si>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</si>
  <si>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</si>
  <si>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</si>
  <si>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</si>
  <si>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</si>
  <si>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</si>
  <si>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</si>
  <si>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</si>
  <si>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</si>
  <si>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</si>
  <si>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</si>
  <si>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</si>
  <si>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</si>
  <si>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</si>
  <si>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</si>
  <si>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</si>
  <si>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</si>
  <si>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</si>
  <si>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</si>
  <si>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</si>
  <si>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</si>
  <si>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</si>
  <si>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</si>
  <si>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</si>
  <si>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</si>
  <si>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</si>
  <si>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</si>
  <si>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</si>
  <si>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</si>
  <si>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</si>
  <si>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</si>
  <si>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</si>
  <si>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</si>
  <si>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</si>
  <si>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</si>
  <si>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</si>
  <si>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</si>
  <si>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</si>
  <si>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</si>
  <si>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</si>
  <si>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</si>
  <si>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</si>
  <si>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</si>
  <si>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</si>
  <si>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</si>
  <si>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</si>
  <si>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</si>
  <si>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</si>
  <si>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</si>
  <si>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</si>
  <si>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</si>
  <si>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</si>
  <si>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</si>
  <si>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</si>
  <si>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</si>
  <si>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</si>
  <si>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</si>
  <si>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</si>
  <si>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</si>
  <si>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</si>
  <si>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</si>
  <si>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</si>
  <si>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</si>
  <si>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</si>
  <si>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</si>
  <si>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</si>
  <si>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</si>
  <si>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</si>
  <si>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</si>
  <si>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</si>
  <si>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</si>
  <si>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</si>
  <si>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</si>
  <si>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</si>
  <si>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</si>
  <si>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</si>
  <si>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</si>
  <si>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</si>
  <si>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</si>
  <si>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</si>
  <si>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</si>
  <si>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</si>
  <si>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</si>
  <si>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</si>
  <si>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</si>
  <si>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</si>
  <si>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</si>
  <si>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</si>
  <si>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</si>
  <si>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</si>
  <si>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</si>
  <si>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</si>
  <si>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</si>
  <si>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</si>
  <si>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</si>
  <si>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</si>
  <si>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</si>
  <si>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</si>
  <si>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</si>
  <si>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</si>
  <si>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</si>
  <si>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</si>
  <si>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</si>
  <si>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</si>
  <si>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</si>
  <si>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</si>
  <si>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</si>
  <si>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</si>
  <si>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</si>
  <si>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</si>
  <si>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</si>
  <si>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</si>
  <si>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</si>
  <si>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</si>
  <si>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</si>
  <si>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</si>
  <si>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</si>
  <si>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</si>
  <si>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</si>
  <si>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</si>
  <si>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</si>
  <si>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</si>
  <si>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</si>
  <si>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</si>
  <si>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</si>
  <si>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</si>
  <si>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</si>
  <si>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</si>
  <si>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</si>
  <si>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</si>
  <si>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</si>
  <si>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</si>
  <si>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</si>
  <si>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</si>
  <si>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</si>
  <si>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</si>
  <si>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</si>
  <si>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</si>
  <si>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</si>
  <si>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</si>
  <si>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</si>
  <si>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</si>
  <si>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</si>
  <si>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</si>
  <si>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</si>
  <si>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</si>
  <si>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</si>
  <si>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</si>
  <si>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</si>
  <si>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</si>
  <si>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</si>
  <si>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</si>
  <si>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</si>
  <si>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</si>
  <si>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</si>
  <si>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</si>
  <si>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</si>
  <si>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</si>
  <si>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</si>
  <si>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</si>
  <si>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</si>
  <si>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</si>
  <si>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</si>
  <si>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</si>
  <si>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</si>
  <si>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</si>
  <si>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</si>
  <si>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</si>
  <si>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</si>
  <si>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</si>
  <si>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</si>
  <si>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</si>
  <si>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</si>
  <si>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</si>
  <si>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</si>
  <si>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</si>
  <si>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</si>
  <si>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</si>
  <si>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</si>
  <si>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</si>
  <si>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</si>
  <si>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</si>
  <si>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</si>
  <si>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</si>
  <si>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</si>
  <si>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</si>
  <si>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</si>
  <si>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</si>
  <si>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</si>
  <si>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</si>
  <si>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</si>
  <si>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</si>
  <si>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</si>
  <si>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</si>
  <si>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</si>
  <si>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</si>
  <si>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</si>
  <si>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</si>
  <si>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</si>
  <si>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</si>
  <si>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</si>
  <si>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</si>
  <si>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</si>
  <si>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</si>
  <si>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</si>
  <si>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</si>
  <si>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</si>
  <si>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</si>
  <si>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</si>
  <si>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</si>
  <si>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</si>
  <si>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</si>
  <si>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</si>
  <si>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</si>
  <si>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</si>
  <si>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</si>
  <si>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</si>
  <si>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</si>
  <si>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</si>
  <si>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</si>
  <si>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</si>
  <si>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</si>
  <si>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</si>
  <si>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</si>
  <si>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</si>
  <si>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</si>
  <si>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</si>
  <si>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</si>
  <si>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</si>
  <si>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</si>
  <si>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</si>
  <si>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</si>
  <si>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</si>
  <si>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</si>
  <si>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</si>
  <si>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</si>
  <si>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</si>
  <si>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</si>
  <si>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</si>
  <si>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</si>
  <si>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</si>
  <si>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</si>
  <si>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</si>
  <si>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</si>
  <si>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</si>
  <si>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</si>
  <si>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</si>
  <si>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</si>
  <si>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</si>
  <si>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</si>
  <si>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</si>
  <si>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</si>
  <si>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</si>
  <si>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</si>
  <si>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</si>
  <si>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</si>
  <si>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</si>
  <si>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</si>
  <si>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</si>
  <si>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</si>
  <si>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</si>
  <si>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</si>
  <si>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</si>
  <si>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</si>
  <si>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</si>
  <si>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</si>
  <si>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</si>
  <si>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</si>
  <si>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</si>
  <si>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</si>
  <si>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</si>
  <si>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</si>
  <si>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</si>
  <si>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</si>
  <si>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</si>
  <si>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</si>
  <si>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</si>
  <si>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</si>
  <si>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</si>
  <si>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</si>
  <si>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</si>
  <si>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</si>
  <si>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</si>
  <si>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</si>
  <si>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</si>
  <si>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</si>
  <si>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</si>
  <si>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</si>
  <si>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</si>
  <si>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</si>
  <si>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</si>
  <si>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</si>
  <si>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</si>
  <si>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</si>
  <si>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</si>
  <si>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</si>
  <si>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</si>
  <si>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</si>
  <si>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</si>
  <si>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</si>
  <si>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</si>
  <si>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</si>
  <si>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</si>
  <si>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</si>
  <si>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</si>
  <si>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</si>
  <si>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</si>
  <si>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</si>
  <si>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</si>
  <si>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</si>
  <si>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</si>
  <si>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</si>
  <si>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</si>
  <si>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</si>
  <si>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</si>
  <si>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</si>
  <si>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</si>
  <si>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</si>
  <si>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</si>
  <si>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</si>
  <si>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</si>
  <si>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</si>
  <si>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</si>
  <si>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</si>
  <si>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</si>
  <si>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</si>
  <si>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</si>
  <si>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</si>
  <si>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</si>
  <si>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</si>
  <si>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</si>
  <si>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</si>
  <si>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</si>
  <si>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</si>
  <si>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</si>
  <si>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</si>
  <si>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</si>
  <si>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</si>
  <si>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</si>
  <si>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</si>
  <si>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</si>
  <si>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</si>
  <si>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</si>
  <si>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</si>
  <si>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</si>
  <si>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</si>
  <si>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</si>
  <si>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</si>
  <si>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</si>
  <si>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</si>
  <si>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</si>
  <si>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</si>
  <si>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</si>
  <si>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</si>
  <si>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</si>
  <si>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</si>
  <si>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</si>
  <si>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</si>
  <si>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</si>
  <si>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</si>
  <si>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</si>
  <si>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</si>
  <si>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</si>
  <si>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</si>
  <si>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</si>
  <si>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</si>
  <si>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</si>
  <si>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</si>
  <si>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</si>
  <si>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</si>
  <si>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</si>
  <si>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</si>
  <si>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</si>
  <si>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</si>
  <si>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</si>
  <si>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</si>
  <si>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</si>
  <si>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</si>
  <si>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</si>
  <si>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</si>
  <si>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</si>
  <si>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</si>
  <si>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</si>
  <si>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</si>
  <si>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</si>
  <si>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</si>
  <si>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</si>
  <si>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</si>
  <si>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</si>
  <si>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</si>
  <si>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</si>
  <si>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</si>
  <si>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</si>
  <si>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</si>
  <si>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</si>
  <si>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</si>
  <si>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</si>
  <si>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</si>
  <si>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</si>
  <si>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</si>
  <si>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</si>
  <si>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</si>
  <si>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</si>
  <si>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</si>
  <si>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</si>
  <si>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</si>
  <si>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</si>
  <si>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</si>
  <si>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</si>
  <si>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</si>
  <si>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</si>
  <si>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</si>
  <si>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</si>
  <si>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</si>
  <si>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</si>
  <si>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</si>
  <si>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</si>
  <si>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</si>
  <si>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</si>
  <si>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</si>
  <si>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</si>
  <si>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</si>
  <si>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</si>
  <si>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</si>
  <si>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</si>
  <si>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</si>
  <si>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</si>
  <si>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</si>
  <si>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</si>
  <si>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</si>
  <si>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</si>
  <si>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</si>
  <si>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</si>
  <si>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</si>
  <si>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</si>
  <si>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</si>
  <si>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</si>
  <si>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</si>
  <si>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</si>
  <si>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</si>
  <si>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</si>
  <si>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</si>
  <si>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</si>
  <si>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</si>
  <si>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</si>
  <si>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</si>
  <si>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</si>
  <si>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</si>
  <si>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</si>
  <si>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</si>
  <si>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</si>
  <si>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</si>
  <si>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</si>
  <si>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</si>
  <si>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</si>
  <si>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</si>
  <si>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</si>
  <si>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</si>
  <si>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</si>
  <si>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</si>
  <si>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</si>
  <si>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</si>
  <si>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</si>
  <si>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</si>
  <si>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</si>
  <si>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</si>
  <si>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</si>
  <si>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</si>
  <si>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</si>
  <si>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</si>
  <si>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</si>
  <si>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</si>
  <si>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</si>
  <si>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</si>
  <si>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</si>
  <si>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</si>
  <si>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</si>
  <si>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</si>
  <si>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</si>
  <si>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</si>
  <si>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</si>
  <si>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</si>
  <si>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</si>
  <si>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</si>
  <si>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</si>
  <si>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</si>
  <si>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</si>
  <si>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</si>
  <si>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</si>
  <si>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</si>
  <si>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</si>
  <si>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</si>
  <si>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</si>
  <si>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</si>
  <si>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</si>
  <si>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</si>
  <si>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</si>
  <si>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</si>
  <si>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</si>
  <si>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</si>
  <si>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</si>
  <si>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</si>
  <si>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</si>
  <si>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</si>
  <si>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</si>
  <si>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</si>
  <si>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</si>
  <si>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</si>
  <si>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</si>
  <si>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</si>
  <si>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</si>
  <si>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</si>
  <si>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</si>
  <si>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</si>
  <si>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</si>
  <si>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</si>
  <si>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</si>
  <si>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</si>
  <si>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</si>
  <si>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</si>
  <si>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</si>
  <si>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</si>
  <si>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</si>
  <si>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</si>
  <si>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</si>
  <si>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</si>
  <si>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</si>
  <si>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</si>
  <si>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</si>
  <si>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</si>
  <si>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</si>
  <si>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</si>
  <si>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</si>
  <si>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</si>
  <si>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</si>
  <si>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</si>
  <si>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</si>
  <si>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</si>
  <si>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</si>
  <si>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</si>
  <si>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</si>
  <si>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</si>
  <si>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</si>
  <si>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</si>
  <si>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</si>
  <si>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</si>
  <si>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</si>
  <si>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</si>
  <si>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</si>
  <si>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</si>
  <si>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</si>
  <si>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</si>
  <si>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</si>
  <si>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</si>
  <si>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</si>
  <si>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</si>
  <si>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</si>
  <si>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</si>
  <si>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</si>
  <si>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</si>
  <si>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</si>
  <si>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</si>
  <si>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</si>
  <si>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</si>
  <si>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</si>
  <si>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</si>
  <si>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</si>
  <si>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</si>
  <si>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</si>
  <si>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</si>
  <si>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</si>
  <si>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</si>
  <si>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</si>
  <si>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</si>
  <si>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</si>
  <si>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</si>
  <si>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</si>
  <si>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</si>
  <si>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</si>
  <si>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</si>
  <si>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</si>
  <si>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</si>
  <si>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</si>
  <si>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</si>
  <si>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</si>
  <si>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</si>
  <si>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</si>
  <si>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</si>
  <si>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</si>
  <si>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</si>
  <si>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</si>
  <si>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</si>
  <si>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</si>
  <si>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</si>
  <si>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</si>
  <si>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</si>
  <si>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</si>
  <si>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</si>
  <si>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</si>
  <si>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</si>
  <si>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</si>
  <si>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</si>
  <si>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</si>
  <si>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</si>
  <si>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</si>
  <si>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</si>
  <si>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</si>
  <si>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</si>
  <si>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</si>
  <si>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</si>
  <si>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</si>
  <si>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</si>
  <si>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</si>
  <si>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</si>
  <si>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</si>
  <si>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</si>
  <si>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</si>
  <si>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</si>
  <si>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</si>
  <si>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</si>
  <si>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</si>
  <si>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</si>
  <si>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</si>
  <si>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</si>
  <si>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</si>
  <si>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</si>
  <si>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</si>
  <si>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</si>
  <si>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</si>
  <si>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</si>
  <si>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</si>
  <si>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</si>
  <si>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</si>
  <si>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</si>
  <si>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</si>
  <si>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</si>
  <si>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</si>
  <si>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</si>
  <si>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</si>
  <si>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</si>
  <si>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</si>
  <si>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</si>
  <si>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</si>
  <si>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</si>
  <si>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</si>
  <si>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</si>
  <si>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</si>
  <si>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</si>
  <si>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</si>
  <si>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</si>
  <si>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</si>
  <si>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</si>
  <si>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</si>
  <si>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</si>
  <si>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</si>
  <si>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</si>
  <si>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</si>
  <si>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</si>
  <si>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</si>
  <si>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</si>
  <si>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</si>
  <si>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</si>
  <si>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</si>
  <si>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</si>
  <si>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</si>
  <si>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</si>
  <si>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</si>
  <si>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</si>
  <si>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</si>
  <si>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</si>
  <si>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</si>
  <si>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</si>
  <si>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</si>
  <si>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</si>
  <si>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</si>
  <si>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</si>
  <si>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</si>
  <si>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</si>
  <si>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</si>
  <si>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</si>
  <si>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</si>
  <si>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</si>
  <si>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</si>
  <si>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</si>
  <si>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</si>
  <si>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</si>
  <si>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</si>
  <si>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</si>
  <si>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</si>
  <si>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</si>
  <si>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</si>
  <si>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</si>
  <si>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</si>
  <si>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</si>
  <si>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</si>
  <si>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</si>
  <si>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</si>
  <si>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</si>
  <si>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</si>
  <si>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</si>
  <si>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</si>
  <si>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</si>
  <si>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</si>
  <si>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</si>
  <si>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</si>
  <si>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</si>
  <si>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</si>
  <si>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</si>
  <si>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</si>
  <si>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</si>
  <si>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</si>
  <si>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</si>
  <si>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</si>
  <si>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</si>
  <si>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</si>
  <si>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</si>
  <si>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</si>
  <si>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</si>
  <si>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</si>
  <si>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</si>
  <si>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</si>
  <si>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</si>
  <si>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</si>
  <si>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</si>
  <si>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</si>
  <si>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</si>
  <si>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</si>
  <si>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</si>
  <si>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</si>
  <si>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</si>
  <si>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</si>
  <si>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</si>
  <si>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</si>
  <si>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</si>
  <si>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</si>
  <si>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</si>
  <si>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</si>
  <si>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</si>
  <si>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</si>
  <si>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</si>
  <si>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</si>
  <si>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</si>
  <si>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</si>
  <si>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</si>
  <si>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</si>
  <si>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</si>
  <si>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</si>
  <si>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</si>
  <si>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</si>
  <si>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</si>
  <si>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</si>
  <si>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</si>
  <si>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</si>
  <si>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</si>
  <si>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</si>
  <si>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</si>
  <si>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</si>
  <si>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</si>
  <si>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</si>
  <si>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</si>
  <si>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</si>
  <si>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</si>
  <si>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</si>
  <si>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</si>
  <si>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</si>
  <si>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</si>
  <si>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</si>
  <si>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</si>
  <si>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</si>
  <si>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</si>
  <si>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</si>
  <si>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</si>
  <si>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</si>
  <si>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</si>
  <si>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</si>
  <si>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</si>
  <si>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</si>
  <si>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</si>
  <si>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</si>
  <si>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</si>
  <si>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</si>
  <si>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</si>
  <si>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</si>
  <si>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</si>
  <si>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</si>
  <si>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</si>
  <si>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</si>
  <si>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</si>
  <si>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</si>
  <si>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</si>
  <si>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</si>
  <si>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</si>
  <si>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</si>
  <si>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</si>
  <si>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</si>
  <si>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</si>
  <si>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</si>
  <si>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</si>
  <si>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</si>
  <si>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</si>
  <si>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</si>
  <si>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</si>
  <si>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</si>
  <si>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</si>
  <si>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</si>
  <si>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</si>
  <si>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</si>
  <si>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</si>
  <si>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</si>
  <si>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</si>
  <si>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</si>
  <si>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</si>
  <si>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</si>
  <si>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</si>
  <si>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</si>
  <si>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</si>
  <si>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</si>
  <si>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</si>
  <si>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</si>
  <si>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</si>
  <si>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</si>
  <si>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</si>
  <si>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</si>
  <si>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</si>
  <si>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</si>
  <si>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</si>
  <si>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</si>
  <si>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</si>
  <si>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</si>
  <si>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</si>
  <si>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</si>
  <si>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</si>
  <si>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</si>
  <si>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</si>
  <si>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</si>
  <si>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</si>
  <si>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</si>
  <si>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</si>
  <si>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</si>
  <si>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</si>
  <si>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</si>
  <si>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</si>
  <si>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</si>
  <si>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</si>
  <si>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</si>
  <si>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</si>
  <si>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</si>
  <si>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</si>
  <si>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</si>
  <si>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</si>
  <si>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</si>
  <si>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</si>
  <si>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</si>
  <si>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</si>
  <si>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</si>
  <si>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</si>
  <si>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</si>
  <si>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</si>
  <si>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</si>
  <si>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</si>
  <si>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</si>
  <si>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</si>
  <si>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</si>
  <si>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</si>
  <si>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</si>
  <si>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</si>
  <si>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</si>
  <si>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</si>
  <si>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</si>
  <si>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</si>
  <si>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</si>
  <si>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</si>
  <si>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</si>
  <si>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</si>
  <si>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</si>
  <si>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</si>
  <si>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</si>
  <si>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</si>
  <si>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</si>
  <si>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</si>
  <si>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</si>
  <si>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</si>
  <si>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</si>
  <si>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</si>
  <si>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</si>
  <si>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</si>
  <si>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</si>
  <si>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</si>
  <si>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</si>
  <si>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</si>
  <si>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</si>
  <si>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</si>
  <si>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</si>
  <si>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</si>
  <si>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</si>
  <si>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</si>
  <si>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</si>
  <si>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</si>
  <si>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</si>
  <si>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</si>
  <si>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</si>
  <si>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</si>
  <si>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</si>
  <si>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</si>
  <si>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</si>
  <si>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</si>
  <si>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</si>
  <si>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</si>
  <si>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</si>
  <si>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</si>
  <si>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</si>
  <si>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</si>
  <si>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</si>
  <si>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</si>
  <si>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</si>
  <si>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</si>
  <si>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</si>
  <si>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</si>
  <si>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</si>
  <si>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</si>
  <si>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</si>
  <si>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</si>
  <si>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</si>
  <si>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</si>
  <si>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</si>
  <si>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</si>
  <si>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</si>
  <si>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</si>
  <si>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</si>
  <si>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</si>
  <si>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</si>
  <si>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</si>
  <si>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</si>
  <si>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</si>
  <si>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</si>
  <si>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</si>
  <si>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</si>
  <si>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</si>
  <si>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</si>
  <si>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</si>
  <si>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</si>
  <si>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</si>
  <si>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</si>
  <si>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</si>
  <si>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</si>
  <si>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</si>
  <si>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</si>
  <si>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</si>
  <si>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</si>
  <si>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</si>
  <si>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</si>
  <si>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</si>
  <si>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</si>
  <si>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</si>
  <si>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</si>
  <si>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</si>
  <si>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</si>
  <si>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</si>
  <si>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</si>
  <si>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</si>
  <si>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</si>
  <si>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</si>
  <si>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</si>
  <si>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</si>
  <si>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</si>
  <si>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</si>
  <si>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</si>
  <si>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</si>
  <si>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</si>
  <si>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</si>
  <si>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</si>
  <si>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</si>
  <si>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</si>
  <si>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</si>
  <si>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</si>
  <si>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</si>
  <si>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</si>
  <si>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</si>
  <si>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</si>
  <si>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</si>
  <si>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</si>
  <si>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</si>
  <si>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</si>
  <si>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</si>
  <si>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</si>
  <si>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</si>
  <si>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</si>
  <si>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</si>
  <si>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</si>
  <si>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</si>
  <si>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</si>
  <si>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</si>
  <si>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</si>
  <si>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</si>
  <si>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</si>
  <si>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</si>
  <si>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</si>
  <si>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</si>
  <si>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</si>
  <si>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</si>
  <si>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</si>
  <si>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</si>
  <si>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</si>
  <si>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</si>
  <si>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</si>
  <si>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</si>
  <si>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</si>
  <si>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</si>
  <si>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</si>
  <si>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</si>
  <si>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</si>
  <si>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</si>
  <si>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</si>
  <si>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</si>
  <si>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</si>
  <si>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</si>
  <si>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</si>
  <si>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</si>
  <si>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</si>
  <si>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</si>
  <si>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</si>
  <si>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</si>
  <si>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</si>
  <si>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</si>
  <si>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</si>
  <si>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</si>
  <si>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</si>
  <si>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</si>
  <si>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</si>
  <si>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</si>
  <si>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</si>
  <si>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</si>
  <si>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</si>
  <si>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</si>
  <si>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</si>
  <si>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</si>
  <si>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</si>
  <si>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</si>
  <si>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</si>
  <si>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</si>
  <si>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</si>
  <si>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</si>
  <si>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</si>
  <si>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</si>
  <si>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</si>
  <si>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</si>
  <si>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</si>
  <si>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</si>
  <si>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</si>
  <si>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</si>
  <si>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</si>
  <si>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</si>
  <si>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</si>
  <si>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</si>
  <si>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</si>
  <si>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</si>
  <si>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</si>
  <si>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</si>
  <si>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</si>
  <si>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</si>
  <si>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</si>
  <si>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</si>
  <si>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</si>
  <si>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</si>
  <si>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</si>
  <si>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</si>
  <si>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</si>
  <si>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</si>
  <si>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</si>
  <si>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</si>
  <si>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</si>
  <si>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</si>
  <si>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</si>
  <si>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</si>
  <si>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</si>
  <si>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</si>
  <si>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</si>
  <si>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</si>
  <si>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</si>
  <si>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</si>
  <si>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</si>
  <si>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</si>
  <si>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</si>
  <si>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</si>
  <si>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</si>
  <si>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</si>
  <si>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</si>
  <si>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</si>
  <si>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</si>
  <si>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</si>
  <si>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</si>
  <si>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</si>
  <si>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</si>
  <si>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</si>
  <si>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</si>
  <si>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</si>
  <si>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</si>
  <si>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</si>
  <si>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</si>
  <si>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</si>
  <si>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</si>
  <si>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</si>
  <si>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</si>
  <si>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</si>
  <si>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</si>
  <si>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</si>
  <si>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</si>
  <si>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</si>
  <si>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</si>
  <si>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</si>
  <si>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</si>
  <si>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</si>
  <si>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</si>
  <si>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</si>
  <si>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</si>
  <si>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</si>
  <si>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</si>
  <si>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</si>
  <si>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</si>
  <si>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</si>
  <si>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</si>
  <si>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</si>
  <si>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</si>
  <si>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</si>
  <si>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</si>
  <si>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</si>
  <si>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</si>
  <si>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</si>
  <si>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</si>
  <si>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</si>
  <si>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</si>
  <si>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</si>
  <si>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</si>
  <si>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</si>
  <si>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</si>
  <si>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</si>
  <si>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</si>
  <si>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</si>
  <si>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</si>
  <si>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</si>
  <si>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</si>
  <si>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</si>
  <si>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</si>
  <si>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</si>
  <si>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</si>
  <si>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</si>
  <si>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</si>
  <si>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</si>
  <si>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</si>
  <si>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</si>
  <si>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</si>
  <si>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</si>
  <si>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</si>
  <si>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</si>
  <si>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</si>
  <si>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</si>
  <si>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</si>
  <si>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</si>
  <si>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</si>
  <si>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</si>
  <si>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</si>
  <si>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</si>
  <si>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</si>
  <si>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</si>
  <si>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</si>
  <si>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</si>
  <si>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</si>
  <si>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</si>
  <si>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</si>
  <si>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</si>
  <si>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</si>
  <si>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</si>
  <si>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</si>
  <si>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</si>
  <si>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</si>
  <si>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</si>
  <si>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</si>
  <si>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</si>
  <si>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</si>
  <si>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</si>
  <si>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</si>
  <si>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</si>
  <si>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</si>
  <si>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</si>
  <si>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</si>
  <si>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</si>
  <si>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</si>
  <si>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</si>
  <si>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</si>
  <si>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</si>
  <si>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</si>
  <si>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</si>
  <si>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</si>
  <si>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</si>
  <si>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</si>
  <si>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</si>
  <si>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</si>
  <si>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</si>
  <si>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</si>
  <si>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</si>
  <si>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</si>
  <si>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</si>
  <si>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</si>
  <si>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</si>
  <si>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</si>
  <si>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</si>
  <si>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</si>
  <si>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</si>
  <si>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</si>
  <si>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</si>
  <si>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</si>
  <si>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</si>
  <si>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</si>
  <si>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</si>
  <si>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</si>
  <si>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</si>
  <si>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</si>
  <si>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</si>
  <si>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</si>
  <si>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</si>
  <si>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</si>
  <si>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</si>
  <si>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</si>
  <si>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</si>
  <si>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</si>
  <si>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</si>
  <si>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</si>
  <si>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</si>
  <si>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</si>
  <si>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</si>
  <si>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</si>
  <si>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</si>
  <si>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</si>
  <si>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</si>
  <si>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</si>
  <si>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</si>
  <si>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</si>
  <si>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</si>
  <si>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</si>
  <si>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</si>
  <si>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</si>
  <si>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</si>
  <si>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</si>
  <si>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</si>
  <si>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</si>
  <si>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</si>
  <si>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</si>
  <si>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</si>
  <si>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</si>
  <si>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</si>
  <si>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</si>
  <si>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</si>
  <si>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</si>
  <si>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</si>
  <si>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</si>
  <si>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</si>
  <si>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</si>
  <si>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</si>
  <si>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</si>
  <si>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</si>
  <si>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</si>
  <si>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</si>
  <si>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</si>
  <si>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</si>
  <si>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</si>
  <si>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</si>
  <si>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</si>
  <si>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</si>
  <si>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</si>
  <si>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</si>
  <si>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</si>
  <si>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</si>
  <si>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</si>
  <si>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</si>
  <si>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</si>
  <si>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</si>
  <si>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</si>
  <si>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</si>
  <si>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</si>
  <si>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</si>
  <si>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</si>
  <si>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</si>
  <si>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</si>
  <si>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</si>
  <si>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</si>
  <si>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</si>
  <si>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</si>
  <si>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</si>
  <si>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</si>
  <si>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</si>
  <si>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</si>
  <si>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</si>
  <si>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</si>
  <si>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</si>
  <si>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</si>
  <si>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</si>
  <si>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</si>
  <si>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</si>
  <si>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</si>
  <si>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</si>
  <si>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</si>
  <si>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</si>
  <si>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</si>
  <si>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</si>
  <si>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</si>
  <si>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</si>
  <si>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</si>
  <si>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</si>
  <si>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</si>
  <si>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</si>
  <si>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</si>
  <si>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</si>
  <si>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</si>
  <si>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</si>
  <si>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</si>
  <si>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</si>
  <si>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</si>
  <si>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</si>
  <si>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</si>
  <si>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</si>
  <si>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</si>
  <si>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</si>
  <si>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</si>
  <si>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</si>
  <si>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</si>
  <si>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</si>
  <si>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</si>
  <si>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</si>
  <si>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</si>
  <si>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</si>
  <si>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</si>
  <si>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</si>
  <si>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</si>
  <si>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</si>
  <si>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</si>
  <si>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</si>
  <si>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</si>
  <si>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</si>
  <si>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</si>
  <si>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</si>
  <si>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</si>
  <si>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</si>
  <si>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</si>
  <si>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</si>
  <si>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</si>
  <si>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</si>
  <si>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</si>
  <si>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</si>
  <si>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</si>
  <si>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</si>
  <si>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</si>
  <si>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</si>
  <si>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</si>
  <si>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</si>
  <si>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</si>
  <si>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</si>
  <si>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</si>
  <si>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</si>
  <si>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</si>
  <si>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</si>
  <si>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</si>
  <si>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</si>
  <si>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</si>
  <si>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</si>
  <si>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</si>
  <si>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</si>
  <si>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</si>
  <si>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</si>
  <si>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</si>
  <si>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</si>
  <si>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</si>
  <si>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</si>
  <si>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</si>
  <si>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</si>
  <si>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</si>
  <si>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</si>
  <si>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</si>
  <si>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</si>
  <si>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</si>
  <si>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</si>
  <si>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</si>
  <si>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</si>
  <si>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</si>
  <si>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</si>
  <si>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</si>
  <si>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</si>
  <si>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</si>
  <si>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</si>
  <si>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</si>
  <si>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</si>
  <si>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</si>
  <si>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</si>
  <si>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</si>
  <si>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</si>
  <si>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</si>
  <si>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</si>
  <si>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</si>
  <si>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</si>
  <si>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</si>
  <si>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</si>
  <si>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</si>
  <si>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</si>
  <si>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</si>
  <si>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</si>
  <si>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</si>
  <si>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</si>
  <si>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</si>
  <si>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</si>
  <si>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</si>
  <si>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</si>
  <si>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</si>
  <si>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</si>
  <si>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</si>
  <si>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</si>
  <si>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</si>
  <si>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</si>
  <si>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</si>
  <si>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</si>
  <si>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</si>
  <si>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</si>
  <si>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</si>
  <si>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</si>
  <si>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</si>
  <si>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</si>
  <si>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</si>
  <si>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</si>
  <si>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</si>
  <si>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</si>
  <si>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</si>
  <si>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</si>
  <si>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</si>
  <si>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</si>
  <si>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</si>
  <si>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</si>
  <si>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</si>
  <si>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</si>
  <si>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</si>
  <si>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</si>
  <si>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</si>
  <si>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</si>
  <si>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</si>
  <si>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</si>
  <si>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</si>
  <si>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</si>
  <si>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</si>
  <si>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</si>
  <si>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</si>
  <si>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</si>
  <si>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</si>
  <si>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</si>
  <si>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</si>
  <si>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</si>
  <si>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</si>
  <si>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</si>
  <si>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</si>
  <si>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</si>
  <si>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</si>
  <si>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</si>
  <si>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</si>
  <si>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</si>
  <si>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</si>
  <si>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</si>
  <si>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</si>
  <si>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</si>
  <si>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</si>
  <si>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</si>
  <si>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</si>
  <si>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</si>
  <si>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</si>
  <si>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</si>
  <si>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</si>
  <si>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</si>
  <si>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</si>
  <si>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</si>
  <si>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</si>
  <si>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</si>
  <si>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</si>
  <si>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</si>
  <si>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</si>
  <si>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</si>
  <si>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</si>
  <si>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</si>
  <si>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</si>
  <si>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</si>
  <si>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</si>
  <si>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</si>
  <si>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</si>
  <si>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</si>
  <si>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</si>
  <si>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</si>
  <si>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</si>
  <si>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</si>
  <si>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</si>
  <si>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</si>
  <si>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</si>
  <si>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</si>
  <si>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</si>
  <si>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</si>
  <si>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</si>
  <si>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</si>
  <si>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</si>
  <si>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</si>
  <si>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</si>
  <si>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</si>
  <si>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</si>
  <si>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</si>
  <si>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</si>
  <si>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</si>
  <si>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</si>
  <si>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</si>
  <si>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</si>
  <si>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</si>
  <si>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</si>
  <si>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</si>
  <si>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</si>
  <si>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</si>
  <si>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</si>
  <si>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</si>
  <si>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</si>
  <si>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</si>
  <si>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</si>
  <si>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</si>
  <si>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</si>
  <si>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</si>
  <si>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</si>
  <si>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</si>
  <si>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</si>
  <si>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</si>
  <si>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</si>
  <si>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</si>
  <si>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</si>
  <si>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</si>
  <si>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</si>
  <si>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</si>
  <si>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</si>
  <si>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</si>
  <si>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</si>
  <si>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</si>
  <si>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</si>
  <si>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</si>
  <si>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</si>
  <si>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</si>
  <si>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</si>
  <si>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</si>
  <si>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</si>
  <si>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</si>
  <si>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</si>
  <si>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</si>
  <si>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</si>
  <si>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</si>
  <si>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</si>
  <si>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</si>
  <si>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</si>
  <si>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</si>
  <si>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</si>
  <si>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</si>
  <si>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</si>
  <si>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</si>
  <si>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</si>
  <si>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</si>
  <si>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</si>
  <si>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</si>
  <si>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</si>
  <si>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</si>
  <si>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</si>
  <si>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</si>
  <si>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</si>
  <si>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</si>
  <si>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</si>
  <si>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</si>
  <si>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</si>
  <si>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</si>
  <si>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</si>
  <si>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</si>
  <si>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</si>
  <si>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</si>
  <si>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</si>
  <si>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</si>
  <si>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</si>
  <si>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</si>
  <si>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</si>
  <si>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</si>
  <si>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</si>
  <si>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</si>
  <si>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</si>
  <si>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</si>
  <si>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</si>
  <si>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</si>
  <si>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</si>
  <si>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</si>
  <si>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</si>
  <si>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</si>
  <si>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</si>
  <si>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</si>
  <si>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</si>
  <si>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</si>
  <si>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</si>
  <si>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</si>
  <si>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</si>
  <si>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</si>
  <si>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</si>
  <si>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</si>
  <si>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</si>
  <si>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</si>
  <si>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</si>
  <si>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</si>
  <si>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</si>
  <si>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</si>
  <si>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</si>
  <si>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</si>
  <si>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</si>
  <si>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</si>
  <si>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</si>
  <si>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</si>
  <si>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</si>
  <si>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</si>
  <si>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</si>
  <si>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</si>
  <si>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</si>
  <si>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</si>
  <si>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</si>
  <si>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</si>
  <si>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</si>
  <si>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</si>
  <si>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</si>
  <si>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</si>
  <si>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</si>
  <si>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</si>
  <si>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</si>
  <si>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</si>
  <si>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</si>
  <si>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</si>
  <si>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</si>
  <si>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</si>
  <si>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</si>
  <si>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</si>
  <si>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</si>
  <si>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</si>
  <si>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</si>
  <si>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</si>
  <si>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</si>
  <si>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</si>
  <si>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</si>
  <si>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</si>
  <si>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</si>
  <si>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</si>
  <si>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</si>
  <si>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</si>
  <si>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</si>
  <si>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</si>
  <si>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</si>
  <si>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</si>
  <si>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</si>
  <si>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</si>
  <si>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</si>
  <si>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</si>
  <si>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</si>
  <si>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</si>
  <si>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</si>
  <si>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</si>
  <si>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</si>
  <si>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</si>
  <si>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</si>
  <si>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</si>
  <si>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</si>
  <si>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</si>
  <si>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</si>
  <si>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</si>
  <si>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</si>
  <si>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</si>
  <si>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</si>
  <si>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</si>
  <si>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</si>
  <si>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</si>
  <si>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</si>
  <si>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</si>
  <si>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</si>
  <si>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</si>
  <si>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</si>
  <si>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</si>
  <si>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</si>
  <si>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</si>
  <si>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</si>
  <si>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</si>
  <si>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</si>
  <si>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</si>
  <si>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</si>
  <si>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</si>
  <si>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</si>
  <si>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</si>
  <si>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</si>
  <si>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</si>
  <si>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</si>
  <si>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</si>
  <si>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</si>
  <si>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</si>
  <si>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</si>
  <si>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</si>
  <si>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</si>
  <si>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</si>
  <si>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</si>
  <si>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</si>
  <si>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</si>
  <si>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</si>
  <si>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</si>
  <si>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</si>
  <si>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</si>
  <si>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</si>
  <si>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</si>
  <si>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</si>
  <si>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</si>
  <si>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</si>
  <si>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</si>
  <si>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</si>
  <si>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</si>
  <si>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</si>
  <si>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</si>
  <si>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</si>
  <si>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</si>
  <si>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</si>
  <si>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</si>
  <si>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</si>
  <si>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</si>
  <si>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</si>
  <si>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</si>
  <si>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</si>
  <si>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</si>
  <si>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</si>
  <si>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</si>
  <si>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</si>
  <si>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</si>
  <si>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</si>
  <si>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</si>
  <si>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</si>
  <si>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</si>
  <si>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</si>
  <si>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</si>
  <si>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</si>
  <si>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</si>
  <si>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</si>
  <si>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</si>
  <si>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</si>
  <si>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</si>
  <si>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</si>
  <si>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</si>
  <si>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</si>
  <si>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</si>
  <si>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</si>
  <si>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</si>
  <si>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</si>
  <si>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</si>
  <si>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</si>
  <si>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</si>
  <si>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</si>
  <si>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</si>
  <si>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</si>
  <si>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</si>
  <si>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</si>
  <si>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</si>
  <si>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</si>
  <si>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</si>
  <si>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</si>
  <si>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</si>
  <si>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</si>
  <si>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</si>
  <si>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</si>
  <si>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</si>
  <si>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</si>
  <si>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</si>
  <si>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</si>
  <si>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</si>
  <si>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</si>
  <si>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</si>
  <si>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</si>
  <si>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</si>
  <si>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</si>
  <si>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</si>
  <si>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</si>
  <si>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</si>
  <si>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</si>
  <si>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</si>
  <si>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</si>
  <si>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</si>
  <si>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</si>
  <si>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</si>
  <si>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</si>
  <si>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</si>
  <si>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</si>
  <si>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</si>
  <si>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</si>
  <si>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</si>
  <si>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</si>
  <si>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</si>
  <si>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</si>
  <si>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</si>
  <si>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</si>
  <si>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</si>
  <si>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</si>
  <si>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</si>
  <si>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</si>
  <si>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</si>
  <si>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</si>
  <si>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</si>
  <si>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</si>
  <si>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</si>
  <si>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</si>
  <si>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</si>
  <si>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</si>
  <si>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</si>
  <si>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</si>
  <si>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</si>
  <si>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</si>
  <si>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</si>
  <si>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</si>
  <si>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</si>
  <si>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</si>
  <si>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</si>
  <si>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</si>
  <si>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</si>
  <si>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</si>
  <si>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</si>
  <si>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</si>
  <si>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</si>
  <si>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</si>
  <si>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</si>
  <si>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</si>
  <si>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</si>
  <si>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</si>
  <si>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</si>
  <si>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</si>
  <si>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</si>
  <si>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</si>
  <si>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</si>
  <si>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</si>
  <si>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</si>
  <si>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</si>
  <si>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</si>
  <si>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</si>
  <si>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</si>
  <si>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</si>
  <si>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</si>
  <si>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</si>
  <si>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</si>
  <si>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</si>
  <si>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</si>
  <si>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</si>
  <si>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</si>
  <si>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</si>
  <si>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</si>
  <si>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</si>
  <si>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</si>
  <si>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</si>
  <si>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</si>
  <si>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</si>
  <si>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</si>
  <si>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</si>
  <si>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</si>
  <si>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</si>
  <si>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</si>
  <si>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</si>
  <si>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</si>
  <si>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</si>
  <si>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</si>
  <si>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</si>
  <si>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</si>
  <si>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</si>
  <si>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</si>
  <si>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</si>
  <si>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</si>
  <si>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</si>
  <si>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</si>
  <si>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</si>
  <si>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</si>
  <si>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</si>
  <si>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</si>
  <si>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</si>
  <si>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</si>
  <si>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</si>
  <si>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</si>
  <si>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</si>
  <si>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</si>
  <si>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</si>
  <si>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</si>
  <si>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</si>
  <si>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</si>
  <si>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</si>
  <si>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</si>
  <si>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</si>
  <si>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</si>
  <si>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</si>
  <si>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</si>
  <si>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</si>
  <si>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</si>
  <si>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</si>
  <si>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</si>
  <si>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</si>
  <si>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</si>
  <si>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</si>
  <si>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</si>
  <si>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</si>
  <si>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</si>
  <si>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</si>
  <si>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</si>
  <si>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</si>
  <si>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</si>
  <si>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</si>
  <si>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</si>
  <si>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</si>
  <si>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</si>
  <si>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</si>
  <si>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</si>
  <si>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</si>
  <si>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</si>
  <si>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</si>
  <si>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</si>
  <si>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</si>
  <si>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</si>
  <si>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</si>
  <si>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</si>
  <si>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</si>
  <si>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</si>
  <si>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</si>
  <si>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</si>
  <si>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</si>
  <si>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</si>
  <si>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</si>
  <si>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</si>
  <si>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</si>
  <si>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</si>
  <si>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</si>
  <si>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</si>
  <si>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</si>
  <si>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</si>
  <si>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</si>
  <si>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</si>
  <si>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</si>
  <si>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</si>
  <si>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</si>
  <si>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</si>
  <si>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</si>
  <si>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</si>
  <si>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</si>
  <si>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</si>
  <si>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</si>
  <si>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</si>
  <si>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</si>
  <si>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</si>
  <si>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</si>
  <si>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</si>
  <si>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</si>
  <si>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</si>
  <si>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</si>
  <si>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</si>
  <si>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</si>
  <si>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</si>
  <si>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</si>
  <si>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</si>
  <si>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</si>
  <si>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</si>
  <si>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</si>
  <si>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</si>
  <si>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</si>
  <si>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</si>
  <si>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</si>
  <si>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</si>
  <si>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</si>
  <si>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</si>
  <si>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</si>
  <si>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</si>
  <si>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</si>
  <si>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</si>
  <si>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</si>
  <si>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</si>
  <si>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</si>
  <si>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</si>
  <si>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</si>
  <si>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</si>
  <si>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</si>
  <si>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</si>
  <si>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</si>
  <si>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</si>
  <si>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</si>
  <si>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</si>
  <si>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</si>
  <si>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</si>
  <si>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</si>
  <si>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</si>
  <si>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</si>
  <si>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</si>
  <si>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</si>
  <si>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</si>
  <si>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</si>
  <si>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</si>
  <si>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</si>
  <si>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</si>
  <si>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</si>
  <si>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</si>
  <si>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</si>
  <si>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</si>
  <si>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</si>
  <si>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</si>
  <si>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</si>
  <si>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</si>
  <si>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</si>
  <si>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</si>
  <si>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</si>
  <si>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</si>
  <si>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</si>
  <si>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</si>
  <si>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</si>
  <si>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</si>
  <si>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</si>
  <si>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</si>
  <si>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</si>
  <si>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</si>
  <si>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</si>
  <si>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</si>
  <si>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</si>
  <si>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</si>
  <si>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</si>
  <si>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</si>
  <si>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</si>
  <si>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</si>
  <si>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</si>
  <si>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</si>
  <si>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</si>
  <si>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</si>
  <si>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</si>
  <si>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</si>
  <si>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</si>
  <si>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</si>
  <si>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</si>
  <si>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</si>
  <si>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</si>
  <si>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</si>
  <si>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</si>
  <si>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</si>
  <si>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</si>
  <si>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</si>
  <si>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</si>
  <si>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</si>
  <si>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</si>
  <si>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</si>
  <si>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</si>
  <si>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</si>
  <si>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</si>
  <si>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</si>
  <si>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</si>
  <si>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</si>
  <si>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</si>
  <si>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</si>
  <si>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</si>
  <si>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</si>
  <si>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</si>
  <si>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</si>
  <si>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</si>
  <si>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</si>
  <si>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</si>
  <si>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</si>
  <si>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</si>
  <si>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</si>
  <si>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</si>
  <si>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</si>
  <si>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</si>
  <si>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</si>
  <si>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</si>
  <si>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</si>
  <si>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</si>
  <si>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</si>
  <si>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</si>
  <si>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</si>
  <si>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</si>
  <si>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</si>
  <si>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</si>
  <si>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</si>
  <si>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</si>
  <si>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</si>
  <si>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</si>
  <si>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</si>
  <si>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</si>
  <si>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</si>
  <si>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</si>
  <si>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</si>
  <si>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</si>
  <si>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</si>
  <si>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</si>
  <si>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</si>
  <si>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</si>
  <si>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</si>
  <si>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</si>
  <si>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</si>
  <si>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</si>
  <si>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of More</t>
  </si>
  <si>
    <t>Sum of Percentage Successful</t>
  </si>
  <si>
    <t>Sum of Percentage Failed</t>
  </si>
  <si>
    <t>Sum of Percentage Canceled</t>
  </si>
  <si>
    <t>Spring</t>
  </si>
  <si>
    <t>Summer</t>
  </si>
  <si>
    <t>Autumn</t>
  </si>
  <si>
    <t>Winter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</si>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</sst>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1" fillId="0" borderId="1" xfId="0" applyFont="1" applyBorder="1"/>
    <xf numFmtId="9" fontId="1" fillId="0" borderId="1" xfId="1" applyFont="1" applyBorder="1"/>
    <xf numFmtId="0" fontId="0" fillId="0" borderId="1" xfId="0" applyBorder="1"/>
    <xf numFmtId="9" fontId="0" fillId="0" borderId="1" xfId="1" applyFont="1" applyBorder="1"/>
    <xf numFmtId="9" fontId="0" fillId="2" borderId="1" xfId="1" applyFont="1" applyFill="1" applyBorder="1"/>
    <xf numFmtId="9" fontId="0" fillId="3" borderId="1" xfId="1" applyFont="1" applyFill="1" applyBorder="1"/>
    <xf numFmtId="9" fontId="0" fillId="4" borderId="1" xfId="1" applyFont="1" applyFill="1" applyBorder="1"/>
    <xf numFmtId="9" fontId="0" fillId="5" borderId="1" xfId="1" applyFont="1" applyFill="1" applyBorder="1"/>
    <xf numFmtId="1" fontId="0" fillId="0" borderId="1" xfId="0" applyNumberFormat="1" applyBorder="1"/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rgb="FF0070C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3B-45F5-B549-EC60C8BB9F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3B-45F5-B549-EC60C8BB9F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3B-45F5-B549-EC60C8BB9F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3B-45F5-B549-EC60C8BB9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2514031"/>
        <c:axId val="222516527"/>
      </c:barChart>
      <c:catAx>
        <c:axId val="22251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6527"/>
        <c:crosses val="autoZero"/>
        <c:auto val="1"/>
        <c:lblAlgn val="ctr"/>
        <c:lblOffset val="100"/>
        <c:noMultiLvlLbl val="0"/>
      </c:catAx>
      <c:valAx>
        <c:axId val="22251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Statistics'!$B$26:$B$27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Statistics'!$A$28:$A$65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Statistics'!$B$28:$B$65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A-4828-8E11-E769EE7E1D62}"/>
            </c:ext>
          </c:extLst>
        </c:ser>
        <c:ser>
          <c:idx val="1"/>
          <c:order val="1"/>
          <c:tx>
            <c:strRef>
              <c:f>'Category Statistics'!$C$26:$C$27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Statistics'!$A$28:$A$65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Statistics'!$C$28:$C$65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1A-4828-8E11-E769EE7E1D62}"/>
            </c:ext>
          </c:extLst>
        </c:ser>
        <c:ser>
          <c:idx val="2"/>
          <c:order val="2"/>
          <c:tx>
            <c:strRef>
              <c:f>'Category Statistics'!$D$26:$D$27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Statistics'!$A$28:$A$65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Statistics'!$D$28:$D$65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1A-4828-8E11-E769EE7E1D62}"/>
            </c:ext>
          </c:extLst>
        </c:ser>
        <c:ser>
          <c:idx val="3"/>
          <c:order val="3"/>
          <c:tx>
            <c:strRef>
              <c:f>'Category Statistics'!$E$26:$E$27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Statistics'!$A$28:$A$65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'Category Statistics'!$E$28:$E$65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1A-4828-8E11-E769EE7E1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3230095"/>
        <c:axId val="223228015"/>
      </c:barChart>
      <c:catAx>
        <c:axId val="22323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28015"/>
        <c:crosses val="autoZero"/>
        <c:auto val="1"/>
        <c:lblAlgn val="ctr"/>
        <c:lblOffset val="100"/>
        <c:noMultiLvlLbl val="0"/>
      </c:catAx>
      <c:valAx>
        <c:axId val="22322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3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Statistics'!$B$74:$B$75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Statistics'!$A$76:$A$88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Statistics'!$B$76:$B$88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8-4DF8-A920-A6D1064A18C6}"/>
            </c:ext>
          </c:extLst>
        </c:ser>
        <c:ser>
          <c:idx val="1"/>
          <c:order val="1"/>
          <c:tx>
            <c:strRef>
              <c:f>'Category Statistics'!$C$74:$C$75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'Category Statistics'!$A$76:$A$88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Statistics'!$C$76:$C$88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B8-4DF8-A920-A6D1064A18C6}"/>
            </c:ext>
          </c:extLst>
        </c:ser>
        <c:ser>
          <c:idx val="2"/>
          <c:order val="2"/>
          <c:tx>
            <c:strRef>
              <c:f>'Category Statistics'!$D$74:$D$75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Statistics'!$A$76:$A$88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Statistics'!$D$76:$D$88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B8-4DF8-A920-A6D1064A18C6}"/>
            </c:ext>
          </c:extLst>
        </c:ser>
        <c:ser>
          <c:idx val="3"/>
          <c:order val="3"/>
          <c:tx>
            <c:strRef>
              <c:f>'Category Statistics'!$E$74:$E$75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'Category Statistics'!$A$76:$A$88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Statistics'!$E$76:$E$88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B8-4DF8-A920-A6D1064A1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516111"/>
        <c:axId val="222514447"/>
      </c:lineChart>
      <c:catAx>
        <c:axId val="22251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4447"/>
        <c:crosses val="autoZero"/>
        <c:auto val="1"/>
        <c:lblAlgn val="ctr"/>
        <c:lblOffset val="100"/>
        <c:noMultiLvlLbl val="0"/>
      </c:catAx>
      <c:valAx>
        <c:axId val="22251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Theater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E-4381-BEDC-573B66F975D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7E-4381-BEDC-573B66F975D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7E-4381-BEDC-573B66F97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609359"/>
        <c:axId val="222610191"/>
      </c:lineChart>
      <c:catAx>
        <c:axId val="22260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10191"/>
        <c:crosses val="autoZero"/>
        <c:auto val="1"/>
        <c:lblAlgn val="ctr"/>
        <c:lblOffset val="100"/>
        <c:noMultiLvlLbl val="0"/>
      </c:catAx>
      <c:valAx>
        <c:axId val="22261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0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Goals'!$C$18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Goals'!$B$19:$B$30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of More</c:v>
                </c:pt>
              </c:strCache>
            </c:strRef>
          </c:cat>
          <c:val>
            <c:numRef>
              <c:f>'Outcomes Based on Goals'!$C$19:$C$30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0-460F-97C2-1BE06CE69CF5}"/>
            </c:ext>
          </c:extLst>
        </c:ser>
        <c:ser>
          <c:idx val="1"/>
          <c:order val="1"/>
          <c:tx>
            <c:strRef>
              <c:f>'Outcomes Based on Goals'!$D$18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Goals'!$B$19:$B$30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of More</c:v>
                </c:pt>
              </c:strCache>
            </c:strRef>
          </c:cat>
          <c:val>
            <c:numRef>
              <c:f>'Outcomes Based on Goals'!$D$19:$D$30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0-460F-97C2-1BE06CE69CF5}"/>
            </c:ext>
          </c:extLst>
        </c:ser>
        <c:ser>
          <c:idx val="2"/>
          <c:order val="2"/>
          <c:tx>
            <c:strRef>
              <c:f>'Outcomes Based on Goals'!$E$18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Goals'!$B$19:$B$30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of More</c:v>
                </c:pt>
              </c:strCache>
            </c:strRef>
          </c:cat>
          <c:val>
            <c:numRef>
              <c:f>'Outcomes Based on Goals'!$E$19:$E$30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0-460F-97C2-1BE06CE69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458143"/>
        <c:axId val="892458559"/>
      </c:lineChart>
      <c:catAx>
        <c:axId val="89245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458559"/>
        <c:crosses val="autoZero"/>
        <c:auto val="1"/>
        <c:lblAlgn val="ctr"/>
        <c:lblOffset val="100"/>
        <c:noMultiLvlLbl val="0"/>
      </c:catAx>
      <c:valAx>
        <c:axId val="892458559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458143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0</xdr:row>
      <xdr:rowOff>42861</xdr:rowOff>
    </xdr:from>
    <xdr:to>
      <xdr:col>15</xdr:col>
      <xdr:colOff>47624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800A6-B326-285C-A14D-15E792186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571500</xdr:colOff>
      <xdr:row>22</xdr:row>
      <xdr:rowOff>157161</xdr:rowOff>
    </xdr:from>
    <xdr:to>
      <xdr:col>14</xdr:col>
      <xdr:colOff>266700</xdr:colOff>
      <xdr:row>45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8FF497-6448-62D8-4094-95D7954BC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69</xdr:row>
      <xdr:rowOff>185737</xdr:rowOff>
    </xdr:from>
    <xdr:to>
      <xdr:col>14</xdr:col>
      <xdr:colOff>285750</xdr:colOff>
      <xdr:row>84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C6FBDA-6E38-D224-9BCA-D950DF9C9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1</xdr:row>
      <xdr:rowOff>185736</xdr:rowOff>
    </xdr:from>
    <xdr:to>
      <xdr:col>15</xdr:col>
      <xdr:colOff>571500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FCE6C-F6E9-C9F3-6567-540296101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15</xdr:row>
      <xdr:rowOff>14285</xdr:rowOff>
    </xdr:from>
    <xdr:to>
      <xdr:col>17</xdr:col>
      <xdr:colOff>0</xdr:colOff>
      <xdr:row>44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DB721-F850-D8CF-34EA-C37E75DDE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min Sheng" refreshedDate="44787.464759953706" createdVersion="8" refreshedVersion="8" minRefreshableVersion="3" recordCount="4114" xr:uid="{BCEE332D-26DB-45DE-9A2D-CA9B4E774A5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min Sheng" refreshedDate="44787.469689351849" createdVersion="8" refreshedVersion="8" minRefreshableVersion="3" recordCount="4114" xr:uid="{505002E6-DC1C-4B99-986A-09B778420A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min Sheng" refreshedDate="44787.474915740742" createdVersion="8" refreshedVersion="8" minRefreshableVersion="3" recordCount="4114" xr:uid="{A4E85E8D-7FF7-4532-AEF4-014635D282A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emin Sheng" refreshedDate="44787.544150462963" createdVersion="8" refreshedVersion="8" minRefreshableVersion="3" recordCount="12" xr:uid="{FD2D2BBA-24B6-4E23-AF25-342447AE740E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f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BF4D2-82A9-4D96-BC8C-5CDD15C1441A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74:F8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DCB25-4C26-4CD8-863F-F6901D32E8AD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6:F65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E35B78-B7AD-4373-BAD3-D29B8662BBAC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560B0D-0D1B-4200-B050-DB3F79C9AE56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FBC77-9A5A-4AA0-99CF-DC5C53F1F835}" name="PivotTable1" cacheId="7" dataPosition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>
  <location ref="B18:E30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2">
    <format dxfId="2">
      <pivotArea collapsedLevelsAreSubtotals="1" fieldPosition="0">
        <references count="1">
          <reference field="0" count="0"/>
        </references>
      </pivotArea>
    </format>
    <format dxfId="3">
      <pivotArea grandRow="1" outline="0" collapsedLevelsAreSubtotals="1" fieldPosition="0"/>
    </format>
  </format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75721-0C21-478E-89EC-201D9D168140}">
  <dimension ref="A1:F88"/>
  <sheetViews>
    <sheetView workbookViewId="0">
      <selection activeCell="E21" sqref="E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8309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8335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8332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  <row r="15" spans="1:6" x14ac:dyDescent="0.25">
      <c r="A15" s="12"/>
      <c r="B15" s="13"/>
      <c r="C15" s="13"/>
      <c r="D15" s="13"/>
      <c r="E15" s="13"/>
      <c r="F15" s="13"/>
    </row>
    <row r="16" spans="1:6" x14ac:dyDescent="0.25">
      <c r="A16" s="12"/>
      <c r="B16" s="13"/>
      <c r="C16" s="13"/>
      <c r="D16" s="13"/>
      <c r="E16" s="13"/>
      <c r="F16" s="13"/>
    </row>
    <row r="17" spans="1:6" x14ac:dyDescent="0.25">
      <c r="A17" s="12"/>
      <c r="B17" s="13"/>
      <c r="C17" s="13"/>
      <c r="D17" s="13"/>
      <c r="E17" s="13"/>
      <c r="F17" s="13"/>
    </row>
    <row r="18" spans="1:6" x14ac:dyDescent="0.25">
      <c r="A18" s="12"/>
      <c r="B18" s="13"/>
      <c r="C18" s="13"/>
      <c r="D18" s="13"/>
      <c r="E18" s="13"/>
      <c r="F18" s="13"/>
    </row>
    <row r="19" spans="1:6" x14ac:dyDescent="0.25">
      <c r="A19" s="12"/>
      <c r="B19" s="13"/>
      <c r="C19" s="13"/>
      <c r="D19" s="13"/>
      <c r="E19" s="13"/>
      <c r="F19" s="13"/>
    </row>
    <row r="20" spans="1:6" x14ac:dyDescent="0.25">
      <c r="A20" s="12"/>
      <c r="B20" s="13"/>
      <c r="C20" s="13"/>
      <c r="D20" s="13"/>
      <c r="E20" s="13"/>
      <c r="F20" s="13"/>
    </row>
    <row r="21" spans="1:6" x14ac:dyDescent="0.25">
      <c r="A21" s="12"/>
      <c r="B21" s="13"/>
      <c r="C21" s="13"/>
      <c r="D21" s="13"/>
      <c r="E21" s="13"/>
      <c r="F21" s="13"/>
    </row>
    <row r="22" spans="1:6" x14ac:dyDescent="0.25">
      <c r="A22" s="12"/>
      <c r="B22" s="13"/>
      <c r="C22" s="13"/>
      <c r="D22" s="13"/>
      <c r="E22" s="13"/>
      <c r="F22" s="13"/>
    </row>
    <row r="23" spans="1:6" x14ac:dyDescent="0.25">
      <c r="A23" s="11" t="s">
        <v>8222</v>
      </c>
      <c r="B23" t="s">
        <v>8224</v>
      </c>
      <c r="C23" s="13"/>
      <c r="D23" s="13"/>
      <c r="E23" s="13"/>
      <c r="F23" s="13"/>
    </row>
    <row r="24" spans="1:6" x14ac:dyDescent="0.25">
      <c r="A24" s="11" t="s">
        <v>8365</v>
      </c>
      <c r="B24" t="s">
        <v>8364</v>
      </c>
      <c r="C24" s="13"/>
      <c r="D24" s="13"/>
      <c r="E24" s="13"/>
      <c r="F24" s="13"/>
    </row>
    <row r="26" spans="1:6" x14ac:dyDescent="0.25">
      <c r="A26" s="11" t="s">
        <v>8363</v>
      </c>
      <c r="B26" s="11" t="s">
        <v>8360</v>
      </c>
    </row>
    <row r="27" spans="1:6" x14ac:dyDescent="0.25">
      <c r="A27" s="11" t="s">
        <v>8362</v>
      </c>
      <c r="B27" t="s">
        <v>8219</v>
      </c>
      <c r="C27" t="s">
        <v>8220</v>
      </c>
      <c r="D27" t="s">
        <v>8221</v>
      </c>
      <c r="E27" t="s">
        <v>8218</v>
      </c>
      <c r="F27" t="s">
        <v>8361</v>
      </c>
    </row>
    <row r="28" spans="1:6" x14ac:dyDescent="0.25">
      <c r="A28" s="12" t="s">
        <v>8315</v>
      </c>
      <c r="B28" s="13"/>
      <c r="C28" s="13">
        <v>14</v>
      </c>
      <c r="D28" s="13"/>
      <c r="E28" s="13"/>
      <c r="F28" s="13">
        <v>14</v>
      </c>
    </row>
    <row r="29" spans="1:6" x14ac:dyDescent="0.25">
      <c r="A29" s="12" t="s">
        <v>8343</v>
      </c>
      <c r="B29" s="13">
        <v>3</v>
      </c>
      <c r="C29" s="13"/>
      <c r="D29" s="13"/>
      <c r="E29" s="13"/>
      <c r="F29" s="13">
        <v>3</v>
      </c>
    </row>
    <row r="30" spans="1:6" x14ac:dyDescent="0.25">
      <c r="A30" s="12" t="s">
        <v>8357</v>
      </c>
      <c r="B30" s="13"/>
      <c r="C30" s="13">
        <v>2</v>
      </c>
      <c r="D30" s="13"/>
      <c r="E30" s="13"/>
      <c r="F30" s="13">
        <v>2</v>
      </c>
    </row>
    <row r="31" spans="1:6" x14ac:dyDescent="0.25">
      <c r="A31" s="12" t="s">
        <v>8353</v>
      </c>
      <c r="B31" s="13"/>
      <c r="C31" s="13"/>
      <c r="D31" s="13"/>
      <c r="E31" s="13">
        <v>5</v>
      </c>
      <c r="F31" s="13">
        <v>5</v>
      </c>
    </row>
    <row r="32" spans="1:6" x14ac:dyDescent="0.25">
      <c r="A32" s="12" t="s">
        <v>8314</v>
      </c>
      <c r="B32" s="13"/>
      <c r="C32" s="13"/>
      <c r="D32" s="13"/>
      <c r="E32" s="13">
        <v>8</v>
      </c>
      <c r="F32" s="13">
        <v>8</v>
      </c>
    </row>
    <row r="33" spans="1:6" x14ac:dyDescent="0.25">
      <c r="A33" s="12" t="s">
        <v>8313</v>
      </c>
      <c r="B33" s="13"/>
      <c r="C33" s="13">
        <v>16</v>
      </c>
      <c r="D33" s="13"/>
      <c r="E33" s="13"/>
      <c r="F33" s="13">
        <v>16</v>
      </c>
    </row>
    <row r="34" spans="1:6" x14ac:dyDescent="0.25">
      <c r="A34" s="12" t="s">
        <v>8329</v>
      </c>
      <c r="B34" s="13"/>
      <c r="C34" s="13"/>
      <c r="D34" s="13"/>
      <c r="E34" s="13">
        <v>6</v>
      </c>
      <c r="F34" s="13">
        <v>6</v>
      </c>
    </row>
    <row r="35" spans="1:6" x14ac:dyDescent="0.25">
      <c r="A35" s="12" t="s">
        <v>8346</v>
      </c>
      <c r="B35" s="13"/>
      <c r="C35" s="13">
        <v>1</v>
      </c>
      <c r="D35" s="13">
        <v>1</v>
      </c>
      <c r="E35" s="13"/>
      <c r="F35" s="13">
        <v>2</v>
      </c>
    </row>
    <row r="36" spans="1:6" x14ac:dyDescent="0.25">
      <c r="A36" s="12" t="s">
        <v>8323</v>
      </c>
      <c r="B36" s="13"/>
      <c r="C36" s="13">
        <v>2</v>
      </c>
      <c r="D36" s="13"/>
      <c r="E36" s="13"/>
      <c r="F36" s="13">
        <v>2</v>
      </c>
    </row>
    <row r="37" spans="1:6" x14ac:dyDescent="0.25">
      <c r="A37" s="12" t="s">
        <v>8336</v>
      </c>
      <c r="B37" s="13">
        <v>1</v>
      </c>
      <c r="C37" s="13">
        <v>5</v>
      </c>
      <c r="D37" s="13"/>
      <c r="E37" s="13"/>
      <c r="F37" s="13">
        <v>6</v>
      </c>
    </row>
    <row r="38" spans="1:6" x14ac:dyDescent="0.25">
      <c r="A38" s="12" t="s">
        <v>8347</v>
      </c>
      <c r="B38" s="13"/>
      <c r="C38" s="13">
        <v>3</v>
      </c>
      <c r="D38" s="13"/>
      <c r="E38" s="13"/>
      <c r="F38" s="13">
        <v>3</v>
      </c>
    </row>
    <row r="39" spans="1:6" x14ac:dyDescent="0.25">
      <c r="A39" s="12" t="s">
        <v>8348</v>
      </c>
      <c r="B39" s="13"/>
      <c r="C39" s="13"/>
      <c r="D39" s="13"/>
      <c r="E39" s="13">
        <v>19</v>
      </c>
      <c r="F39" s="13">
        <v>19</v>
      </c>
    </row>
    <row r="40" spans="1:6" x14ac:dyDescent="0.25">
      <c r="A40" s="12" t="s">
        <v>8327</v>
      </c>
      <c r="B40" s="13"/>
      <c r="C40" s="13">
        <v>6</v>
      </c>
      <c r="D40" s="13"/>
      <c r="E40" s="13"/>
      <c r="F40" s="13">
        <v>6</v>
      </c>
    </row>
    <row r="41" spans="1:6" x14ac:dyDescent="0.25">
      <c r="A41" s="12" t="s">
        <v>8326</v>
      </c>
      <c r="B41" s="13"/>
      <c r="C41" s="13"/>
      <c r="D41" s="13"/>
      <c r="E41" s="13">
        <v>2</v>
      </c>
      <c r="F41" s="13">
        <v>2</v>
      </c>
    </row>
    <row r="42" spans="1:6" x14ac:dyDescent="0.25">
      <c r="A42" s="12" t="s">
        <v>8334</v>
      </c>
      <c r="B42" s="13"/>
      <c r="C42" s="13">
        <v>7</v>
      </c>
      <c r="D42" s="13"/>
      <c r="E42" s="13"/>
      <c r="F42" s="13">
        <v>7</v>
      </c>
    </row>
    <row r="43" spans="1:6" x14ac:dyDescent="0.25">
      <c r="A43" s="12" t="s">
        <v>8358</v>
      </c>
      <c r="B43" s="13">
        <v>5</v>
      </c>
      <c r="C43" s="13">
        <v>11</v>
      </c>
      <c r="D43" s="13"/>
      <c r="E43" s="13">
        <v>10</v>
      </c>
      <c r="F43" s="13">
        <v>26</v>
      </c>
    </row>
    <row r="44" spans="1:6" x14ac:dyDescent="0.25">
      <c r="A44" s="12" t="s">
        <v>8342</v>
      </c>
      <c r="B44" s="13"/>
      <c r="C44" s="13">
        <v>3</v>
      </c>
      <c r="D44" s="13"/>
      <c r="E44" s="13"/>
      <c r="F44" s="13">
        <v>3</v>
      </c>
    </row>
    <row r="45" spans="1:6" x14ac:dyDescent="0.25">
      <c r="A45" s="12" t="s">
        <v>8322</v>
      </c>
      <c r="B45" s="13"/>
      <c r="C45" s="13"/>
      <c r="D45" s="13"/>
      <c r="E45" s="13">
        <v>6</v>
      </c>
      <c r="F45" s="13">
        <v>6</v>
      </c>
    </row>
    <row r="46" spans="1:6" x14ac:dyDescent="0.25">
      <c r="A46" s="12" t="s">
        <v>8349</v>
      </c>
      <c r="B46" s="13"/>
      <c r="C46" s="13">
        <v>5</v>
      </c>
      <c r="D46" s="13"/>
      <c r="E46" s="13"/>
      <c r="F46" s="13">
        <v>5</v>
      </c>
    </row>
    <row r="47" spans="1:6" x14ac:dyDescent="0.25">
      <c r="A47" s="12" t="s">
        <v>8338</v>
      </c>
      <c r="B47" s="13"/>
      <c r="C47" s="13">
        <v>14</v>
      </c>
      <c r="D47" s="13"/>
      <c r="E47" s="13">
        <v>18</v>
      </c>
      <c r="F47" s="13">
        <v>32</v>
      </c>
    </row>
    <row r="48" spans="1:6" x14ac:dyDescent="0.25">
      <c r="A48" s="12" t="s">
        <v>8344</v>
      </c>
      <c r="B48" s="13"/>
      <c r="C48" s="13">
        <v>5</v>
      </c>
      <c r="D48" s="13"/>
      <c r="E48" s="13"/>
      <c r="F48" s="13">
        <v>5</v>
      </c>
    </row>
    <row r="49" spans="1:6" x14ac:dyDescent="0.25">
      <c r="A49" s="12" t="s">
        <v>8317</v>
      </c>
      <c r="B49" s="13"/>
      <c r="C49" s="13">
        <v>70</v>
      </c>
      <c r="D49" s="13">
        <v>6</v>
      </c>
      <c r="E49" s="13">
        <v>238</v>
      </c>
      <c r="F49" s="13">
        <v>314</v>
      </c>
    </row>
    <row r="50" spans="1:6" x14ac:dyDescent="0.25">
      <c r="A50" s="12" t="s">
        <v>8345</v>
      </c>
      <c r="B50" s="13"/>
      <c r="C50" s="13"/>
      <c r="D50" s="13"/>
      <c r="E50" s="13">
        <v>2</v>
      </c>
      <c r="F50" s="13">
        <v>2</v>
      </c>
    </row>
    <row r="51" spans="1:6" x14ac:dyDescent="0.25">
      <c r="A51" s="12" t="s">
        <v>8352</v>
      </c>
      <c r="B51" s="13"/>
      <c r="C51" s="13">
        <v>3</v>
      </c>
      <c r="D51" s="13"/>
      <c r="E51" s="13"/>
      <c r="F51" s="13">
        <v>3</v>
      </c>
    </row>
    <row r="52" spans="1:6" x14ac:dyDescent="0.25">
      <c r="A52" s="12" t="s">
        <v>8325</v>
      </c>
      <c r="B52" s="13"/>
      <c r="C52" s="13"/>
      <c r="D52" s="13"/>
      <c r="E52" s="13">
        <v>10</v>
      </c>
      <c r="F52" s="13">
        <v>10</v>
      </c>
    </row>
    <row r="53" spans="1:6" x14ac:dyDescent="0.25">
      <c r="A53" s="12" t="s">
        <v>8312</v>
      </c>
      <c r="B53" s="13">
        <v>2</v>
      </c>
      <c r="C53" s="13"/>
      <c r="D53" s="13"/>
      <c r="E53" s="13"/>
      <c r="F53" s="13">
        <v>2</v>
      </c>
    </row>
    <row r="54" spans="1:6" x14ac:dyDescent="0.25">
      <c r="A54" s="12" t="s">
        <v>8311</v>
      </c>
      <c r="B54" s="13"/>
      <c r="C54" s="13"/>
      <c r="D54" s="13"/>
      <c r="E54" s="13">
        <v>6</v>
      </c>
      <c r="F54" s="13">
        <v>6</v>
      </c>
    </row>
    <row r="55" spans="1:6" x14ac:dyDescent="0.25">
      <c r="A55" s="12" t="s">
        <v>8351</v>
      </c>
      <c r="B55" s="13"/>
      <c r="C55" s="13"/>
      <c r="D55" s="13">
        <v>1</v>
      </c>
      <c r="E55" s="13"/>
      <c r="F55" s="13">
        <v>1</v>
      </c>
    </row>
    <row r="56" spans="1:6" x14ac:dyDescent="0.25">
      <c r="A56" s="12" t="s">
        <v>8354</v>
      </c>
      <c r="B56" s="13"/>
      <c r="C56" s="13"/>
      <c r="D56" s="13"/>
      <c r="E56" s="13">
        <v>3</v>
      </c>
      <c r="F56" s="13">
        <v>3</v>
      </c>
    </row>
    <row r="57" spans="1:6" x14ac:dyDescent="0.25">
      <c r="A57" s="12" t="s">
        <v>8356</v>
      </c>
      <c r="B57" s="13">
        <v>1</v>
      </c>
      <c r="C57" s="13">
        <v>8</v>
      </c>
      <c r="D57" s="13"/>
      <c r="E57" s="13">
        <v>10</v>
      </c>
      <c r="F57" s="13">
        <v>19</v>
      </c>
    </row>
    <row r="58" spans="1:6" x14ac:dyDescent="0.25">
      <c r="A58" s="12" t="s">
        <v>8350</v>
      </c>
      <c r="B58" s="13"/>
      <c r="C58" s="13"/>
      <c r="D58" s="13"/>
      <c r="E58" s="13">
        <v>16</v>
      </c>
      <c r="F58" s="13">
        <v>16</v>
      </c>
    </row>
    <row r="59" spans="1:6" x14ac:dyDescent="0.25">
      <c r="A59" s="12" t="s">
        <v>8310</v>
      </c>
      <c r="B59" s="13"/>
      <c r="C59" s="13"/>
      <c r="D59" s="13"/>
      <c r="E59" s="13">
        <v>7</v>
      </c>
      <c r="F59" s="13">
        <v>7</v>
      </c>
    </row>
    <row r="60" spans="1:6" x14ac:dyDescent="0.25">
      <c r="A60" s="12" t="s">
        <v>8340</v>
      </c>
      <c r="B60" s="13"/>
      <c r="C60" s="13">
        <v>4</v>
      </c>
      <c r="D60" s="13"/>
      <c r="E60" s="13"/>
      <c r="F60" s="13">
        <v>4</v>
      </c>
    </row>
    <row r="61" spans="1:6" x14ac:dyDescent="0.25">
      <c r="A61" s="12" t="s">
        <v>8333</v>
      </c>
      <c r="B61" s="13"/>
      <c r="C61" s="13">
        <v>10</v>
      </c>
      <c r="D61" s="13"/>
      <c r="E61" s="13"/>
      <c r="F61" s="13">
        <v>10</v>
      </c>
    </row>
    <row r="62" spans="1:6" x14ac:dyDescent="0.25">
      <c r="A62" s="12" t="s">
        <v>8320</v>
      </c>
      <c r="B62" s="13">
        <v>5</v>
      </c>
      <c r="C62" s="13">
        <v>6</v>
      </c>
      <c r="D62" s="13"/>
      <c r="E62" s="13"/>
      <c r="F62" s="13">
        <v>11</v>
      </c>
    </row>
    <row r="63" spans="1:6" x14ac:dyDescent="0.25">
      <c r="A63" s="12" t="s">
        <v>8319</v>
      </c>
      <c r="B63" s="13">
        <v>7</v>
      </c>
      <c r="C63" s="13">
        <v>10</v>
      </c>
      <c r="D63" s="13"/>
      <c r="E63" s="13"/>
      <c r="F63" s="13">
        <v>17</v>
      </c>
    </row>
    <row r="64" spans="1:6" x14ac:dyDescent="0.25">
      <c r="A64" s="12" t="s">
        <v>8339</v>
      </c>
      <c r="B64" s="13">
        <v>1</v>
      </c>
      <c r="C64" s="13"/>
      <c r="D64" s="13"/>
      <c r="E64" s="13"/>
      <c r="F64" s="13">
        <v>1</v>
      </c>
    </row>
    <row r="65" spans="1:6" x14ac:dyDescent="0.25">
      <c r="A65" s="12" t="s">
        <v>8361</v>
      </c>
      <c r="B65" s="13">
        <v>25</v>
      </c>
      <c r="C65" s="13">
        <v>205</v>
      </c>
      <c r="D65" s="13">
        <v>8</v>
      </c>
      <c r="E65" s="13">
        <v>366</v>
      </c>
      <c r="F65" s="13">
        <v>604</v>
      </c>
    </row>
    <row r="71" spans="1:6" x14ac:dyDescent="0.25">
      <c r="A71" s="11" t="s">
        <v>8365</v>
      </c>
      <c r="B71" t="s">
        <v>8364</v>
      </c>
    </row>
    <row r="72" spans="1:6" x14ac:dyDescent="0.25">
      <c r="A72" s="11" t="s">
        <v>8306</v>
      </c>
      <c r="B72" t="s">
        <v>8364</v>
      </c>
    </row>
    <row r="74" spans="1:6" x14ac:dyDescent="0.25">
      <c r="A74" s="11" t="s">
        <v>8363</v>
      </c>
      <c r="B74" s="11" t="s">
        <v>8360</v>
      </c>
    </row>
    <row r="75" spans="1:6" x14ac:dyDescent="0.25">
      <c r="A75" s="11" t="s">
        <v>8362</v>
      </c>
      <c r="B75" t="s">
        <v>8219</v>
      </c>
      <c r="C75" t="s">
        <v>8220</v>
      </c>
      <c r="D75" t="s">
        <v>8221</v>
      </c>
      <c r="E75" t="s">
        <v>8218</v>
      </c>
      <c r="F75" t="s">
        <v>8361</v>
      </c>
    </row>
    <row r="76" spans="1:6" x14ac:dyDescent="0.25">
      <c r="A76" s="16" t="s">
        <v>8374</v>
      </c>
      <c r="B76" s="13">
        <v>34</v>
      </c>
      <c r="C76" s="13">
        <v>149</v>
      </c>
      <c r="D76" s="13">
        <v>2</v>
      </c>
      <c r="E76" s="13">
        <v>182</v>
      </c>
      <c r="F76" s="13">
        <v>367</v>
      </c>
    </row>
    <row r="77" spans="1:6" x14ac:dyDescent="0.25">
      <c r="A77" s="16" t="s">
        <v>8375</v>
      </c>
      <c r="B77" s="13">
        <v>27</v>
      </c>
      <c r="C77" s="13">
        <v>106</v>
      </c>
      <c r="D77" s="13">
        <v>18</v>
      </c>
      <c r="E77" s="13">
        <v>202</v>
      </c>
      <c r="F77" s="13">
        <v>353</v>
      </c>
    </row>
    <row r="78" spans="1:6" x14ac:dyDescent="0.25">
      <c r="A78" s="16" t="s">
        <v>8376</v>
      </c>
      <c r="B78" s="13">
        <v>28</v>
      </c>
      <c r="C78" s="13">
        <v>108</v>
      </c>
      <c r="D78" s="13">
        <v>30</v>
      </c>
      <c r="E78" s="13">
        <v>180</v>
      </c>
      <c r="F78" s="13">
        <v>346</v>
      </c>
    </row>
    <row r="79" spans="1:6" x14ac:dyDescent="0.25">
      <c r="A79" s="16" t="s">
        <v>8377</v>
      </c>
      <c r="B79" s="13">
        <v>27</v>
      </c>
      <c r="C79" s="13">
        <v>102</v>
      </c>
      <c r="D79" s="13"/>
      <c r="E79" s="13">
        <v>192</v>
      </c>
      <c r="F79" s="13">
        <v>321</v>
      </c>
    </row>
    <row r="80" spans="1:6" x14ac:dyDescent="0.25">
      <c r="A80" s="16" t="s">
        <v>8368</v>
      </c>
      <c r="B80" s="13">
        <v>26</v>
      </c>
      <c r="C80" s="13">
        <v>126</v>
      </c>
      <c r="D80" s="13"/>
      <c r="E80" s="13">
        <v>234</v>
      </c>
      <c r="F80" s="13">
        <v>386</v>
      </c>
    </row>
    <row r="81" spans="1:6" x14ac:dyDescent="0.25">
      <c r="A81" s="16" t="s">
        <v>8378</v>
      </c>
      <c r="B81" s="13">
        <v>27</v>
      </c>
      <c r="C81" s="13">
        <v>147</v>
      </c>
      <c r="D81" s="13"/>
      <c r="E81" s="13">
        <v>211</v>
      </c>
      <c r="F81" s="13">
        <v>385</v>
      </c>
    </row>
    <row r="82" spans="1:6" x14ac:dyDescent="0.25">
      <c r="A82" s="16" t="s">
        <v>8369</v>
      </c>
      <c r="B82" s="13">
        <v>43</v>
      </c>
      <c r="C82" s="13">
        <v>150</v>
      </c>
      <c r="D82" s="13"/>
      <c r="E82" s="13">
        <v>194</v>
      </c>
      <c r="F82" s="13">
        <v>387</v>
      </c>
    </row>
    <row r="83" spans="1:6" x14ac:dyDescent="0.25">
      <c r="A83" s="16" t="s">
        <v>8370</v>
      </c>
      <c r="B83" s="13">
        <v>33</v>
      </c>
      <c r="C83" s="13">
        <v>134</v>
      </c>
      <c r="D83" s="13"/>
      <c r="E83" s="13">
        <v>166</v>
      </c>
      <c r="F83" s="13">
        <v>333</v>
      </c>
    </row>
    <row r="84" spans="1:6" x14ac:dyDescent="0.25">
      <c r="A84" s="16" t="s">
        <v>8371</v>
      </c>
      <c r="B84" s="13">
        <v>24</v>
      </c>
      <c r="C84" s="13">
        <v>127</v>
      </c>
      <c r="D84" s="13"/>
      <c r="E84" s="13">
        <v>147</v>
      </c>
      <c r="F84" s="13">
        <v>298</v>
      </c>
    </row>
    <row r="85" spans="1:6" x14ac:dyDescent="0.25">
      <c r="A85" s="16" t="s">
        <v>8372</v>
      </c>
      <c r="B85" s="13">
        <v>20</v>
      </c>
      <c r="C85" s="13">
        <v>149</v>
      </c>
      <c r="D85" s="13"/>
      <c r="E85" s="13">
        <v>183</v>
      </c>
      <c r="F85" s="13">
        <v>352</v>
      </c>
    </row>
    <row r="86" spans="1:6" x14ac:dyDescent="0.25">
      <c r="A86" s="16" t="s">
        <v>8373</v>
      </c>
      <c r="B86" s="13">
        <v>37</v>
      </c>
      <c r="C86" s="13">
        <v>114</v>
      </c>
      <c r="D86" s="13"/>
      <c r="E86" s="13">
        <v>183</v>
      </c>
      <c r="F86" s="13">
        <v>334</v>
      </c>
    </row>
    <row r="87" spans="1:6" x14ac:dyDescent="0.25">
      <c r="A87" s="16" t="s">
        <v>8379</v>
      </c>
      <c r="B87" s="13">
        <v>23</v>
      </c>
      <c r="C87" s="13">
        <v>118</v>
      </c>
      <c r="D87" s="13"/>
      <c r="E87" s="13">
        <v>111</v>
      </c>
      <c r="F87" s="13">
        <v>252</v>
      </c>
    </row>
    <row r="88" spans="1:6" x14ac:dyDescent="0.25">
      <c r="A88" s="16" t="s">
        <v>8361</v>
      </c>
      <c r="B88" s="13">
        <v>349</v>
      </c>
      <c r="C88" s="13">
        <v>1530</v>
      </c>
      <c r="D88" s="13">
        <v>50</v>
      </c>
      <c r="E88" s="13">
        <v>2185</v>
      </c>
      <c r="F88" s="13">
        <v>4114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1463F-A08F-43D7-AA63-9FCD647FB8DF}">
  <dimension ref="A1:H49"/>
  <sheetViews>
    <sheetView topLeftCell="B1" workbookViewId="0">
      <selection activeCell="J26" sqref="J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8365</v>
      </c>
      <c r="B1" t="s">
        <v>8316</v>
      </c>
    </row>
    <row r="2" spans="1:5" x14ac:dyDescent="0.25">
      <c r="A2" s="11" t="s">
        <v>8306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8" x14ac:dyDescent="0.25">
      <c r="A17" s="16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8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  <row r="21" spans="1:8" x14ac:dyDescent="0.25">
      <c r="A21" s="21" t="s">
        <v>8362</v>
      </c>
      <c r="B21" s="21" t="s">
        <v>8218</v>
      </c>
      <c r="C21" s="21" t="s">
        <v>8220</v>
      </c>
      <c r="D21" s="21" t="s">
        <v>8219</v>
      </c>
      <c r="E21" s="21" t="s">
        <v>8361</v>
      </c>
    </row>
    <row r="22" spans="1:8" x14ac:dyDescent="0.25">
      <c r="A22" s="21" t="s">
        <v>8374</v>
      </c>
      <c r="B22" s="21">
        <v>56</v>
      </c>
      <c r="C22" s="21">
        <v>33</v>
      </c>
      <c r="D22" s="21">
        <v>7</v>
      </c>
      <c r="E22" s="21">
        <v>96</v>
      </c>
    </row>
    <row r="23" spans="1:8" x14ac:dyDescent="0.25">
      <c r="A23" s="21" t="s">
        <v>8375</v>
      </c>
      <c r="B23" s="21">
        <v>71</v>
      </c>
      <c r="C23" s="21">
        <v>39</v>
      </c>
      <c r="D23" s="21">
        <v>3</v>
      </c>
      <c r="E23" s="21">
        <v>113</v>
      </c>
    </row>
    <row r="24" spans="1:8" x14ac:dyDescent="0.25">
      <c r="A24" s="21" t="s">
        <v>8376</v>
      </c>
      <c r="B24" s="21">
        <v>56</v>
      </c>
      <c r="C24" s="21">
        <v>33</v>
      </c>
      <c r="D24" s="21">
        <v>3</v>
      </c>
      <c r="E24" s="21">
        <v>92</v>
      </c>
    </row>
    <row r="25" spans="1:8" x14ac:dyDescent="0.25">
      <c r="A25" s="21" t="s">
        <v>8377</v>
      </c>
      <c r="B25" s="21">
        <v>71</v>
      </c>
      <c r="C25" s="21">
        <v>40</v>
      </c>
      <c r="D25" s="21">
        <v>2</v>
      </c>
      <c r="E25" s="21">
        <v>113</v>
      </c>
    </row>
    <row r="26" spans="1:8" x14ac:dyDescent="0.25">
      <c r="A26" s="21" t="s">
        <v>8368</v>
      </c>
      <c r="B26" s="21">
        <v>111</v>
      </c>
      <c r="C26" s="21">
        <v>52</v>
      </c>
      <c r="D26" s="21">
        <v>3</v>
      </c>
      <c r="E26" s="21">
        <v>166</v>
      </c>
    </row>
    <row r="27" spans="1:8" x14ac:dyDescent="0.25">
      <c r="A27" s="21" t="s">
        <v>8378</v>
      </c>
      <c r="B27" s="21">
        <v>100</v>
      </c>
      <c r="C27" s="21">
        <v>49</v>
      </c>
      <c r="D27" s="21">
        <v>4</v>
      </c>
      <c r="E27" s="21">
        <v>153</v>
      </c>
      <c r="G27" s="21"/>
      <c r="H27" s="21" t="s">
        <v>8407</v>
      </c>
    </row>
    <row r="28" spans="1:8" x14ac:dyDescent="0.25">
      <c r="A28" s="21" t="s">
        <v>8369</v>
      </c>
      <c r="B28" s="21">
        <v>87</v>
      </c>
      <c r="C28" s="21">
        <v>50</v>
      </c>
      <c r="D28" s="21">
        <v>1</v>
      </c>
      <c r="E28" s="21">
        <v>138</v>
      </c>
      <c r="G28" s="21" t="s">
        <v>8403</v>
      </c>
      <c r="H28" s="27">
        <f>SUM(E24:E26)/3</f>
        <v>123.66666666666667</v>
      </c>
    </row>
    <row r="29" spans="1:8" x14ac:dyDescent="0.25">
      <c r="A29" s="21" t="s">
        <v>8370</v>
      </c>
      <c r="B29" s="21">
        <v>72</v>
      </c>
      <c r="C29" s="21">
        <v>47</v>
      </c>
      <c r="D29" s="21">
        <v>4</v>
      </c>
      <c r="E29" s="21">
        <v>123</v>
      </c>
      <c r="G29" s="21" t="s">
        <v>8404</v>
      </c>
      <c r="H29" s="27">
        <f>SUM(E27:E29)/3</f>
        <v>138</v>
      </c>
    </row>
    <row r="30" spans="1:8" x14ac:dyDescent="0.25">
      <c r="A30" s="21" t="s">
        <v>8371</v>
      </c>
      <c r="B30" s="21">
        <v>59</v>
      </c>
      <c r="C30" s="21">
        <v>34</v>
      </c>
      <c r="D30" s="21">
        <v>4</v>
      </c>
      <c r="E30" s="21">
        <v>97</v>
      </c>
      <c r="G30" s="21" t="s">
        <v>8405</v>
      </c>
      <c r="H30" s="27">
        <f>SUM(E30:E32)/3</f>
        <v>100</v>
      </c>
    </row>
    <row r="31" spans="1:8" x14ac:dyDescent="0.25">
      <c r="A31" s="21" t="s">
        <v>8372</v>
      </c>
      <c r="B31" s="21">
        <v>65</v>
      </c>
      <c r="C31" s="21">
        <v>50</v>
      </c>
      <c r="D31" s="21"/>
      <c r="E31" s="21">
        <v>115</v>
      </c>
      <c r="G31" s="21" t="s">
        <v>8406</v>
      </c>
      <c r="H31" s="27">
        <f>(E33+E22+E23)/3</f>
        <v>94.666666666666671</v>
      </c>
    </row>
    <row r="32" spans="1:8" x14ac:dyDescent="0.25">
      <c r="A32" s="21" t="s">
        <v>8373</v>
      </c>
      <c r="B32" s="21">
        <v>54</v>
      </c>
      <c r="C32" s="21">
        <v>31</v>
      </c>
      <c r="D32" s="21">
        <v>3</v>
      </c>
      <c r="E32" s="21">
        <v>88</v>
      </c>
    </row>
    <row r="33" spans="1:5" x14ac:dyDescent="0.25">
      <c r="A33" s="21" t="s">
        <v>8379</v>
      </c>
      <c r="B33" s="21">
        <v>37</v>
      </c>
      <c r="C33" s="21">
        <v>35</v>
      </c>
      <c r="D33" s="21">
        <v>3</v>
      </c>
      <c r="E33" s="21">
        <v>75</v>
      </c>
    </row>
    <row r="34" spans="1:5" x14ac:dyDescent="0.25">
      <c r="A34" s="21" t="s">
        <v>8361</v>
      </c>
      <c r="B34" s="21">
        <v>839</v>
      </c>
      <c r="C34" s="21">
        <v>493</v>
      </c>
      <c r="D34" s="21">
        <v>37</v>
      </c>
      <c r="E34" s="21">
        <v>1369</v>
      </c>
    </row>
    <row r="36" spans="1:5" x14ac:dyDescent="0.25">
      <c r="A36" s="21" t="s">
        <v>8362</v>
      </c>
      <c r="B36" s="21" t="s">
        <v>8218</v>
      </c>
      <c r="C36" s="21" t="s">
        <v>8220</v>
      </c>
      <c r="D36" s="21" t="s">
        <v>8219</v>
      </c>
      <c r="E36" s="21" t="s">
        <v>8361</v>
      </c>
    </row>
    <row r="37" spans="1:5" x14ac:dyDescent="0.25">
      <c r="A37" s="21" t="s">
        <v>8374</v>
      </c>
      <c r="B37" s="23">
        <f>B22/E22</f>
        <v>0.58333333333333337</v>
      </c>
      <c r="C37" s="23">
        <f>C22/E22</f>
        <v>0.34375</v>
      </c>
      <c r="D37" s="23">
        <f>D22/E22</f>
        <v>7.2916666666666671E-2</v>
      </c>
      <c r="E37" s="21">
        <f>SUM(B37:D37)</f>
        <v>1</v>
      </c>
    </row>
    <row r="38" spans="1:5" x14ac:dyDescent="0.25">
      <c r="A38" s="21" t="s">
        <v>8375</v>
      </c>
      <c r="B38" s="23">
        <f t="shared" ref="B38:B49" si="0">B23/E23</f>
        <v>0.62831858407079644</v>
      </c>
      <c r="C38" s="23">
        <f t="shared" ref="C38:C49" si="1">C23/E23</f>
        <v>0.34513274336283184</v>
      </c>
      <c r="D38" s="23">
        <f t="shared" ref="D38:D49" si="2">D23/E23</f>
        <v>2.6548672566371681E-2</v>
      </c>
      <c r="E38" s="21">
        <f t="shared" ref="E38:E49" si="3">SUM(B38:D38)</f>
        <v>1</v>
      </c>
    </row>
    <row r="39" spans="1:5" x14ac:dyDescent="0.25">
      <c r="A39" s="21" t="s">
        <v>8376</v>
      </c>
      <c r="B39" s="24">
        <f t="shared" si="0"/>
        <v>0.60869565217391308</v>
      </c>
      <c r="C39" s="24">
        <f t="shared" si="1"/>
        <v>0.35869565217391303</v>
      </c>
      <c r="D39" s="24">
        <f t="shared" si="2"/>
        <v>3.2608695652173912E-2</v>
      </c>
      <c r="E39" s="21">
        <f t="shared" si="3"/>
        <v>1</v>
      </c>
    </row>
    <row r="40" spans="1:5" x14ac:dyDescent="0.25">
      <c r="A40" s="21" t="s">
        <v>8377</v>
      </c>
      <c r="B40" s="24">
        <f t="shared" si="0"/>
        <v>0.62831858407079644</v>
      </c>
      <c r="C40" s="24">
        <f t="shared" si="1"/>
        <v>0.35398230088495575</v>
      </c>
      <c r="D40" s="24">
        <f t="shared" si="2"/>
        <v>1.7699115044247787E-2</v>
      </c>
      <c r="E40" s="21">
        <f t="shared" si="3"/>
        <v>1</v>
      </c>
    </row>
    <row r="41" spans="1:5" x14ac:dyDescent="0.25">
      <c r="A41" s="21" t="s">
        <v>8368</v>
      </c>
      <c r="B41" s="24">
        <f t="shared" si="0"/>
        <v>0.66867469879518071</v>
      </c>
      <c r="C41" s="24">
        <f t="shared" si="1"/>
        <v>0.31325301204819278</v>
      </c>
      <c r="D41" s="24">
        <f t="shared" si="2"/>
        <v>1.8072289156626505E-2</v>
      </c>
      <c r="E41" s="21">
        <f t="shared" si="3"/>
        <v>1</v>
      </c>
    </row>
    <row r="42" spans="1:5" x14ac:dyDescent="0.25">
      <c r="A42" s="21" t="s">
        <v>8378</v>
      </c>
      <c r="B42" s="25">
        <f t="shared" si="0"/>
        <v>0.65359477124183007</v>
      </c>
      <c r="C42" s="25">
        <f t="shared" si="1"/>
        <v>0.3202614379084967</v>
      </c>
      <c r="D42" s="25">
        <f t="shared" si="2"/>
        <v>2.6143790849673203E-2</v>
      </c>
      <c r="E42" s="21">
        <f t="shared" si="3"/>
        <v>1</v>
      </c>
    </row>
    <row r="43" spans="1:5" x14ac:dyDescent="0.25">
      <c r="A43" s="21" t="s">
        <v>8369</v>
      </c>
      <c r="B43" s="25">
        <f t="shared" si="0"/>
        <v>0.63043478260869568</v>
      </c>
      <c r="C43" s="25">
        <f t="shared" si="1"/>
        <v>0.36231884057971014</v>
      </c>
      <c r="D43" s="25">
        <f t="shared" si="2"/>
        <v>7.246376811594203E-3</v>
      </c>
      <c r="E43" s="21">
        <f t="shared" si="3"/>
        <v>1</v>
      </c>
    </row>
    <row r="44" spans="1:5" x14ac:dyDescent="0.25">
      <c r="A44" s="21" t="s">
        <v>8370</v>
      </c>
      <c r="B44" s="25">
        <f t="shared" si="0"/>
        <v>0.58536585365853655</v>
      </c>
      <c r="C44" s="25">
        <f t="shared" si="1"/>
        <v>0.38211382113821141</v>
      </c>
      <c r="D44" s="25">
        <f t="shared" si="2"/>
        <v>3.2520325203252036E-2</v>
      </c>
      <c r="E44" s="21">
        <f t="shared" si="3"/>
        <v>1</v>
      </c>
    </row>
    <row r="45" spans="1:5" x14ac:dyDescent="0.25">
      <c r="A45" s="21" t="s">
        <v>8371</v>
      </c>
      <c r="B45" s="26">
        <f t="shared" si="0"/>
        <v>0.60824742268041232</v>
      </c>
      <c r="C45" s="26">
        <f t="shared" si="1"/>
        <v>0.35051546391752575</v>
      </c>
      <c r="D45" s="26">
        <f t="shared" si="2"/>
        <v>4.1237113402061855E-2</v>
      </c>
      <c r="E45" s="21">
        <f t="shared" si="3"/>
        <v>0.99999999999999989</v>
      </c>
    </row>
    <row r="46" spans="1:5" x14ac:dyDescent="0.25">
      <c r="A46" s="21" t="s">
        <v>8372</v>
      </c>
      <c r="B46" s="26">
        <f t="shared" si="0"/>
        <v>0.56521739130434778</v>
      </c>
      <c r="C46" s="26">
        <f t="shared" si="1"/>
        <v>0.43478260869565216</v>
      </c>
      <c r="D46" s="26">
        <f t="shared" si="2"/>
        <v>0</v>
      </c>
      <c r="E46" s="21">
        <f t="shared" si="3"/>
        <v>1</v>
      </c>
    </row>
    <row r="47" spans="1:5" x14ac:dyDescent="0.25">
      <c r="A47" s="21" t="s">
        <v>8373</v>
      </c>
      <c r="B47" s="26">
        <f t="shared" si="0"/>
        <v>0.61363636363636365</v>
      </c>
      <c r="C47" s="26">
        <f t="shared" si="1"/>
        <v>0.35227272727272729</v>
      </c>
      <c r="D47" s="26">
        <f t="shared" si="2"/>
        <v>3.4090909090909088E-2</v>
      </c>
      <c r="E47" s="21">
        <f t="shared" si="3"/>
        <v>1</v>
      </c>
    </row>
    <row r="48" spans="1:5" x14ac:dyDescent="0.25">
      <c r="A48" s="21" t="s">
        <v>8379</v>
      </c>
      <c r="B48" s="23">
        <f t="shared" si="0"/>
        <v>0.49333333333333335</v>
      </c>
      <c r="C48" s="23">
        <f t="shared" si="1"/>
        <v>0.46666666666666667</v>
      </c>
      <c r="D48" s="23">
        <f t="shared" si="2"/>
        <v>0.04</v>
      </c>
      <c r="E48" s="21">
        <f t="shared" si="3"/>
        <v>1</v>
      </c>
    </row>
    <row r="49" spans="1:5" x14ac:dyDescent="0.25">
      <c r="A49" s="21" t="s">
        <v>8361</v>
      </c>
      <c r="B49" s="22">
        <f t="shared" si="0"/>
        <v>0.61285609934258578</v>
      </c>
      <c r="C49" s="22">
        <f t="shared" si="1"/>
        <v>0.36011687363038714</v>
      </c>
      <c r="D49" s="22">
        <f t="shared" si="2"/>
        <v>2.7027027027027029E-2</v>
      </c>
      <c r="E49" s="21">
        <f t="shared" si="3"/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D2E64-03DE-4810-8E06-1363981D55EF}">
  <dimension ref="A1:H30"/>
  <sheetViews>
    <sheetView tabSelected="1" workbookViewId="0">
      <selection activeCell="D15" sqref="D15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27.7109375" bestFit="1" customWidth="1"/>
    <col min="4" max="4" width="23.85546875" bestFit="1" customWidth="1"/>
    <col min="5" max="5" width="26.7109375" bestFit="1" customWidth="1"/>
    <col min="6" max="6" width="20.85546875" style="18" bestFit="1" customWidth="1"/>
    <col min="7" max="7" width="17" bestFit="1" customWidth="1"/>
    <col min="8" max="8" width="19.85546875" bestFit="1" customWidth="1"/>
    <col min="9" max="11" width="13.85546875" bestFit="1" customWidth="1"/>
    <col min="12" max="12" width="12" bestFit="1" customWidth="1"/>
    <col min="13" max="13" width="13.7109375" bestFit="1" customWidth="1"/>
    <col min="14" max="14" width="14" bestFit="1" customWidth="1"/>
    <col min="15" max="15" width="12" bestFit="1" customWidth="1"/>
  </cols>
  <sheetData>
    <row r="1" spans="1:8" s="17" customFormat="1" x14ac:dyDescent="0.2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20" t="s">
        <v>8385</v>
      </c>
      <c r="G1" s="19" t="s">
        <v>8386</v>
      </c>
      <c r="H1" s="19" t="s">
        <v>8387</v>
      </c>
    </row>
    <row r="2" spans="1:8" x14ac:dyDescent="0.25">
      <c r="A2" s="21" t="s">
        <v>8388</v>
      </c>
      <c r="B2" s="21">
        <f>COUNTIFS(Kickstarter!$F:$F,"successful",Kickstarter!$D:$D,"&lt;1000",Kickstarter!$R:$R, "plays")</f>
        <v>141</v>
      </c>
      <c r="C2" s="21">
        <f>COUNTIFS(Kickstarter!$F:$F,"failed",Kickstarter!$D:$D,"&lt;1000",Kickstarter!$R:$R, "plays")</f>
        <v>45</v>
      </c>
      <c r="D2" s="21">
        <f>COUNTIFS(Kickstarter!$F:$F,"canceled",Kickstarter!$D:$D,"&lt;1000",Kickstarter!$R:$R, "plays")</f>
        <v>0</v>
      </c>
      <c r="E2" s="21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5">
      <c r="A3" s="21" t="s">
        <v>8389</v>
      </c>
      <c r="B3" s="21">
        <f>COUNTIFS(Kickstarter!$F:$F,"successful",Kickstarter!$D:$D,"&gt;=1000", Kickstarter!$D:$D, "&lt;5000",Kickstarter!$R:$R, "plays")</f>
        <v>388</v>
      </c>
      <c r="C3" s="21">
        <f>COUNTIFS(Kickstarter!$F:$F,"failed",Kickstarter!$D:$D,"&gt;=1000", Kickstarter!$D:$D, "&lt;5000",Kickstarter!$R:$R, "plays")</f>
        <v>146</v>
      </c>
      <c r="D3" s="21">
        <f>COUNTIFS(Kickstarter!$F:$F,"canceled",Kickstarter!$D:$D,"&gt;=1000", Kickstarter!$D:$D, "&lt;5000",Kickstarter!$R:$R, "plays")</f>
        <v>0</v>
      </c>
      <c r="E3" s="21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5">
      <c r="A4" s="21" t="s">
        <v>8390</v>
      </c>
      <c r="B4" s="21">
        <f>COUNTIFS(Kickstarter!$F:$F,"successful",Kickstarter!$D:$D,"&gt;=5000", Kickstarter!$D:$D, "&lt;10000",Kickstarter!$R:$R, "plays")</f>
        <v>93</v>
      </c>
      <c r="C4" s="21">
        <f>COUNTIFS(Kickstarter!$F:$F,"failed",Kickstarter!$D:$D,"&gt;=5000", Kickstarter!$D:$D, "&lt;10000",Kickstarter!$R:$R, "plays")</f>
        <v>76</v>
      </c>
      <c r="D4" s="21">
        <f>COUNTIFS(Kickstarter!$F:$F,"canceled",Kickstarter!$D:$D,"&gt;=5000", Kickstarter!$D:$D, "&lt;10000",Kickstarter!$R:$R, "plays")</f>
        <v>0</v>
      </c>
      <c r="E4" s="21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s="21" t="s">
        <v>8391</v>
      </c>
      <c r="B5" s="21">
        <f>COUNTIFS(Kickstarter!$F:$F,"successful",Kickstarter!$D:$D,"&gt;=10000", Kickstarter!$D:$D, "&lt;15000",Kickstarter!$R:$R, "plays")</f>
        <v>39</v>
      </c>
      <c r="C5" s="21">
        <f>COUNTIFS(Kickstarter!$F:$F,"failed",Kickstarter!$D:$D,"&gt;=10000", Kickstarter!$D:$D, "&lt;15000",Kickstarter!$R:$R, "plays")</f>
        <v>33</v>
      </c>
      <c r="D5" s="21">
        <f>COUNTIFS(Kickstarter!$F:$F,"canceled",Kickstarter!$D:$D,"&gt;=10000", Kickstarter!$D:$D, "&lt;15000",Kickstarter!$R:$R, "plays")</f>
        <v>0</v>
      </c>
      <c r="E5" s="21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s="21" t="s">
        <v>8392</v>
      </c>
      <c r="B6" s="21">
        <f>COUNTIFS(Kickstarter!$F:$F,"successful",Kickstarter!$D:$D,"&gt;=15000", Kickstarter!$D:$D, "&lt;20000",Kickstarter!$R:$R, "plays")</f>
        <v>12</v>
      </c>
      <c r="C6" s="21">
        <f>COUNTIFS(Kickstarter!$F:$F,"failed",Kickstarter!$D:$D,"&gt;=15000", Kickstarter!$D:$D, "&lt;20000",Kickstarter!$R:$R, "plays")</f>
        <v>12</v>
      </c>
      <c r="D6" s="21">
        <f>COUNTIFS(Kickstarter!$F:$F,"canceled",Kickstarter!$D:$D,"&gt;=15000", Kickstarter!$D:$D, "&lt;20000",Kickstarter!$R:$R, "plays")</f>
        <v>0</v>
      </c>
      <c r="E6" s="21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s="21" t="s">
        <v>8393</v>
      </c>
      <c r="B7" s="21">
        <f>COUNTIFS(Kickstarter!$F:$F,"successful",Kickstarter!$D:$D,"&gt;=20000", Kickstarter!$D:$D, "&lt;25000",Kickstarter!$R:$R, "plays")</f>
        <v>9</v>
      </c>
      <c r="C7" s="21">
        <f>COUNTIFS(Kickstarter!$F:$F,"failed",Kickstarter!$D:$D,"&gt;=20000", Kickstarter!$D:$D, "&lt;25000",Kickstarter!$R:$R, "plays")</f>
        <v>11</v>
      </c>
      <c r="D7" s="21">
        <f>COUNTIFS(Kickstarter!$F:$F,"canceled",Kickstarter!$D:$D,"&gt;=20000", Kickstarter!$D:$D, "&lt;25000",Kickstarter!$R:$R, "plays")</f>
        <v>0</v>
      </c>
      <c r="E7" s="21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s="21" t="s">
        <v>8394</v>
      </c>
      <c r="B8" s="21">
        <f>COUNTIFS(Kickstarter!$F:$F,"successful",Kickstarter!$D:$D,"&gt;=25000", Kickstarter!$D:$D, "&lt;30000",Kickstarter!$R:$R, "plays")</f>
        <v>1</v>
      </c>
      <c r="C8" s="21">
        <f>COUNTIFS(Kickstarter!$F:$F,"failed",Kickstarter!$D:$D,"&gt;=25000", Kickstarter!$D:$D, "&lt;30000",Kickstarter!$R:$R, "plays")</f>
        <v>4</v>
      </c>
      <c r="D8" s="21">
        <f>COUNTIFS(Kickstarter!$F:$F,"canceled",Kickstarter!$D:$D,"&gt;=25000", Kickstarter!$D:$D, "&lt;30000",Kickstarter!$R:$R, "plays")</f>
        <v>0</v>
      </c>
      <c r="E8" s="21">
        <f>SUM(B8:D8)</f>
        <v>5</v>
      </c>
      <c r="F8" s="22">
        <f t="shared" si="1"/>
        <v>0.2</v>
      </c>
      <c r="G8" s="22">
        <f>C8/E8</f>
        <v>0.8</v>
      </c>
      <c r="H8" s="22">
        <f t="shared" si="3"/>
        <v>0</v>
      </c>
    </row>
    <row r="9" spans="1:8" x14ac:dyDescent="0.25">
      <c r="A9" s="21" t="s">
        <v>8395</v>
      </c>
      <c r="B9" s="21">
        <f>COUNTIFS(Kickstarter!$F:$F,"successful",Kickstarter!$D:$D,"&gt;=30000", Kickstarter!$D:$D, "&lt;35000",Kickstarter!$R:$R, "plays")</f>
        <v>3</v>
      </c>
      <c r="C9" s="21">
        <f>COUNTIFS(Kickstarter!$F:$F,"failed",Kickstarter!$D:$D,"&gt;=30000", Kickstarter!$D:$D, "&lt;35000",Kickstarter!$R:$R, "plays")</f>
        <v>8</v>
      </c>
      <c r="D9" s="21">
        <f>COUNTIFS(Kickstarter!$F:$F,"canceled",Kickstarter!$D:$D,"&gt;=30000", Kickstarter!$D:$D, "&lt;35000",Kickstarter!$R:$R, "plays")</f>
        <v>0</v>
      </c>
      <c r="E9" s="21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s="21" t="s">
        <v>8396</v>
      </c>
      <c r="B10" s="21">
        <f>COUNTIFS(Kickstarter!$F:$F,"successful",Kickstarter!$D:$D,"&gt;=35000", Kickstarter!$D:$D, "&lt;40000",Kickstarter!$R:$R, "plays")</f>
        <v>4</v>
      </c>
      <c r="C10" s="21">
        <f>COUNTIFS(Kickstarter!$F:$F,"failed",Kickstarter!$D:$D,"&gt;=35000", Kickstarter!$D:$D, "&lt;40000",Kickstarter!$R:$R, "plays")</f>
        <v>2</v>
      </c>
      <c r="D10" s="21">
        <f>COUNTIFS(Kickstarter!$F:$F,"canceled",Kickstarter!$D:$D,"&gt;=35000", Kickstarter!$D:$D, "&lt;40000",Kickstarter!$R:$R, "plays")</f>
        <v>0</v>
      </c>
      <c r="E10" s="21">
        <f t="shared" si="0"/>
        <v>6</v>
      </c>
      <c r="F10" s="22">
        <f>B10/E10</f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s="21" t="s">
        <v>8397</v>
      </c>
      <c r="B11" s="21">
        <f>COUNTIFS(Kickstarter!$F:$F,"successful",Kickstarter!$D:$D,"&gt;=40000", Kickstarter!$D:$D, "&lt;45000",Kickstarter!$R:$R, "plays")</f>
        <v>2</v>
      </c>
      <c r="C11" s="21">
        <f>COUNTIFS(Kickstarter!$F:$F,"failed",Kickstarter!$D:$D,"&gt;=40000", Kickstarter!$D:$D, "&lt;45000",Kickstarter!$R:$R, "plays")</f>
        <v>1</v>
      </c>
      <c r="D11" s="21">
        <f>COUNTIFS(Kickstarter!$F:$F,"canceled",Kickstarter!$D:$D,"&gt;=40000", Kickstarter!$D:$D, "&lt;45000",Kickstarter!$R:$R, "plays")</f>
        <v>0</v>
      </c>
      <c r="E11" s="21">
        <f t="shared" si="0"/>
        <v>3</v>
      </c>
      <c r="F11" s="22">
        <f>B11/E11</f>
        <v>0.66666666666666663</v>
      </c>
      <c r="G11" s="22">
        <f>C11/E11</f>
        <v>0.33333333333333331</v>
      </c>
      <c r="H11" s="22">
        <f>D11/E11</f>
        <v>0</v>
      </c>
    </row>
    <row r="12" spans="1:8" x14ac:dyDescent="0.25">
      <c r="A12" s="21" t="s">
        <v>8398</v>
      </c>
      <c r="B12" s="21">
        <f>COUNTIFS(Kickstarter!$F:$F,"successful",Kickstarter!$D:$D,"&gt;=45000", Kickstarter!$D:$D, "&lt;50000",Kickstarter!$R:$R, "plays")</f>
        <v>0</v>
      </c>
      <c r="C12" s="21">
        <f>COUNTIFS(Kickstarter!$F:$F,"failed",Kickstarter!$D:$D,"&gt;=45000", Kickstarter!$D:$D, "&lt;50000",Kickstarter!$R:$R, "plays")</f>
        <v>1</v>
      </c>
      <c r="D12" s="21">
        <f>COUNTIFS(Kickstarter!$F:$F,"canceled",Kickstarter!$D:$D,"&gt;=45000", Kickstarter!$D:$D, "&lt;50000",Kickstarter!$R:$R, "plays")</f>
        <v>0</v>
      </c>
      <c r="E12" s="21">
        <f>SUM(B12:D12)</f>
        <v>1</v>
      </c>
      <c r="F12" s="22">
        <f>B12/E12</f>
        <v>0</v>
      </c>
      <c r="G12" s="22">
        <f>C12/E12</f>
        <v>1</v>
      </c>
      <c r="H12" s="22">
        <f t="shared" si="3"/>
        <v>0</v>
      </c>
    </row>
    <row r="13" spans="1:8" x14ac:dyDescent="0.25">
      <c r="A13" s="21" t="s">
        <v>8399</v>
      </c>
      <c r="B13" s="21">
        <f>COUNTIFS(Kickstarter!$F:$F,"successful",Kickstarter!$D:$D,"&gt;=50000",Kickstarter!$R:$R, "plays")</f>
        <v>2</v>
      </c>
      <c r="C13" s="21">
        <f>COUNTIFS(Kickstarter!$F:$F,"failed",Kickstarter!$D:$D,"&gt;=50000",Kickstarter!$R:$R, "plays")</f>
        <v>14</v>
      </c>
      <c r="D13" s="21">
        <f>COUNTIFS(Kickstarter!$F:$F,"canceled",Kickstarter!$D:$D,"&gt;=50000",Kickstarter!$R:$R, "plays")</f>
        <v>0</v>
      </c>
      <c r="E13" s="21">
        <f t="shared" si="0"/>
        <v>16</v>
      </c>
      <c r="F13" s="22">
        <f t="shared" si="1"/>
        <v>0.125</v>
      </c>
      <c r="G13" s="22">
        <f t="shared" si="2"/>
        <v>0.875</v>
      </c>
      <c r="H13" s="22">
        <f>D13/E13</f>
        <v>0</v>
      </c>
    </row>
    <row r="18" spans="2:6" x14ac:dyDescent="0.25">
      <c r="B18" s="11" t="s">
        <v>8362</v>
      </c>
      <c r="C18" t="s">
        <v>8400</v>
      </c>
      <c r="D18" t="s">
        <v>8401</v>
      </c>
      <c r="E18" t="s">
        <v>8402</v>
      </c>
      <c r="F18"/>
    </row>
    <row r="19" spans="2:6" x14ac:dyDescent="0.25">
      <c r="B19" s="12" t="s">
        <v>8388</v>
      </c>
      <c r="C19" s="28">
        <v>0.75806451612903225</v>
      </c>
      <c r="D19" s="28">
        <v>0.24193548387096775</v>
      </c>
      <c r="E19" s="28">
        <v>0</v>
      </c>
      <c r="F19"/>
    </row>
    <row r="20" spans="2:6" x14ac:dyDescent="0.25">
      <c r="B20" s="12" t="s">
        <v>8389</v>
      </c>
      <c r="C20" s="28">
        <v>0.72659176029962547</v>
      </c>
      <c r="D20" s="28">
        <v>0.27340823970037453</v>
      </c>
      <c r="E20" s="28">
        <v>0</v>
      </c>
      <c r="F20"/>
    </row>
    <row r="21" spans="2:6" x14ac:dyDescent="0.25">
      <c r="B21" s="12" t="s">
        <v>8390</v>
      </c>
      <c r="C21" s="28">
        <v>0.55029585798816572</v>
      </c>
      <c r="D21" s="28">
        <v>0.44970414201183434</v>
      </c>
      <c r="E21" s="28">
        <v>0</v>
      </c>
      <c r="F21"/>
    </row>
    <row r="22" spans="2:6" x14ac:dyDescent="0.25">
      <c r="B22" s="12" t="s">
        <v>8391</v>
      </c>
      <c r="C22" s="28">
        <v>0.54166666666666663</v>
      </c>
      <c r="D22" s="28">
        <v>0.45833333333333331</v>
      </c>
      <c r="E22" s="28">
        <v>0</v>
      </c>
      <c r="F22"/>
    </row>
    <row r="23" spans="2:6" x14ac:dyDescent="0.25">
      <c r="B23" s="12" t="s">
        <v>8392</v>
      </c>
      <c r="C23" s="28">
        <v>0.5</v>
      </c>
      <c r="D23" s="28">
        <v>0.5</v>
      </c>
      <c r="E23" s="28">
        <v>0</v>
      </c>
    </row>
    <row r="24" spans="2:6" x14ac:dyDescent="0.25">
      <c r="B24" s="12" t="s">
        <v>8393</v>
      </c>
      <c r="C24" s="28">
        <v>0.45</v>
      </c>
      <c r="D24" s="28">
        <v>0.55000000000000004</v>
      </c>
      <c r="E24" s="28">
        <v>0</v>
      </c>
    </row>
    <row r="25" spans="2:6" x14ac:dyDescent="0.25">
      <c r="B25" s="12" t="s">
        <v>8394</v>
      </c>
      <c r="C25" s="28">
        <v>0.2</v>
      </c>
      <c r="D25" s="28">
        <v>0.8</v>
      </c>
      <c r="E25" s="28">
        <v>0</v>
      </c>
    </row>
    <row r="26" spans="2:6" x14ac:dyDescent="0.25">
      <c r="B26" s="12" t="s">
        <v>8395</v>
      </c>
      <c r="C26" s="28">
        <v>0.27272727272727271</v>
      </c>
      <c r="D26" s="28">
        <v>0.72727272727272729</v>
      </c>
      <c r="E26" s="28">
        <v>0</v>
      </c>
    </row>
    <row r="27" spans="2:6" x14ac:dyDescent="0.25">
      <c r="B27" s="12" t="s">
        <v>8396</v>
      </c>
      <c r="C27" s="28">
        <v>0.66666666666666663</v>
      </c>
      <c r="D27" s="28">
        <v>0.33333333333333331</v>
      </c>
      <c r="E27" s="28">
        <v>0</v>
      </c>
    </row>
    <row r="28" spans="2:6" x14ac:dyDescent="0.25">
      <c r="B28" s="12" t="s">
        <v>8397</v>
      </c>
      <c r="C28" s="28">
        <v>0.66666666666666663</v>
      </c>
      <c r="D28" s="28">
        <v>0.33333333333333331</v>
      </c>
      <c r="E28" s="28">
        <v>0</v>
      </c>
    </row>
    <row r="29" spans="2:6" x14ac:dyDescent="0.25">
      <c r="B29" s="12" t="s">
        <v>8398</v>
      </c>
      <c r="C29" s="28">
        <v>0</v>
      </c>
      <c r="D29" s="28">
        <v>1</v>
      </c>
      <c r="E29" s="28">
        <v>0</v>
      </c>
    </row>
    <row r="30" spans="2:6" x14ac:dyDescent="0.25">
      <c r="B30" s="12" t="s">
        <v>8399</v>
      </c>
      <c r="C30" s="28">
        <v>0.125</v>
      </c>
      <c r="D30" s="28">
        <v>0.875</v>
      </c>
      <c r="E30" s="28">
        <v>0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S1" zoomScale="95" zoomScaleNormal="95" workbookViewId="0">
      <selection activeCell="U3" sqref="U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7" width="41.140625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8365</v>
      </c>
      <c r="R1" s="1" t="s">
        <v>8359</v>
      </c>
      <c r="S1" s="14" t="s">
        <v>8366</v>
      </c>
      <c r="T1" s="14" t="s">
        <v>8367</v>
      </c>
      <c r="U1" s="17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ROUND(E2/L2,2)</f>
        <v>63.92</v>
      </c>
      <c r="Q2" s="10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ROUND(E3/L3,2)</f>
        <v>185.48</v>
      </c>
      <c r="Q3" s="10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ROUND(E67/L67,2)</f>
        <v>132.05000000000001</v>
      </c>
      <c r="Q67" s="10" t="s">
        <v>8309</v>
      </c>
      <c r="R67" t="s">
        <v>8311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0" t="s">
        <v>8309</v>
      </c>
      <c r="R124" t="s">
        <v>8312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8309</v>
      </c>
      <c r="R126" t="s">
        <v>8312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8309</v>
      </c>
      <c r="R130" t="s">
        <v>8312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e">
        <f t="shared" ref="P131:P194" si="11">ROUND(E131/L131,2)</f>
        <v>#DIV/0!</v>
      </c>
      <c r="Q131" s="10" t="s">
        <v>8309</v>
      </c>
      <c r="R131" t="s">
        <v>8312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8309</v>
      </c>
      <c r="R132" t="s">
        <v>8312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8309</v>
      </c>
      <c r="R133" t="s">
        <v>8312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8309</v>
      </c>
      <c r="R135" t="s">
        <v>8312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8309</v>
      </c>
      <c r="R136" t="s">
        <v>8312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8309</v>
      </c>
      <c r="R138" t="s">
        <v>8312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8309</v>
      </c>
      <c r="R139" t="s">
        <v>8312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8309</v>
      </c>
      <c r="R142" t="s">
        <v>8312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8309</v>
      </c>
      <c r="R145" t="s">
        <v>8312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8309</v>
      </c>
      <c r="R149" t="s">
        <v>8312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8309</v>
      </c>
      <c r="R160" t="s">
        <v>8312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8309</v>
      </c>
      <c r="R162" t="s">
        <v>8313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8309</v>
      </c>
      <c r="R165" t="s">
        <v>8313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8309</v>
      </c>
      <c r="R167" t="s">
        <v>8313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8309</v>
      </c>
      <c r="R174" t="s">
        <v>8313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8309</v>
      </c>
      <c r="R175" t="s">
        <v>8313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8309</v>
      </c>
      <c r="R176" t="s">
        <v>8313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8309</v>
      </c>
      <c r="R178" t="s">
        <v>8313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8309</v>
      </c>
      <c r="R180" t="s">
        <v>8313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8309</v>
      </c>
      <c r="R184" t="s">
        <v>8313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8309</v>
      </c>
      <c r="R188" t="s">
        <v>8313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8309</v>
      </c>
      <c r="R190" t="s">
        <v>8313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8309</v>
      </c>
      <c r="R194" t="s">
        <v>8313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e">
        <f t="shared" ref="P195:P258" si="16">ROUND(E195/L195,2)</f>
        <v>#DIV/0!</v>
      </c>
      <c r="Q195" s="10" t="s">
        <v>8309</v>
      </c>
      <c r="R195" t="s">
        <v>8313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8309</v>
      </c>
      <c r="R197" t="s">
        <v>8313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8309</v>
      </c>
      <c r="R201" t="s">
        <v>8313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8309</v>
      </c>
      <c r="R204" t="s">
        <v>8313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8309</v>
      </c>
      <c r="R208" t="s">
        <v>8313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8309</v>
      </c>
      <c r="R210" t="s">
        <v>8313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8309</v>
      </c>
      <c r="R211" t="s">
        <v>8313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8309</v>
      </c>
      <c r="R223" t="s">
        <v>8313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8309</v>
      </c>
      <c r="R225" t="s">
        <v>8313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8309</v>
      </c>
      <c r="R226" t="s">
        <v>8313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8309</v>
      </c>
      <c r="R227" t="s">
        <v>8313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8309</v>
      </c>
      <c r="R229" t="s">
        <v>8313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8309</v>
      </c>
      <c r="R230" t="s">
        <v>8313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8309</v>
      </c>
      <c r="R231" t="s">
        <v>8313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8309</v>
      </c>
      <c r="R233" t="s">
        <v>8313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8309</v>
      </c>
      <c r="R235" t="s">
        <v>8313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8309</v>
      </c>
      <c r="R237" t="s">
        <v>8313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8309</v>
      </c>
      <c r="R238" t="s">
        <v>8313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8309</v>
      </c>
      <c r="R240" t="s">
        <v>8313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8309</v>
      </c>
      <c r="R258" t="s">
        <v>8314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ROUND(E259/L259,2)</f>
        <v>66.7</v>
      </c>
      <c r="Q259" s="10" t="s">
        <v>8309</v>
      </c>
      <c r="R259" t="s">
        <v>8314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8309</v>
      </c>
      <c r="R322" t="s">
        <v>8314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ROUND(E323/L323,2)</f>
        <v>106.62</v>
      </c>
      <c r="Q323" s="10" t="s">
        <v>8309</v>
      </c>
      <c r="R323" t="s">
        <v>8314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8309</v>
      </c>
      <c r="R386" t="s">
        <v>8314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ROUND(E387/L387,2)</f>
        <v>111.8</v>
      </c>
      <c r="Q387" s="10" t="s">
        <v>8309</v>
      </c>
      <c r="R387" t="s">
        <v>8314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8309</v>
      </c>
      <c r="R429" t="s">
        <v>8315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8309</v>
      </c>
      <c r="R431" t="s">
        <v>8315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8309</v>
      </c>
      <c r="R435" t="s">
        <v>8315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8309</v>
      </c>
      <c r="R438" t="s">
        <v>8315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8309</v>
      </c>
      <c r="R439" t="s">
        <v>8315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8309</v>
      </c>
      <c r="R441" t="s">
        <v>8315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8309</v>
      </c>
      <c r="R443" t="s">
        <v>8315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8309</v>
      </c>
      <c r="R450" t="s">
        <v>8315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ROUND(E451/L451,2)</f>
        <v>9</v>
      </c>
      <c r="Q451" s="10" t="s">
        <v>8309</v>
      </c>
      <c r="R451" t="s">
        <v>8315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8309</v>
      </c>
      <c r="R453" t="s">
        <v>8315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8309</v>
      </c>
      <c r="R459" t="s">
        <v>8315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8309</v>
      </c>
      <c r="R463" t="s">
        <v>8315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8309</v>
      </c>
      <c r="R464" t="s">
        <v>8315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8309</v>
      </c>
      <c r="R470" t="s">
        <v>8315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8309</v>
      </c>
      <c r="R471" t="s">
        <v>8315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8309</v>
      </c>
      <c r="R477" t="s">
        <v>8315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8309</v>
      </c>
      <c r="R479" t="s">
        <v>8315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8309</v>
      </c>
      <c r="R480" t="s">
        <v>8315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8309</v>
      </c>
      <c r="R489" t="s">
        <v>8315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8309</v>
      </c>
      <c r="R490" t="s">
        <v>8315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8309</v>
      </c>
      <c r="R492" t="s">
        <v>8315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8309</v>
      </c>
      <c r="R493" t="s">
        <v>8315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8309</v>
      </c>
      <c r="R494" t="s">
        <v>8315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8309</v>
      </c>
      <c r="R495" t="s">
        <v>8315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8309</v>
      </c>
      <c r="R497" t="s">
        <v>8315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8309</v>
      </c>
      <c r="R503" t="s">
        <v>8315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8309</v>
      </c>
      <c r="R512" t="s">
        <v>8315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8309</v>
      </c>
      <c r="R514" t="s">
        <v>8315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ROUND(E515/L515,2)</f>
        <v>102.38</v>
      </c>
      <c r="Q515" s="10" t="s">
        <v>8309</v>
      </c>
      <c r="R515" t="s">
        <v>8315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8309</v>
      </c>
      <c r="R518" t="s">
        <v>8315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8309</v>
      </c>
      <c r="R520" t="s">
        <v>8315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8316</v>
      </c>
      <c r="R535" t="s">
        <v>8317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8318</v>
      </c>
      <c r="R549" t="s">
        <v>8319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8318</v>
      </c>
      <c r="R554" t="s">
        <v>8319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8318</v>
      </c>
      <c r="R557" t="s">
        <v>8319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8318</v>
      </c>
      <c r="R560" t="s">
        <v>8319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8318</v>
      </c>
      <c r="R564" t="s">
        <v>8319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8318</v>
      </c>
      <c r="R567" t="s">
        <v>8319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8318</v>
      </c>
      <c r="R569" t="s">
        <v>8319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8318</v>
      </c>
      <c r="R574" t="s">
        <v>8319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8318</v>
      </c>
      <c r="R578" t="s">
        <v>8319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ROUND(E579/L579,2)</f>
        <v>10</v>
      </c>
      <c r="Q579" s="10" t="s">
        <v>8318</v>
      </c>
      <c r="R579" t="s">
        <v>8319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8318</v>
      </c>
      <c r="R583" t="s">
        <v>8319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8318</v>
      </c>
      <c r="R584" t="s">
        <v>8319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8318</v>
      </c>
      <c r="R587" t="s">
        <v>8319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8318</v>
      </c>
      <c r="R604" t="s">
        <v>8319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8318</v>
      </c>
      <c r="R606" t="s">
        <v>8319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8318</v>
      </c>
      <c r="R609" t="s">
        <v>8319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8318</v>
      </c>
      <c r="R612" t="s">
        <v>8319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8318</v>
      </c>
      <c r="R613" t="s">
        <v>8319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8318</v>
      </c>
      <c r="R614" t="s">
        <v>8319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8318</v>
      </c>
      <c r="R616" t="s">
        <v>8319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8318</v>
      </c>
      <c r="R617" t="s">
        <v>8319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8318</v>
      </c>
      <c r="R618" t="s">
        <v>8319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8318</v>
      </c>
      <c r="R620" t="s">
        <v>8319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8318</v>
      </c>
      <c r="R625" t="s">
        <v>8319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8318</v>
      </c>
      <c r="R626" t="s">
        <v>8319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8318</v>
      </c>
      <c r="R627" t="s">
        <v>8319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8318</v>
      </c>
      <c r="R630" t="s">
        <v>8319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8318</v>
      </c>
      <c r="R634" t="s">
        <v>8319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8318</v>
      </c>
      <c r="R639" t="s">
        <v>8319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8318</v>
      </c>
      <c r="R642" t="s">
        <v>8320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ROUND(E643/L643,2)</f>
        <v>151.32</v>
      </c>
      <c r="Q643" s="10" t="s">
        <v>8318</v>
      </c>
      <c r="R643" t="s">
        <v>8320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8318</v>
      </c>
      <c r="R688" t="s">
        <v>8320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8318</v>
      </c>
      <c r="R706" t="s">
        <v>8320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ROUND(E707/L707,2)</f>
        <v>195.4</v>
      </c>
      <c r="Q707" s="10" t="s">
        <v>8318</v>
      </c>
      <c r="R707" t="s">
        <v>8320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8318</v>
      </c>
      <c r="R708" t="s">
        <v>8320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8318</v>
      </c>
      <c r="R712" t="s">
        <v>8320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8321</v>
      </c>
      <c r="R762" t="s">
        <v>8323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8321</v>
      </c>
      <c r="R764" t="s">
        <v>8323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8321</v>
      </c>
      <c r="R766" t="s">
        <v>8323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8321</v>
      </c>
      <c r="R768" t="s">
        <v>8323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t="e">
        <f t="shared" si="56"/>
        <v>#DIV/0!</v>
      </c>
      <c r="Q770" s="10" t="s">
        <v>8321</v>
      </c>
      <c r="R770" t="s">
        <v>8323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ROUND(E771/L771,2)</f>
        <v>31.85</v>
      </c>
      <c r="Q771" s="10" t="s">
        <v>8321</v>
      </c>
      <c r="R771" t="s">
        <v>8323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8321</v>
      </c>
      <c r="R772" t="s">
        <v>8323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8324</v>
      </c>
      <c r="R834" t="s">
        <v>8325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ROUND(E835/L835,2)</f>
        <v>148.78</v>
      </c>
      <c r="Q835" s="10" t="s">
        <v>8324</v>
      </c>
      <c r="R835" t="s">
        <v>8325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8324</v>
      </c>
      <c r="R877" t="s">
        <v>8327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8324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8324</v>
      </c>
      <c r="R898" t="s">
        <v>8328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e">
        <f t="shared" ref="P899:P962" si="71">ROUND(E899/L899,2)</f>
        <v>#DIV/0!</v>
      </c>
      <c r="Q899" s="10" t="s">
        <v>8324</v>
      </c>
      <c r="R899" t="s">
        <v>8328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8324</v>
      </c>
      <c r="R903" t="s">
        <v>8327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8324</v>
      </c>
      <c r="R908" t="s">
        <v>8327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8324</v>
      </c>
      <c r="R909" t="s">
        <v>8327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8324</v>
      </c>
      <c r="R910" t="s">
        <v>8327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8324</v>
      </c>
      <c r="R913" t="s">
        <v>8327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8324</v>
      </c>
      <c r="R916" t="s">
        <v>8327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8324</v>
      </c>
      <c r="R918" t="s">
        <v>8327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8324</v>
      </c>
      <c r="R922" t="s">
        <v>8327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8324</v>
      </c>
      <c r="R928" t="s">
        <v>8327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8324</v>
      </c>
      <c r="R929" t="s">
        <v>8327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8324</v>
      </c>
      <c r="R931" t="s">
        <v>8327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8324</v>
      </c>
      <c r="R938" t="s">
        <v>8327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8318</v>
      </c>
      <c r="R949" t="s">
        <v>8320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8318</v>
      </c>
      <c r="R962" t="s">
        <v>8320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ROUND(E963/L963,2)</f>
        <v>364.35</v>
      </c>
      <c r="Q963" s="10" t="s">
        <v>8318</v>
      </c>
      <c r="R963" t="s">
        <v>8320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8318</v>
      </c>
      <c r="R990" t="s">
        <v>8320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8324</v>
      </c>
      <c r="R1026" t="s">
        <v>8329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ROUND(E1027/L1027,2)</f>
        <v>71.849999999999994</v>
      </c>
      <c r="Q1027" s="10" t="s">
        <v>8324</v>
      </c>
      <c r="R1027" t="s">
        <v>8329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8330</v>
      </c>
      <c r="R1043" t="s">
        <v>8331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8330</v>
      </c>
      <c r="R1048" t="s">
        <v>8331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8330</v>
      </c>
      <c r="R1051" t="s">
        <v>8331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8330</v>
      </c>
      <c r="R1052" t="s">
        <v>8331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8330</v>
      </c>
      <c r="R1053" t="s">
        <v>8331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8330</v>
      </c>
      <c r="R1054" t="s">
        <v>8331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8330</v>
      </c>
      <c r="R1056" t="s">
        <v>8331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8330</v>
      </c>
      <c r="R1057" t="s">
        <v>8331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8330</v>
      </c>
      <c r="R1058" t="s">
        <v>8331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8330</v>
      </c>
      <c r="R1059" t="s">
        <v>8331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8330</v>
      </c>
      <c r="R1060" t="s">
        <v>8331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8330</v>
      </c>
      <c r="R1061" t="s">
        <v>8331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8330</v>
      </c>
      <c r="R1063" t="s">
        <v>8331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8330</v>
      </c>
      <c r="R1065" t="s">
        <v>8331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8332</v>
      </c>
      <c r="R1073" t="s">
        <v>8333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8332</v>
      </c>
      <c r="R1086" t="s">
        <v>8333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8332</v>
      </c>
      <c r="R1089" t="s">
        <v>8333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8332</v>
      </c>
      <c r="R1090" t="s">
        <v>8333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ROUND(E1091/L1091,2)</f>
        <v>23.96</v>
      </c>
      <c r="Q1091" s="10" t="s">
        <v>8332</v>
      </c>
      <c r="R1091" t="s">
        <v>8333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8332</v>
      </c>
      <c r="R1109" t="s">
        <v>8333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8332</v>
      </c>
      <c r="R1122" t="s">
        <v>8333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8332</v>
      </c>
      <c r="R1124" t="s">
        <v>8333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8332</v>
      </c>
      <c r="R1127" t="s">
        <v>8334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8332</v>
      </c>
      <c r="R1133" t="s">
        <v>8334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8332</v>
      </c>
      <c r="R1142" t="s">
        <v>8334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8332</v>
      </c>
      <c r="R1143" t="s">
        <v>8334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8332</v>
      </c>
      <c r="R1144" t="s">
        <v>8334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8335</v>
      </c>
      <c r="R1146" t="s">
        <v>8336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8335</v>
      </c>
      <c r="R1149" t="s">
        <v>8336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8335</v>
      </c>
      <c r="R1153" t="s">
        <v>8336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8335</v>
      </c>
      <c r="R1154" t="s">
        <v>8336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ROUND(E1155/L1155,2)</f>
        <v>50</v>
      </c>
      <c r="Q1155" s="10" t="s">
        <v>8335</v>
      </c>
      <c r="R1155" t="s">
        <v>8336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8335</v>
      </c>
      <c r="R1158" t="s">
        <v>8336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8335</v>
      </c>
      <c r="R1161" t="s">
        <v>8336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8335</v>
      </c>
      <c r="R1163" t="s">
        <v>8336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8335</v>
      </c>
      <c r="R1165" t="s">
        <v>8336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8335</v>
      </c>
      <c r="R1166" t="s">
        <v>8336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8335</v>
      </c>
      <c r="R1174" t="s">
        <v>8336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8335</v>
      </c>
      <c r="R1179" t="s">
        <v>8336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8337</v>
      </c>
      <c r="R1218" t="s">
        <v>8338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ROUND(E1219/L1219,2)</f>
        <v>148.57</v>
      </c>
      <c r="Q1219" s="10" t="s">
        <v>8337</v>
      </c>
      <c r="R1219" t="s">
        <v>8338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8324</v>
      </c>
      <c r="R1229" t="s">
        <v>8339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8324</v>
      </c>
      <c r="R1232" t="s">
        <v>8339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8324</v>
      </c>
      <c r="R1233" t="s">
        <v>8339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8324</v>
      </c>
      <c r="R1236" t="s">
        <v>8339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8324</v>
      </c>
      <c r="R1238" t="s">
        <v>8339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8324</v>
      </c>
      <c r="R1239" t="s">
        <v>8339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8324</v>
      </c>
      <c r="R1241" t="s">
        <v>8339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8324</v>
      </c>
      <c r="R1282" t="s">
        <v>8325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ROUND(E1283/L1283,2)</f>
        <v>104.73</v>
      </c>
      <c r="Q1283" s="10" t="s">
        <v>8324</v>
      </c>
      <c r="R1283" t="s">
        <v>8325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8318</v>
      </c>
      <c r="R1334" t="s">
        <v>8320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8318</v>
      </c>
      <c r="R1335" t="s">
        <v>8320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8318</v>
      </c>
      <c r="R1342" t="s">
        <v>8320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8321</v>
      </c>
      <c r="R1346" t="s">
        <v>8322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ROUND(E1347/L1347,2)</f>
        <v>53.57</v>
      </c>
      <c r="Q1347" s="10" t="s">
        <v>8321</v>
      </c>
      <c r="R1347" t="s">
        <v>8322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8321</v>
      </c>
      <c r="R1410" t="s">
        <v>8340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e">
        <f t="shared" ref="P1411:P1474" si="111">ROUND(E1411/L1411,2)</f>
        <v>#DIV/0!</v>
      </c>
      <c r="Q1411" s="10" t="s">
        <v>8321</v>
      </c>
      <c r="R1411" t="s">
        <v>8340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8321</v>
      </c>
      <c r="R1418" t="s">
        <v>8340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8321</v>
      </c>
      <c r="R1427" t="s">
        <v>8340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8321</v>
      </c>
      <c r="R1428" t="s">
        <v>8340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8321</v>
      </c>
      <c r="R1431" t="s">
        <v>8340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8321</v>
      </c>
      <c r="R1434" t="s">
        <v>8340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8321</v>
      </c>
      <c r="R1444" t="s">
        <v>8340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8321</v>
      </c>
      <c r="R1445" t="s">
        <v>8340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8321</v>
      </c>
      <c r="R1446" t="s">
        <v>8340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8321</v>
      </c>
      <c r="R1447" t="s">
        <v>8340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8321</v>
      </c>
      <c r="R1448" t="s">
        <v>8340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8321</v>
      </c>
      <c r="R1450" t="s">
        <v>8340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8321</v>
      </c>
      <c r="R1451" t="s">
        <v>8340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8321</v>
      </c>
      <c r="R1454" t="s">
        <v>8340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8321</v>
      </c>
      <c r="R1455" t="s">
        <v>8340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8321</v>
      </c>
      <c r="R1459" t="s">
        <v>8340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8321</v>
      </c>
      <c r="R1460" t="s">
        <v>8340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8321</v>
      </c>
      <c r="R1461" t="s">
        <v>8340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8321</v>
      </c>
      <c r="R1462" t="s">
        <v>8340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8321</v>
      </c>
      <c r="R1474" t="s">
        <v>8341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ROUND(E1475/L1475,2)</f>
        <v>38.46</v>
      </c>
      <c r="Q1475" s="10" t="s">
        <v>8321</v>
      </c>
      <c r="R1475" t="s">
        <v>8341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8321</v>
      </c>
      <c r="R1486" t="s">
        <v>8323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8321</v>
      </c>
      <c r="R1489" t="s">
        <v>8323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8321</v>
      </c>
      <c r="R1491" t="s">
        <v>8323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8321</v>
      </c>
      <c r="R1495" t="s">
        <v>8323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8321</v>
      </c>
      <c r="R1497" t="s">
        <v>8323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8321</v>
      </c>
      <c r="R1498" t="s">
        <v>8323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8337</v>
      </c>
      <c r="R1538" t="s">
        <v>8338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ROUND(E1539/L1539,2)</f>
        <v>96.38</v>
      </c>
      <c r="Q1539" s="10" t="s">
        <v>8337</v>
      </c>
      <c r="R1539" t="s">
        <v>8338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8337</v>
      </c>
      <c r="R1546" t="s">
        <v>8342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8337</v>
      </c>
      <c r="R1549" t="s">
        <v>8342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8337</v>
      </c>
      <c r="R1553" t="s">
        <v>8342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8337</v>
      </c>
      <c r="R1555" t="s">
        <v>8342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8337</v>
      </c>
      <c r="R1556" t="s">
        <v>8342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8337</v>
      </c>
      <c r="R1557" t="s">
        <v>8342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8321</v>
      </c>
      <c r="R1564" t="s">
        <v>8343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8321</v>
      </c>
      <c r="R1571" t="s">
        <v>8343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8321</v>
      </c>
      <c r="R1582" t="s">
        <v>8343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8337</v>
      </c>
      <c r="R1586" t="s">
        <v>8344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8337</v>
      </c>
      <c r="R1588" t="s">
        <v>8344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8337</v>
      </c>
      <c r="R1590" t="s">
        <v>8344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8337</v>
      </c>
      <c r="R1591" t="s">
        <v>8344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8337</v>
      </c>
      <c r="R1594" t="s">
        <v>8344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8337</v>
      </c>
      <c r="R1599" t="s">
        <v>8344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8337</v>
      </c>
      <c r="R1601" t="s">
        <v>8344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8337</v>
      </c>
      <c r="R1602" t="s">
        <v>8344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ROUND(E1603/L1603,2)</f>
        <v>48.33</v>
      </c>
      <c r="Q1603" s="10" t="s">
        <v>8324</v>
      </c>
      <c r="R1603" t="s">
        <v>8325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8324</v>
      </c>
      <c r="R1666" t="s">
        <v>8345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ROUND(E1667/L1667,2)</f>
        <v>44.96</v>
      </c>
      <c r="Q1667" s="10" t="s">
        <v>8324</v>
      </c>
      <c r="R1667" t="s">
        <v>8345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8324</v>
      </c>
      <c r="R1684" t="s">
        <v>8346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8324</v>
      </c>
      <c r="R1698" t="s">
        <v>8346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8324</v>
      </c>
      <c r="R1700" t="s">
        <v>8346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8324</v>
      </c>
      <c r="R1707" t="s">
        <v>8346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8324</v>
      </c>
      <c r="R1708" t="s">
        <v>8346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8324</v>
      </c>
      <c r="R1710" t="s">
        <v>8346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8324</v>
      </c>
      <c r="R1714" t="s">
        <v>8346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8324</v>
      </c>
      <c r="R1723" t="s">
        <v>8346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8324</v>
      </c>
      <c r="R1730" t="s">
        <v>8346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e">
        <f t="shared" ref="P1731:P1794" si="136">ROUND(E1731/L1731,2)</f>
        <v>#DIV/0!</v>
      </c>
      <c r="Q1731" s="10" t="s">
        <v>8324</v>
      </c>
      <c r="R1731" t="s">
        <v>8346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8324</v>
      </c>
      <c r="R1732" t="s">
        <v>8346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8324</v>
      </c>
      <c r="R1733" t="s">
        <v>8346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8324</v>
      </c>
      <c r="R1734" t="s">
        <v>8346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8324</v>
      </c>
      <c r="R1735" t="s">
        <v>8346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8324</v>
      </c>
      <c r="R1742" t="s">
        <v>8346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8337</v>
      </c>
      <c r="R1768" t="s">
        <v>8338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8337</v>
      </c>
      <c r="R1794" t="s">
        <v>8338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ROUND(E1795/L1795,2)</f>
        <v>20</v>
      </c>
      <c r="Q1795" s="10" t="s">
        <v>8337</v>
      </c>
      <c r="R1795" t="s">
        <v>8338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8337</v>
      </c>
      <c r="R1815" t="s">
        <v>8338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8337</v>
      </c>
      <c r="R1817" t="s">
        <v>8338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8337</v>
      </c>
      <c r="R1820" t="s">
        <v>8338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8324</v>
      </c>
      <c r="R1858" t="s">
        <v>8325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ROUND(E1859/L1859,2)</f>
        <v>136.36000000000001</v>
      </c>
      <c r="Q1859" s="10" t="s">
        <v>8324</v>
      </c>
      <c r="R1859" t="s">
        <v>8325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8332</v>
      </c>
      <c r="R1863" t="s">
        <v>8334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8332</v>
      </c>
      <c r="R1871" t="s">
        <v>8334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8332</v>
      </c>
      <c r="R1878" t="s">
        <v>8334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8332</v>
      </c>
      <c r="R1879" t="s">
        <v>8334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8332</v>
      </c>
      <c r="R1880" t="s">
        <v>8334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8318</v>
      </c>
      <c r="R1922" t="s">
        <v>8347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ROUND(E1923/L1923,2)</f>
        <v>54</v>
      </c>
      <c r="Q1923" s="10" t="s">
        <v>8324</v>
      </c>
      <c r="R1923" t="s">
        <v>8328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8337</v>
      </c>
      <c r="R1984" t="s">
        <v>8349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8337</v>
      </c>
      <c r="R1986" t="s">
        <v>8349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ROUND(E1987/L1987,2)</f>
        <v>12.75</v>
      </c>
      <c r="Q1987" s="10" t="s">
        <v>8337</v>
      </c>
      <c r="R1987" t="s">
        <v>8349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8337</v>
      </c>
      <c r="R1995" t="s">
        <v>8349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8337</v>
      </c>
      <c r="R1996" t="s">
        <v>8349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8337</v>
      </c>
      <c r="R1998" t="s">
        <v>8349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8337</v>
      </c>
      <c r="R1999" t="s">
        <v>8349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8318</v>
      </c>
      <c r="R2050" t="s">
        <v>8348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ROUND(E2051/L2051,2)</f>
        <v>80.989999999999995</v>
      </c>
      <c r="Q2051" s="10" t="s">
        <v>8318</v>
      </c>
      <c r="R2051" t="s">
        <v>8348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8324</v>
      </c>
      <c r="R2114" t="s">
        <v>8328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ROUND(E2115/L2115,2)</f>
        <v>68.599999999999994</v>
      </c>
      <c r="Q2115" s="10" t="s">
        <v>8324</v>
      </c>
      <c r="R2115" t="s">
        <v>8328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8332</v>
      </c>
      <c r="R2143" t="s">
        <v>8333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8332</v>
      </c>
      <c r="R2151" t="s">
        <v>8333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8324</v>
      </c>
      <c r="R2178" t="s">
        <v>8325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ROUND(E2179/L2179,2)</f>
        <v>65.87</v>
      </c>
      <c r="Q2179" s="10" t="s">
        <v>8324</v>
      </c>
      <c r="R2179" t="s">
        <v>8325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8332</v>
      </c>
      <c r="R2242" t="s">
        <v>8350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ROUND(E2243/L2243,2)</f>
        <v>49.47</v>
      </c>
      <c r="Q2243" s="10" t="s">
        <v>8332</v>
      </c>
      <c r="R2243" t="s">
        <v>8350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8324</v>
      </c>
      <c r="R2306" t="s">
        <v>8328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ROUND(E2307/L2307,2)</f>
        <v>109.11</v>
      </c>
      <c r="Q2307" s="10" t="s">
        <v>8324</v>
      </c>
      <c r="R2307" t="s">
        <v>8328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8318</v>
      </c>
      <c r="R2343" t="s">
        <v>8319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8318</v>
      </c>
      <c r="R2344" t="s">
        <v>8319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8318</v>
      </c>
      <c r="R2347" t="s">
        <v>8319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8318</v>
      </c>
      <c r="R2351" t="s">
        <v>8319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8318</v>
      </c>
      <c r="R2352" t="s">
        <v>8319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8318</v>
      </c>
      <c r="R2354" t="s">
        <v>8319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8318</v>
      </c>
      <c r="R2355" t="s">
        <v>8319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8318</v>
      </c>
      <c r="R2358" t="s">
        <v>8319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8318</v>
      </c>
      <c r="R2359" t="s">
        <v>8319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8318</v>
      </c>
      <c r="R2360" t="s">
        <v>8319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8318</v>
      </c>
      <c r="R2363" t="s">
        <v>8319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8318</v>
      </c>
      <c r="R2365" t="s">
        <v>8319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8318</v>
      </c>
      <c r="R2366" t="s">
        <v>8319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8318</v>
      </c>
      <c r="R2367" t="s">
        <v>8319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8318</v>
      </c>
      <c r="R2370" t="s">
        <v>8319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e">
        <f t="shared" ref="P2371:P2434" si="186">ROUND(E2371/L2371,2)</f>
        <v>#DIV/0!</v>
      </c>
      <c r="Q2371" s="10" t="s">
        <v>8318</v>
      </c>
      <c r="R2371" t="s">
        <v>8319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8318</v>
      </c>
      <c r="R2373" t="s">
        <v>8319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8318</v>
      </c>
      <c r="R2377" t="s">
        <v>8319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8318</v>
      </c>
      <c r="R2379" t="s">
        <v>8319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8318</v>
      </c>
      <c r="R2380" t="s">
        <v>8319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8318</v>
      </c>
      <c r="R2381" t="s">
        <v>8319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8318</v>
      </c>
      <c r="R2388" t="s">
        <v>8319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8318</v>
      </c>
      <c r="R2392" t="s">
        <v>8319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8318</v>
      </c>
      <c r="R2394" t="s">
        <v>8319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8318</v>
      </c>
      <c r="R2397" t="s">
        <v>8319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8318</v>
      </c>
      <c r="R2399" t="s">
        <v>8319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8318</v>
      </c>
      <c r="R2400" t="s">
        <v>8319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8318</v>
      </c>
      <c r="R2401" t="s">
        <v>8319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8318</v>
      </c>
      <c r="R2402" t="s">
        <v>8319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8335</v>
      </c>
      <c r="R2406" t="s">
        <v>8336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8335</v>
      </c>
      <c r="R2412" t="s">
        <v>8336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8335</v>
      </c>
      <c r="R2414" t="s">
        <v>8336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8335</v>
      </c>
      <c r="R2419" t="s">
        <v>8336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8335</v>
      </c>
      <c r="R2421" t="s">
        <v>8336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8335</v>
      </c>
      <c r="R2428" t="s">
        <v>8336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8335</v>
      </c>
      <c r="R2434" t="s">
        <v>8336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e">
        <f t="shared" ref="P2435:P2498" si="191">ROUND(E2435/L2435,2)</f>
        <v>#DIV/0!</v>
      </c>
      <c r="Q2435" s="10" t="s">
        <v>8335</v>
      </c>
      <c r="R2435" t="s">
        <v>8336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8335</v>
      </c>
      <c r="R2439" t="s">
        <v>8336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8335</v>
      </c>
      <c r="R2441" t="s">
        <v>8336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8324</v>
      </c>
      <c r="R2498" t="s">
        <v>8328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ROUND(E2499/L2499,2)</f>
        <v>80.55</v>
      </c>
      <c r="Q2499" s="10" t="s">
        <v>8324</v>
      </c>
      <c r="R2499" t="s">
        <v>8328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8335</v>
      </c>
      <c r="R2505" t="s">
        <v>8352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8335</v>
      </c>
      <c r="R2506" t="s">
        <v>8352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8335</v>
      </c>
      <c r="R2507" t="s">
        <v>8352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8335</v>
      </c>
      <c r="R2509" t="s">
        <v>8352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8335</v>
      </c>
      <c r="R2510" t="s">
        <v>8352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8335</v>
      </c>
      <c r="R2513" t="s">
        <v>8352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8335</v>
      </c>
      <c r="R2514" t="s">
        <v>8352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8335</v>
      </c>
      <c r="R2515" t="s">
        <v>8352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8335</v>
      </c>
      <c r="R2518" t="s">
        <v>8352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8335</v>
      </c>
      <c r="R2520" t="s">
        <v>8352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8335</v>
      </c>
      <c r="R2522" t="s">
        <v>8352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8324</v>
      </c>
      <c r="R2562" t="s">
        <v>8353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e">
        <f t="shared" ref="P2563:P2626" si="201">ROUND(E2563/L2563,2)</f>
        <v>#DIV/0!</v>
      </c>
      <c r="Q2563" s="10" t="s">
        <v>8335</v>
      </c>
      <c r="R2563" t="s">
        <v>8336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8335</v>
      </c>
      <c r="R2565" t="s">
        <v>8336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8335</v>
      </c>
      <c r="R2566" t="s">
        <v>8336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8335</v>
      </c>
      <c r="R2568" t="s">
        <v>8336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8335</v>
      </c>
      <c r="R2574" t="s">
        <v>8336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8335</v>
      </c>
      <c r="R2575" t="s">
        <v>8336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8335</v>
      </c>
      <c r="R2576" t="s">
        <v>8336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8335</v>
      </c>
      <c r="R2577" t="s">
        <v>8336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8335</v>
      </c>
      <c r="R2578" t="s">
        <v>8336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8335</v>
      </c>
      <c r="R2579" t="s">
        <v>8336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8335</v>
      </c>
      <c r="R2580" t="s">
        <v>8336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8335</v>
      </c>
      <c r="R2586" t="s">
        <v>8336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8335</v>
      </c>
      <c r="R2592" t="s">
        <v>8336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8335</v>
      </c>
      <c r="R2595" t="s">
        <v>8336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8318</v>
      </c>
      <c r="R2626" t="s">
        <v>8354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ROUND(E2627/L2627,2)</f>
        <v>27.58</v>
      </c>
      <c r="Q2627" s="10" t="s">
        <v>8318</v>
      </c>
      <c r="R2627" t="s">
        <v>8354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8318</v>
      </c>
      <c r="R2644" t="s">
        <v>8354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8335</v>
      </c>
      <c r="R2688" t="s">
        <v>8336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8335</v>
      </c>
      <c r="R2689" t="s">
        <v>8336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8335</v>
      </c>
      <c r="R2690" t="s">
        <v>8336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ROUND(E2691/L2691,2)</f>
        <v>1</v>
      </c>
      <c r="Q2691" s="10" t="s">
        <v>8335</v>
      </c>
      <c r="R2691" t="s">
        <v>8336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8335</v>
      </c>
      <c r="R2701" t="s">
        <v>8336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8321</v>
      </c>
      <c r="R2745" t="s">
        <v>8357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8321</v>
      </c>
      <c r="R2752" t="s">
        <v>8357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8321</v>
      </c>
      <c r="R2753" t="s">
        <v>8357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8321</v>
      </c>
      <c r="R2754" t="s">
        <v>8357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ROUND(E2755/L2755,2)</f>
        <v>47.5</v>
      </c>
      <c r="Q2755" s="10" t="s">
        <v>8321</v>
      </c>
      <c r="R2755" t="s">
        <v>8357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8321</v>
      </c>
      <c r="R2756" t="s">
        <v>8357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8321</v>
      </c>
      <c r="R2762" t="s">
        <v>8357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8321</v>
      </c>
      <c r="R2767" t="s">
        <v>8357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8321</v>
      </c>
      <c r="R2773" t="s">
        <v>8357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8321</v>
      </c>
      <c r="R2774" t="s">
        <v>8357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8321</v>
      </c>
      <c r="R2782" t="s">
        <v>8357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8316</v>
      </c>
      <c r="R2818" t="s">
        <v>8317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ROUND(E2819/L2819,2)</f>
        <v>23.64</v>
      </c>
      <c r="Q2819" s="10" t="s">
        <v>8316</v>
      </c>
      <c r="R2819" t="s">
        <v>8317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8316</v>
      </c>
      <c r="R2844" t="s">
        <v>8317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8316</v>
      </c>
      <c r="R2845" t="s">
        <v>8317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8316</v>
      </c>
      <c r="R2848" t="s">
        <v>8317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8316</v>
      </c>
      <c r="R2849" t="s">
        <v>8317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8316</v>
      </c>
      <c r="R2853" t="s">
        <v>8317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8316</v>
      </c>
      <c r="R2855" t="s">
        <v>8317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8316</v>
      </c>
      <c r="R2860" t="s">
        <v>8317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8316</v>
      </c>
      <c r="R2867" t="s">
        <v>8317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8316</v>
      </c>
      <c r="R2874" t="s">
        <v>8317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8316</v>
      </c>
      <c r="R2878" t="s">
        <v>8317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8316</v>
      </c>
      <c r="R2882" t="s">
        <v>8317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e">
        <f t="shared" ref="P2883:P2946" si="226">ROUND(E2883/L2883,2)</f>
        <v>#DIV/0!</v>
      </c>
      <c r="Q2883" s="10" t="s">
        <v>8316</v>
      </c>
      <c r="R2883" t="s">
        <v>8317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8316</v>
      </c>
      <c r="R2890" t="s">
        <v>8317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8316</v>
      </c>
      <c r="R2896" t="s">
        <v>8317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8316</v>
      </c>
      <c r="R2901" t="s">
        <v>8317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8316</v>
      </c>
      <c r="R2945" t="s">
        <v>8356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8316</v>
      </c>
      <c r="R2946" t="s">
        <v>8356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e">
        <f t="shared" ref="P2947:P3010" si="231">ROUND(E2947/L2947,2)</f>
        <v>#DIV/0!</v>
      </c>
      <c r="Q2947" s="10" t="s">
        <v>8316</v>
      </c>
      <c r="R2947" t="s">
        <v>8356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8316</v>
      </c>
      <c r="R2952" t="s">
        <v>8356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8316</v>
      </c>
      <c r="R2956" t="s">
        <v>8356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8316</v>
      </c>
      <c r="R2960" t="s">
        <v>8356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8316</v>
      </c>
      <c r="R2961" t="s">
        <v>8356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8316</v>
      </c>
      <c r="R2962" t="s">
        <v>8356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8316</v>
      </c>
      <c r="R3010" t="s">
        <v>8356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ROUND(E3011/L3011,2)</f>
        <v>233.9</v>
      </c>
      <c r="Q3011" s="10" t="s">
        <v>8316</v>
      </c>
      <c r="R3011" t="s">
        <v>8356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8316</v>
      </c>
      <c r="R3012" t="s">
        <v>8356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8316</v>
      </c>
      <c r="R3013" t="s">
        <v>8356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8316</v>
      </c>
      <c r="R3014" t="s">
        <v>8356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8316</v>
      </c>
      <c r="R3015" t="s">
        <v>8356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8316</v>
      </c>
      <c r="R3016" t="s">
        <v>8356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8316</v>
      </c>
      <c r="R3017" t="s">
        <v>8356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8316</v>
      </c>
      <c r="R3018" t="s">
        <v>8356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8316</v>
      </c>
      <c r="R3019" t="s">
        <v>8356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8316</v>
      </c>
      <c r="R3020" t="s">
        <v>8356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8316</v>
      </c>
      <c r="R3021" t="s">
        <v>8356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8316</v>
      </c>
      <c r="R3022" t="s">
        <v>8356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8316</v>
      </c>
      <c r="R3023" t="s">
        <v>8356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8316</v>
      </c>
      <c r="R3024" t="s">
        <v>8356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8316</v>
      </c>
      <c r="R3025" t="s">
        <v>8356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8316</v>
      </c>
      <c r="R3026" t="s">
        <v>8356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8316</v>
      </c>
      <c r="R3027" t="s">
        <v>8356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8316</v>
      </c>
      <c r="R3028" t="s">
        <v>8356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8316</v>
      </c>
      <c r="R3029" t="s">
        <v>8356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8316</v>
      </c>
      <c r="R3030" t="s">
        <v>8356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8316</v>
      </c>
      <c r="R3031" t="s">
        <v>8356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8316</v>
      </c>
      <c r="R3032" t="s">
        <v>8356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8316</v>
      </c>
      <c r="R3033" t="s">
        <v>8356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8316</v>
      </c>
      <c r="R3034" t="s">
        <v>8356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8316</v>
      </c>
      <c r="R3035" t="s">
        <v>8356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8316</v>
      </c>
      <c r="R3036" t="s">
        <v>8356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8316</v>
      </c>
      <c r="R3037" t="s">
        <v>8356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8316</v>
      </c>
      <c r="R3038" t="s">
        <v>8356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8316</v>
      </c>
      <c r="R3039" t="s">
        <v>8356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8316</v>
      </c>
      <c r="R3040" t="s">
        <v>8356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8316</v>
      </c>
      <c r="R3041" t="s">
        <v>8356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8316</v>
      </c>
      <c r="R3042" t="s">
        <v>8356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8316</v>
      </c>
      <c r="R3043" t="s">
        <v>8356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8316</v>
      </c>
      <c r="R3044" t="s">
        <v>8356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8316</v>
      </c>
      <c r="R3045" t="s">
        <v>8356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8316</v>
      </c>
      <c r="R3046" t="s">
        <v>8356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8316</v>
      </c>
      <c r="R3047" t="s">
        <v>8356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8316</v>
      </c>
      <c r="R3048" t="s">
        <v>8356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8316</v>
      </c>
      <c r="R3049" t="s">
        <v>8356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8316</v>
      </c>
      <c r="R3050" t="s">
        <v>8356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8316</v>
      </c>
      <c r="R3051" t="s">
        <v>8356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8316</v>
      </c>
      <c r="R3052" t="s">
        <v>8356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8316</v>
      </c>
      <c r="R3053" t="s">
        <v>8356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8316</v>
      </c>
      <c r="R3054" t="s">
        <v>8356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8316</v>
      </c>
      <c r="R3055" t="s">
        <v>8356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8316</v>
      </c>
      <c r="R3056" t="s">
        <v>8356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8316</v>
      </c>
      <c r="R3057" t="s">
        <v>8356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8316</v>
      </c>
      <c r="R3058" t="s">
        <v>8356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8316</v>
      </c>
      <c r="R3059" t="s">
        <v>8356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8316</v>
      </c>
      <c r="R3060" t="s">
        <v>8356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8316</v>
      </c>
      <c r="R3061" t="s">
        <v>8356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8316</v>
      </c>
      <c r="R3062" t="s">
        <v>8356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8316</v>
      </c>
      <c r="R3063" t="s">
        <v>8356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8316</v>
      </c>
      <c r="R3064" t="s">
        <v>8356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8316</v>
      </c>
      <c r="R3065" t="s">
        <v>8356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8316</v>
      </c>
      <c r="R3066" t="s">
        <v>8356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8316</v>
      </c>
      <c r="R3067" t="s">
        <v>8356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8316</v>
      </c>
      <c r="R3068" t="s">
        <v>8356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8316</v>
      </c>
      <c r="R3069" t="s">
        <v>8356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8316</v>
      </c>
      <c r="R3070" t="s">
        <v>8356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8316</v>
      </c>
      <c r="R3071" t="s">
        <v>8356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8316</v>
      </c>
      <c r="R3072" t="s">
        <v>8356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8316</v>
      </c>
      <c r="R3073" t="s">
        <v>8356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8316</v>
      </c>
      <c r="R3074" t="s">
        <v>8356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ROUND(E3075/L3075,2)</f>
        <v>92.14</v>
      </c>
      <c r="Q3075" s="10" t="s">
        <v>8316</v>
      </c>
      <c r="R3075" t="s">
        <v>8356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8316</v>
      </c>
      <c r="R3076" t="s">
        <v>8356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8316</v>
      </c>
      <c r="R3077" t="s">
        <v>8356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8316</v>
      </c>
      <c r="R3078" t="s">
        <v>8356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8316</v>
      </c>
      <c r="R3079" t="s">
        <v>8356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8316</v>
      </c>
      <c r="R3080" t="s">
        <v>8356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8316</v>
      </c>
      <c r="R3081" t="s">
        <v>8356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8316</v>
      </c>
      <c r="R3082" t="s">
        <v>8356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8316</v>
      </c>
      <c r="R3083" t="s">
        <v>8356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8316</v>
      </c>
      <c r="R3084" t="s">
        <v>8356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8316</v>
      </c>
      <c r="R3085" t="s">
        <v>8356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8316</v>
      </c>
      <c r="R3086" t="s">
        <v>8356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8316</v>
      </c>
      <c r="R3087" t="s">
        <v>8356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8316</v>
      </c>
      <c r="R3088" t="s">
        <v>8356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8316</v>
      </c>
      <c r="R3089" t="s">
        <v>8356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8316</v>
      </c>
      <c r="R3090" t="s">
        <v>8356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8316</v>
      </c>
      <c r="R3091" t="s">
        <v>8356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8316</v>
      </c>
      <c r="R3092" t="s">
        <v>8356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8316</v>
      </c>
      <c r="R3093" t="s">
        <v>8356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8316</v>
      </c>
      <c r="R3094" t="s">
        <v>8356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8316</v>
      </c>
      <c r="R3095" t="s">
        <v>8356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8316</v>
      </c>
      <c r="R3096" t="s">
        <v>8356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8316</v>
      </c>
      <c r="R3097" t="s">
        <v>8356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8316</v>
      </c>
      <c r="R3098" t="s">
        <v>8356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8316</v>
      </c>
      <c r="R3099" t="s">
        <v>8356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8316</v>
      </c>
      <c r="R3100" t="s">
        <v>8356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8316</v>
      </c>
      <c r="R3101" t="s">
        <v>8356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8316</v>
      </c>
      <c r="R3102" t="s">
        <v>8356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8316</v>
      </c>
      <c r="R3103" t="s">
        <v>8356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8316</v>
      </c>
      <c r="R3104" t="s">
        <v>8356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8316</v>
      </c>
      <c r="R3105" t="s">
        <v>8356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8316</v>
      </c>
      <c r="R3106" t="s">
        <v>8356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8316</v>
      </c>
      <c r="R3107" t="s">
        <v>8356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8316</v>
      </c>
      <c r="R3108" t="s">
        <v>8356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8316</v>
      </c>
      <c r="R3109" t="s">
        <v>8356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8316</v>
      </c>
      <c r="R3110" t="s">
        <v>8356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8316</v>
      </c>
      <c r="R3111" t="s">
        <v>8356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8316</v>
      </c>
      <c r="R3112" t="s">
        <v>8356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8316</v>
      </c>
      <c r="R3113" t="s">
        <v>8356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8316</v>
      </c>
      <c r="R3114" t="s">
        <v>8356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8316</v>
      </c>
      <c r="R3115" t="s">
        <v>8356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8316</v>
      </c>
      <c r="R3116" t="s">
        <v>8356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8316</v>
      </c>
      <c r="R3117" t="s">
        <v>8356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8316</v>
      </c>
      <c r="R3118" t="s">
        <v>8356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8316</v>
      </c>
      <c r="R3119" t="s">
        <v>8356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8316</v>
      </c>
      <c r="R3120" t="s">
        <v>8356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8316</v>
      </c>
      <c r="R3121" t="s">
        <v>8356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8316</v>
      </c>
      <c r="R3122" t="s">
        <v>8356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8316</v>
      </c>
      <c r="R3123" t="s">
        <v>8356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8316</v>
      </c>
      <c r="R3124" t="s">
        <v>8356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8316</v>
      </c>
      <c r="R3125" t="s">
        <v>8356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8316</v>
      </c>
      <c r="R3126" t="s">
        <v>8356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8316</v>
      </c>
      <c r="R3127" t="s">
        <v>8356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8316</v>
      </c>
      <c r="R3128" t="s">
        <v>8356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8316</v>
      </c>
      <c r="R3129" t="s">
        <v>8356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8316</v>
      </c>
      <c r="R3130" t="s">
        <v>8317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8316</v>
      </c>
      <c r="R3131" t="s">
        <v>8317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8316</v>
      </c>
      <c r="R3132" t="s">
        <v>8317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8316</v>
      </c>
      <c r="R3133" t="s">
        <v>8317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8316</v>
      </c>
      <c r="R3134" t="s">
        <v>8317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8316</v>
      </c>
      <c r="R3135" t="s">
        <v>8317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8316</v>
      </c>
      <c r="R3136" t="s">
        <v>8317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8316</v>
      </c>
      <c r="R3137" t="s">
        <v>8317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8316</v>
      </c>
      <c r="R3138" t="s">
        <v>8317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ROUND(E3139/L3139,2)</f>
        <v>50</v>
      </c>
      <c r="Q3139" s="10" t="s">
        <v>8316</v>
      </c>
      <c r="R3139" t="s">
        <v>8317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8316</v>
      </c>
      <c r="R3140" t="s">
        <v>8317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8316</v>
      </c>
      <c r="R3141" t="s">
        <v>8317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8316</v>
      </c>
      <c r="R3142" t="s">
        <v>8317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8316</v>
      </c>
      <c r="R3143" t="s">
        <v>8317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8316</v>
      </c>
      <c r="R3144" t="s">
        <v>8317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8316</v>
      </c>
      <c r="R3145" t="s">
        <v>8317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8316</v>
      </c>
      <c r="R3146" t="s">
        <v>8317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8316</v>
      </c>
      <c r="R3147" t="s">
        <v>8317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8316</v>
      </c>
      <c r="R3148" t="s">
        <v>8317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8316</v>
      </c>
      <c r="R3149" t="s">
        <v>8317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8316</v>
      </c>
      <c r="R3150" t="s">
        <v>8317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8316</v>
      </c>
      <c r="R3151" t="s">
        <v>8317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8316</v>
      </c>
      <c r="R3152" t="s">
        <v>8317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8316</v>
      </c>
      <c r="R3153" t="s">
        <v>8317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8316</v>
      </c>
      <c r="R3154" t="s">
        <v>8317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8316</v>
      </c>
      <c r="R3155" t="s">
        <v>8317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8316</v>
      </c>
      <c r="R3156" t="s">
        <v>8317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8316</v>
      </c>
      <c r="R3157" t="s">
        <v>8317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8316</v>
      </c>
      <c r="R3158" t="s">
        <v>8317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8316</v>
      </c>
      <c r="R3159" t="s">
        <v>8317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8316</v>
      </c>
      <c r="R3160" t="s">
        <v>8317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8316</v>
      </c>
      <c r="R3161" t="s">
        <v>8317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8316</v>
      </c>
      <c r="R3162" t="s">
        <v>8317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8316</v>
      </c>
      <c r="R3163" t="s">
        <v>8317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8316</v>
      </c>
      <c r="R3164" t="s">
        <v>8317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8316</v>
      </c>
      <c r="R3165" t="s">
        <v>8317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8316</v>
      </c>
      <c r="R3166" t="s">
        <v>8317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8316</v>
      </c>
      <c r="R3167" t="s">
        <v>8317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8316</v>
      </c>
      <c r="R3168" t="s">
        <v>8317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8316</v>
      </c>
      <c r="R3169" t="s">
        <v>8317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8316</v>
      </c>
      <c r="R3170" t="s">
        <v>8317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8316</v>
      </c>
      <c r="R3171" t="s">
        <v>8317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8316</v>
      </c>
      <c r="R3172" t="s">
        <v>8317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8316</v>
      </c>
      <c r="R3173" t="s">
        <v>8317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8316</v>
      </c>
      <c r="R3174" t="s">
        <v>8317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8316</v>
      </c>
      <c r="R3175" t="s">
        <v>8317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8316</v>
      </c>
      <c r="R3176" t="s">
        <v>8317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8316</v>
      </c>
      <c r="R3177" t="s">
        <v>8317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8316</v>
      </c>
      <c r="R3178" t="s">
        <v>8317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8316</v>
      </c>
      <c r="R3179" t="s">
        <v>8317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8316</v>
      </c>
      <c r="R3180" t="s">
        <v>8317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8316</v>
      </c>
      <c r="R3181" t="s">
        <v>8317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8316</v>
      </c>
      <c r="R3182" t="s">
        <v>8317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8316</v>
      </c>
      <c r="R3183" t="s">
        <v>8317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8316</v>
      </c>
      <c r="R3184" t="s">
        <v>8317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8316</v>
      </c>
      <c r="R3185" t="s">
        <v>8317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8316</v>
      </c>
      <c r="R3186" t="s">
        <v>8317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8316</v>
      </c>
      <c r="R3187" t="s">
        <v>8317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8316</v>
      </c>
      <c r="R3188" t="s">
        <v>8317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8316</v>
      </c>
      <c r="R3189" t="s">
        <v>8317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8316</v>
      </c>
      <c r="R3190" t="s">
        <v>8358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8316</v>
      </c>
      <c r="R3191" t="s">
        <v>8358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8316</v>
      </c>
      <c r="R3192" t="s">
        <v>8358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8316</v>
      </c>
      <c r="R3193" t="s">
        <v>8358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8316</v>
      </c>
      <c r="R3194" t="s">
        <v>8358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8316</v>
      </c>
      <c r="R3195" t="s">
        <v>8358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8316</v>
      </c>
      <c r="R3196" t="s">
        <v>8358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8316</v>
      </c>
      <c r="R3197" t="s">
        <v>8358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8316</v>
      </c>
      <c r="R3198" t="s">
        <v>8358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8316</v>
      </c>
      <c r="R3199" t="s">
        <v>8358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8316</v>
      </c>
      <c r="R3200" t="s">
        <v>8358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8316</v>
      </c>
      <c r="R3201" t="s">
        <v>8358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8316</v>
      </c>
      <c r="R3202" t="s">
        <v>8358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ROUND(E3203/L3203,2)</f>
        <v>12.5</v>
      </c>
      <c r="Q3203" s="10" t="s">
        <v>8316</v>
      </c>
      <c r="R3203" t="s">
        <v>8358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8316</v>
      </c>
      <c r="R3204" t="s">
        <v>8358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8316</v>
      </c>
      <c r="R3205" t="s">
        <v>8358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8316</v>
      </c>
      <c r="R3206" t="s">
        <v>8358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8316</v>
      </c>
      <c r="R3207" t="s">
        <v>8358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8316</v>
      </c>
      <c r="R3208" t="s">
        <v>8358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8316</v>
      </c>
      <c r="R3209" t="s">
        <v>8358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8316</v>
      </c>
      <c r="R3210" t="s">
        <v>8317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8316</v>
      </c>
      <c r="R3211" t="s">
        <v>8317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8316</v>
      </c>
      <c r="R3212" t="s">
        <v>8317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8316</v>
      </c>
      <c r="R3213" t="s">
        <v>8317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8316</v>
      </c>
      <c r="R3214" t="s">
        <v>8317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8316</v>
      </c>
      <c r="R3215" t="s">
        <v>8317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8316</v>
      </c>
      <c r="R3216" t="s">
        <v>8317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8316</v>
      </c>
      <c r="R3217" t="s">
        <v>8317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8316</v>
      </c>
      <c r="R3218" t="s">
        <v>8317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8316</v>
      </c>
      <c r="R3219" t="s">
        <v>8317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8316</v>
      </c>
      <c r="R3220" t="s">
        <v>8317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8316</v>
      </c>
      <c r="R3221" t="s">
        <v>8317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8316</v>
      </c>
      <c r="R3222" t="s">
        <v>8317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8316</v>
      </c>
      <c r="R3223" t="s">
        <v>8317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8316</v>
      </c>
      <c r="R3224" t="s">
        <v>8317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8316</v>
      </c>
      <c r="R3225" t="s">
        <v>8317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8316</v>
      </c>
      <c r="R3226" t="s">
        <v>8317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8316</v>
      </c>
      <c r="R3227" t="s">
        <v>8317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8316</v>
      </c>
      <c r="R3228" t="s">
        <v>8317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8316</v>
      </c>
      <c r="R3229" t="s">
        <v>8317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8316</v>
      </c>
      <c r="R3230" t="s">
        <v>8317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8316</v>
      </c>
      <c r="R3231" t="s">
        <v>8317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8316</v>
      </c>
      <c r="R3232" t="s">
        <v>8317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8316</v>
      </c>
      <c r="R3233" t="s">
        <v>8317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8316</v>
      </c>
      <c r="R3234" t="s">
        <v>8317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8316</v>
      </c>
      <c r="R3235" t="s">
        <v>8317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8316</v>
      </c>
      <c r="R3236" t="s">
        <v>8317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8316</v>
      </c>
      <c r="R3237" t="s">
        <v>8317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8316</v>
      </c>
      <c r="R3238" t="s">
        <v>8317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8316</v>
      </c>
      <c r="R3239" t="s">
        <v>8317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8316</v>
      </c>
      <c r="R3240" t="s">
        <v>8317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8316</v>
      </c>
      <c r="R3241" t="s">
        <v>8317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8316</v>
      </c>
      <c r="R3242" t="s">
        <v>8317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8316</v>
      </c>
      <c r="R3243" t="s">
        <v>8317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8316</v>
      </c>
      <c r="R3244" t="s">
        <v>8317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8316</v>
      </c>
      <c r="R3245" t="s">
        <v>8317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8316</v>
      </c>
      <c r="R3246" t="s">
        <v>8317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8316</v>
      </c>
      <c r="R3247" t="s">
        <v>8317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8316</v>
      </c>
      <c r="R3248" t="s">
        <v>8317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8316</v>
      </c>
      <c r="R3249" t="s">
        <v>8317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8316</v>
      </c>
      <c r="R3250" t="s">
        <v>8317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8316</v>
      </c>
      <c r="R3251" t="s">
        <v>8317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8316</v>
      </c>
      <c r="R3252" t="s">
        <v>8317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8316</v>
      </c>
      <c r="R3253" t="s">
        <v>8317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8316</v>
      </c>
      <c r="R3254" t="s">
        <v>8317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8316</v>
      </c>
      <c r="R3255" t="s">
        <v>8317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8316</v>
      </c>
      <c r="R3256" t="s">
        <v>8317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8316</v>
      </c>
      <c r="R3257" t="s">
        <v>8317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8316</v>
      </c>
      <c r="R3258" t="s">
        <v>8317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8316</v>
      </c>
      <c r="R3259" t="s">
        <v>8317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8316</v>
      </c>
      <c r="R3260" t="s">
        <v>8317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8316</v>
      </c>
      <c r="R3261" t="s">
        <v>8317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8316</v>
      </c>
      <c r="R3262" t="s">
        <v>8317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8316</v>
      </c>
      <c r="R3263" t="s">
        <v>8317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8316</v>
      </c>
      <c r="R3264" t="s">
        <v>8317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8316</v>
      </c>
      <c r="R3265" t="s">
        <v>8317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8316</v>
      </c>
      <c r="R3266" t="s">
        <v>8317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ROUND(E3267/L3267,2)</f>
        <v>70.290000000000006</v>
      </c>
      <c r="Q3267" s="10" t="s">
        <v>8316</v>
      </c>
      <c r="R3267" t="s">
        <v>8317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8316</v>
      </c>
      <c r="R3268" t="s">
        <v>8317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8316</v>
      </c>
      <c r="R3269" t="s">
        <v>8317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8316</v>
      </c>
      <c r="R3270" t="s">
        <v>8317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8316</v>
      </c>
      <c r="R3271" t="s">
        <v>8317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8316</v>
      </c>
      <c r="R3272" t="s">
        <v>8317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8316</v>
      </c>
      <c r="R3273" t="s">
        <v>8317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8316</v>
      </c>
      <c r="R3274" t="s">
        <v>8317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8316</v>
      </c>
      <c r="R3275" t="s">
        <v>8317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8316</v>
      </c>
      <c r="R3276" t="s">
        <v>8317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8316</v>
      </c>
      <c r="R3277" t="s">
        <v>8317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8316</v>
      </c>
      <c r="R3278" t="s">
        <v>8317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8316</v>
      </c>
      <c r="R3279" t="s">
        <v>8317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8316</v>
      </c>
      <c r="R3280" t="s">
        <v>8317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8316</v>
      </c>
      <c r="R3281" t="s">
        <v>8317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8316</v>
      </c>
      <c r="R3282" t="s">
        <v>8317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8316</v>
      </c>
      <c r="R3283" t="s">
        <v>8317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8316</v>
      </c>
      <c r="R3284" t="s">
        <v>8317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8316</v>
      </c>
      <c r="R3285" t="s">
        <v>8317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8316</v>
      </c>
      <c r="R3286" t="s">
        <v>8317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8316</v>
      </c>
      <c r="R3287" t="s">
        <v>8317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8316</v>
      </c>
      <c r="R3288" t="s">
        <v>8317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8316</v>
      </c>
      <c r="R3289" t="s">
        <v>8317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8316</v>
      </c>
      <c r="R3290" t="s">
        <v>8317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8316</v>
      </c>
      <c r="R3291" t="s">
        <v>8317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8316</v>
      </c>
      <c r="R3292" t="s">
        <v>8317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8316</v>
      </c>
      <c r="R3293" t="s">
        <v>8317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8316</v>
      </c>
      <c r="R3294" t="s">
        <v>8317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8316</v>
      </c>
      <c r="R3295" t="s">
        <v>8317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8316</v>
      </c>
      <c r="R3296" t="s">
        <v>8317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8316</v>
      </c>
      <c r="R3297" t="s">
        <v>8317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8316</v>
      </c>
      <c r="R3298" t="s">
        <v>8317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8316</v>
      </c>
      <c r="R3299" t="s">
        <v>8317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8316</v>
      </c>
      <c r="R3300" t="s">
        <v>8317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8316</v>
      </c>
      <c r="R3301" t="s">
        <v>8317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8316</v>
      </c>
      <c r="R3302" t="s">
        <v>8317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8316</v>
      </c>
      <c r="R3303" t="s">
        <v>8317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8316</v>
      </c>
      <c r="R3304" t="s">
        <v>8317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8316</v>
      </c>
      <c r="R3305" t="s">
        <v>8317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8316</v>
      </c>
      <c r="R3306" t="s">
        <v>8317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8316</v>
      </c>
      <c r="R3307" t="s">
        <v>8317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8316</v>
      </c>
      <c r="R3308" t="s">
        <v>8317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8316</v>
      </c>
      <c r="R3309" t="s">
        <v>8317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8316</v>
      </c>
      <c r="R3310" t="s">
        <v>8317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8316</v>
      </c>
      <c r="R3311" t="s">
        <v>8317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8316</v>
      </c>
      <c r="R3312" t="s">
        <v>8317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8316</v>
      </c>
      <c r="R3313" t="s">
        <v>8317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8316</v>
      </c>
      <c r="R3314" t="s">
        <v>8317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8316</v>
      </c>
      <c r="R3315" t="s">
        <v>8317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8316</v>
      </c>
      <c r="R3316" t="s">
        <v>8317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8316</v>
      </c>
      <c r="R3317" t="s">
        <v>8317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8316</v>
      </c>
      <c r="R3318" t="s">
        <v>8317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8316</v>
      </c>
      <c r="R3319" t="s">
        <v>8317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8316</v>
      </c>
      <c r="R3320" t="s">
        <v>8317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8316</v>
      </c>
      <c r="R3321" t="s">
        <v>8317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8316</v>
      </c>
      <c r="R3322" t="s">
        <v>8317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8316</v>
      </c>
      <c r="R3323" t="s">
        <v>8317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8316</v>
      </c>
      <c r="R3324" t="s">
        <v>8317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8316</v>
      </c>
      <c r="R3325" t="s">
        <v>8317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8316</v>
      </c>
      <c r="R3326" t="s">
        <v>8317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8316</v>
      </c>
      <c r="R3327" t="s">
        <v>8317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8316</v>
      </c>
      <c r="R3328" t="s">
        <v>8317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8316</v>
      </c>
      <c r="R3329" t="s">
        <v>8317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8316</v>
      </c>
      <c r="R3330" t="s">
        <v>8317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ROUND(E3331/L3331,2)</f>
        <v>44.92</v>
      </c>
      <c r="Q3331" s="10" t="s">
        <v>8316</v>
      </c>
      <c r="R3331" t="s">
        <v>8317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8316</v>
      </c>
      <c r="R3332" t="s">
        <v>8317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8316</v>
      </c>
      <c r="R3333" t="s">
        <v>8317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8316</v>
      </c>
      <c r="R3334" t="s">
        <v>8317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8316</v>
      </c>
      <c r="R3335" t="s">
        <v>8317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8316</v>
      </c>
      <c r="R3336" t="s">
        <v>8317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8316</v>
      </c>
      <c r="R3337" t="s">
        <v>8317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8316</v>
      </c>
      <c r="R3338" t="s">
        <v>8317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8316</v>
      </c>
      <c r="R3339" t="s">
        <v>8317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8316</v>
      </c>
      <c r="R3340" t="s">
        <v>8317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8316</v>
      </c>
      <c r="R3341" t="s">
        <v>8317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8316</v>
      </c>
      <c r="R3342" t="s">
        <v>8317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8316</v>
      </c>
      <c r="R3343" t="s">
        <v>8317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8316</v>
      </c>
      <c r="R3344" t="s">
        <v>8317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8316</v>
      </c>
      <c r="R3345" t="s">
        <v>8317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8316</v>
      </c>
      <c r="R3346" t="s">
        <v>8317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8316</v>
      </c>
      <c r="R3347" t="s">
        <v>8317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8316</v>
      </c>
      <c r="R3348" t="s">
        <v>8317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8316</v>
      </c>
      <c r="R3349" t="s">
        <v>8317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8316</v>
      </c>
      <c r="R3350" t="s">
        <v>8317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8316</v>
      </c>
      <c r="R3351" t="s">
        <v>8317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8316</v>
      </c>
      <c r="R3352" t="s">
        <v>8317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8316</v>
      </c>
      <c r="R3353" t="s">
        <v>8317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8316</v>
      </c>
      <c r="R3354" t="s">
        <v>8317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8316</v>
      </c>
      <c r="R3355" t="s">
        <v>8317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8316</v>
      </c>
      <c r="R3356" t="s">
        <v>8317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8316</v>
      </c>
      <c r="R3357" t="s">
        <v>8317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8316</v>
      </c>
      <c r="R3358" t="s">
        <v>8317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8316</v>
      </c>
      <c r="R3359" t="s">
        <v>8317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8316</v>
      </c>
      <c r="R3360" t="s">
        <v>8317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8316</v>
      </c>
      <c r="R3361" t="s">
        <v>8317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8316</v>
      </c>
      <c r="R3362" t="s">
        <v>8317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8316</v>
      </c>
      <c r="R3363" t="s">
        <v>8317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8316</v>
      </c>
      <c r="R3364" t="s">
        <v>8317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8316</v>
      </c>
      <c r="R3365" t="s">
        <v>8317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8316</v>
      </c>
      <c r="R3366" t="s">
        <v>8317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8316</v>
      </c>
      <c r="R3367" t="s">
        <v>8317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8316</v>
      </c>
      <c r="R3368" t="s">
        <v>8317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8316</v>
      </c>
      <c r="R3369" t="s">
        <v>8317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8316</v>
      </c>
      <c r="R3370" t="s">
        <v>8317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8316</v>
      </c>
      <c r="R3371" t="s">
        <v>8317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8316</v>
      </c>
      <c r="R3372" t="s">
        <v>8317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8316</v>
      </c>
      <c r="R3373" t="s">
        <v>8317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8316</v>
      </c>
      <c r="R3374" t="s">
        <v>8317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8316</v>
      </c>
      <c r="R3375" t="s">
        <v>8317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8316</v>
      </c>
      <c r="R3376" t="s">
        <v>8317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8316</v>
      </c>
      <c r="R3377" t="s">
        <v>8317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8316</v>
      </c>
      <c r="R3378" t="s">
        <v>8317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8316</v>
      </c>
      <c r="R3379" t="s">
        <v>8317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8316</v>
      </c>
      <c r="R3380" t="s">
        <v>8317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8316</v>
      </c>
      <c r="R3381" t="s">
        <v>8317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8316</v>
      </c>
      <c r="R3382" t="s">
        <v>8317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8316</v>
      </c>
      <c r="R3383" t="s">
        <v>8317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8316</v>
      </c>
      <c r="R3384" t="s">
        <v>8317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8316</v>
      </c>
      <c r="R3385" t="s">
        <v>8317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8316</v>
      </c>
      <c r="R3386" t="s">
        <v>8317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8316</v>
      </c>
      <c r="R3387" t="s">
        <v>8317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8316</v>
      </c>
      <c r="R3388" t="s">
        <v>8317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8316</v>
      </c>
      <c r="R3389" t="s">
        <v>8317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8316</v>
      </c>
      <c r="R3390" t="s">
        <v>8317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8316</v>
      </c>
      <c r="R3391" t="s">
        <v>8317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8316</v>
      </c>
      <c r="R3392" t="s">
        <v>8317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8316</v>
      </c>
      <c r="R3393" t="s">
        <v>8317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8316</v>
      </c>
      <c r="R3394" t="s">
        <v>8317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ROUND(E3395/L3395,2)</f>
        <v>36.07</v>
      </c>
      <c r="Q3395" s="10" t="s">
        <v>8316</v>
      </c>
      <c r="R3395" t="s">
        <v>8317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8316</v>
      </c>
      <c r="R3396" t="s">
        <v>8317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8316</v>
      </c>
      <c r="R3397" t="s">
        <v>8317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8316</v>
      </c>
      <c r="R3398" t="s">
        <v>8317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8316</v>
      </c>
      <c r="R3399" t="s">
        <v>8317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8316</v>
      </c>
      <c r="R3400" t="s">
        <v>8317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8316</v>
      </c>
      <c r="R3401" t="s">
        <v>8317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8316</v>
      </c>
      <c r="R3402" t="s">
        <v>8317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8316</v>
      </c>
      <c r="R3403" t="s">
        <v>8317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8316</v>
      </c>
      <c r="R3404" t="s">
        <v>8317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8316</v>
      </c>
      <c r="R3405" t="s">
        <v>8317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8316</v>
      </c>
      <c r="R3406" t="s">
        <v>8317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8316</v>
      </c>
      <c r="R3407" t="s">
        <v>8317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8316</v>
      </c>
      <c r="R3408" t="s">
        <v>8317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8316</v>
      </c>
      <c r="R3409" t="s">
        <v>8317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8316</v>
      </c>
      <c r="R3410" t="s">
        <v>8317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8316</v>
      </c>
      <c r="R3411" t="s">
        <v>8317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8316</v>
      </c>
      <c r="R3412" t="s">
        <v>8317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8316</v>
      </c>
      <c r="R3413" t="s">
        <v>8317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8316</v>
      </c>
      <c r="R3414" t="s">
        <v>8317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8316</v>
      </c>
      <c r="R3415" t="s">
        <v>8317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8316</v>
      </c>
      <c r="R3416" t="s">
        <v>8317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8316</v>
      </c>
      <c r="R3417" t="s">
        <v>8317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8316</v>
      </c>
      <c r="R3418" t="s">
        <v>8317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8316</v>
      </c>
      <c r="R3419" t="s">
        <v>8317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8316</v>
      </c>
      <c r="R3420" t="s">
        <v>8317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8316</v>
      </c>
      <c r="R3421" t="s">
        <v>8317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8316</v>
      </c>
      <c r="R3422" t="s">
        <v>8317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8316</v>
      </c>
      <c r="R3423" t="s">
        <v>8317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8316</v>
      </c>
      <c r="R3424" t="s">
        <v>8317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8316</v>
      </c>
      <c r="R3425" t="s">
        <v>8317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8316</v>
      </c>
      <c r="R3426" t="s">
        <v>8317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8316</v>
      </c>
      <c r="R3427" t="s">
        <v>8317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8316</v>
      </c>
      <c r="R3428" t="s">
        <v>8317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8316</v>
      </c>
      <c r="R3429" t="s">
        <v>8317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8316</v>
      </c>
      <c r="R3430" t="s">
        <v>8317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8316</v>
      </c>
      <c r="R3431" t="s">
        <v>8317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8316</v>
      </c>
      <c r="R3432" t="s">
        <v>8317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8316</v>
      </c>
      <c r="R3433" t="s">
        <v>8317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8316</v>
      </c>
      <c r="R3434" t="s">
        <v>8317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8316</v>
      </c>
      <c r="R3435" t="s">
        <v>8317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8316</v>
      </c>
      <c r="R3436" t="s">
        <v>8317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8316</v>
      </c>
      <c r="R3437" t="s">
        <v>8317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8316</v>
      </c>
      <c r="R3438" t="s">
        <v>8317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8316</v>
      </c>
      <c r="R3439" t="s">
        <v>8317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8316</v>
      </c>
      <c r="R3440" t="s">
        <v>8317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8316</v>
      </c>
      <c r="R3441" t="s">
        <v>8317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8316</v>
      </c>
      <c r="R3442" t="s">
        <v>8317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8316</v>
      </c>
      <c r="R3443" t="s">
        <v>8317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8316</v>
      </c>
      <c r="R3444" t="s">
        <v>8317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8316</v>
      </c>
      <c r="R3445" t="s">
        <v>8317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8316</v>
      </c>
      <c r="R3446" t="s">
        <v>8317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8316</v>
      </c>
      <c r="R3447" t="s">
        <v>8317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8316</v>
      </c>
      <c r="R3448" t="s">
        <v>8317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8316</v>
      </c>
      <c r="R3449" t="s">
        <v>8317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8316</v>
      </c>
      <c r="R3450" t="s">
        <v>8317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8316</v>
      </c>
      <c r="R3451" t="s">
        <v>8317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8316</v>
      </c>
      <c r="R3452" t="s">
        <v>8317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8316</v>
      </c>
      <c r="R3453" t="s">
        <v>8317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8316</v>
      </c>
      <c r="R3454" t="s">
        <v>8317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8316</v>
      </c>
      <c r="R3455" t="s">
        <v>8317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8316</v>
      </c>
      <c r="R3456" t="s">
        <v>8317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8316</v>
      </c>
      <c r="R3457" t="s">
        <v>8317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8316</v>
      </c>
      <c r="R3458" t="s">
        <v>8317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ROUND(E3459/L3459,2)</f>
        <v>50.98</v>
      </c>
      <c r="Q3459" s="10" t="s">
        <v>8316</v>
      </c>
      <c r="R3459" t="s">
        <v>8317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8316</v>
      </c>
      <c r="R3460" t="s">
        <v>8317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8316</v>
      </c>
      <c r="R3461" t="s">
        <v>8317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8316</v>
      </c>
      <c r="R3462" t="s">
        <v>8317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8316</v>
      </c>
      <c r="R3463" t="s">
        <v>8317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8316</v>
      </c>
      <c r="R3464" t="s">
        <v>8317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8316</v>
      </c>
      <c r="R3465" t="s">
        <v>8317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8316</v>
      </c>
      <c r="R3466" t="s">
        <v>8317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8316</v>
      </c>
      <c r="R3467" t="s">
        <v>8317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8316</v>
      </c>
      <c r="R3468" t="s">
        <v>8317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8316</v>
      </c>
      <c r="R3469" t="s">
        <v>8317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8316</v>
      </c>
      <c r="R3470" t="s">
        <v>8317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8316</v>
      </c>
      <c r="R3471" t="s">
        <v>8317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8316</v>
      </c>
      <c r="R3472" t="s">
        <v>8317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8316</v>
      </c>
      <c r="R3473" t="s">
        <v>8317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8316</v>
      </c>
      <c r="R3474" t="s">
        <v>8317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8316</v>
      </c>
      <c r="R3475" t="s">
        <v>8317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8316</v>
      </c>
      <c r="R3476" t="s">
        <v>8317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8316</v>
      </c>
      <c r="R3477" t="s">
        <v>8317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8316</v>
      </c>
      <c r="R3478" t="s">
        <v>8317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8316</v>
      </c>
      <c r="R3479" t="s">
        <v>8317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8316</v>
      </c>
      <c r="R3480" t="s">
        <v>8317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8316</v>
      </c>
      <c r="R3481" t="s">
        <v>8317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8316</v>
      </c>
      <c r="R3482" t="s">
        <v>8317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8316</v>
      </c>
      <c r="R3483" t="s">
        <v>8317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8316</v>
      </c>
      <c r="R3484" t="s">
        <v>8317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8316</v>
      </c>
      <c r="R3485" t="s">
        <v>8317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8316</v>
      </c>
      <c r="R3486" t="s">
        <v>8317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8316</v>
      </c>
      <c r="R3487" t="s">
        <v>8317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8316</v>
      </c>
      <c r="R3488" t="s">
        <v>8317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8316</v>
      </c>
      <c r="R3489" t="s">
        <v>8317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8316</v>
      </c>
      <c r="R3490" t="s">
        <v>8317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8316</v>
      </c>
      <c r="R3491" t="s">
        <v>8317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8316</v>
      </c>
      <c r="R3492" t="s">
        <v>8317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8316</v>
      </c>
      <c r="R3493" t="s">
        <v>8317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8316</v>
      </c>
      <c r="R3494" t="s">
        <v>8317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8316</v>
      </c>
      <c r="R3495" t="s">
        <v>8317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8316</v>
      </c>
      <c r="R3496" t="s">
        <v>8317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8316</v>
      </c>
      <c r="R3497" t="s">
        <v>8317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8316</v>
      </c>
      <c r="R3498" t="s">
        <v>8317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8316</v>
      </c>
      <c r="R3499" t="s">
        <v>8317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8316</v>
      </c>
      <c r="R3500" t="s">
        <v>8317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8316</v>
      </c>
      <c r="R3501" t="s">
        <v>8317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8316</v>
      </c>
      <c r="R3502" t="s">
        <v>8317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8316</v>
      </c>
      <c r="R3503" t="s">
        <v>8317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8316</v>
      </c>
      <c r="R3504" t="s">
        <v>8317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8316</v>
      </c>
      <c r="R3505" t="s">
        <v>8317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8316</v>
      </c>
      <c r="R3506" t="s">
        <v>8317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8316</v>
      </c>
      <c r="R3507" t="s">
        <v>8317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8316</v>
      </c>
      <c r="R3508" t="s">
        <v>8317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8316</v>
      </c>
      <c r="R3509" t="s">
        <v>8317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8316</v>
      </c>
      <c r="R3510" t="s">
        <v>8317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8316</v>
      </c>
      <c r="R3511" t="s">
        <v>8317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8316</v>
      </c>
      <c r="R3512" t="s">
        <v>8317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8316</v>
      </c>
      <c r="R3513" t="s">
        <v>8317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8316</v>
      </c>
      <c r="R3514" t="s">
        <v>8317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8316</v>
      </c>
      <c r="R3515" t="s">
        <v>8317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8316</v>
      </c>
      <c r="R3516" t="s">
        <v>8317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8316</v>
      </c>
      <c r="R3517" t="s">
        <v>8317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8316</v>
      </c>
      <c r="R3518" t="s">
        <v>8317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8316</v>
      </c>
      <c r="R3519" t="s">
        <v>8317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8316</v>
      </c>
      <c r="R3520" t="s">
        <v>8317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8316</v>
      </c>
      <c r="R3521" t="s">
        <v>8317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8316</v>
      </c>
      <c r="R3522" t="s">
        <v>8317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ROUND(E3523/L3523,2)</f>
        <v>45.62</v>
      </c>
      <c r="Q3523" s="10" t="s">
        <v>8316</v>
      </c>
      <c r="R3523" t="s">
        <v>8317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8316</v>
      </c>
      <c r="R3524" t="s">
        <v>8317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8316</v>
      </c>
      <c r="R3525" t="s">
        <v>8317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8316</v>
      </c>
      <c r="R3526" t="s">
        <v>8317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8316</v>
      </c>
      <c r="R3527" t="s">
        <v>8317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8316</v>
      </c>
      <c r="R3528" t="s">
        <v>8317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8316</v>
      </c>
      <c r="R3529" t="s">
        <v>8317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8316</v>
      </c>
      <c r="R3530" t="s">
        <v>8317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8316</v>
      </c>
      <c r="R3531" t="s">
        <v>8317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8316</v>
      </c>
      <c r="R3532" t="s">
        <v>8317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8316</v>
      </c>
      <c r="R3533" t="s">
        <v>8317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8316</v>
      </c>
      <c r="R3534" t="s">
        <v>8317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8316</v>
      </c>
      <c r="R3535" t="s">
        <v>8317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8316</v>
      </c>
      <c r="R3536" t="s">
        <v>8317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8316</v>
      </c>
      <c r="R3537" t="s">
        <v>8317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8316</v>
      </c>
      <c r="R3538" t="s">
        <v>8317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8316</v>
      </c>
      <c r="R3539" t="s">
        <v>8317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8316</v>
      </c>
      <c r="R3540" t="s">
        <v>8317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8316</v>
      </c>
      <c r="R3541" t="s">
        <v>8317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8316</v>
      </c>
      <c r="R3542" t="s">
        <v>8317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8316</v>
      </c>
      <c r="R3543" t="s">
        <v>8317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8316</v>
      </c>
      <c r="R3544" t="s">
        <v>8317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8316</v>
      </c>
      <c r="R3545" t="s">
        <v>8317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8316</v>
      </c>
      <c r="R3546" t="s">
        <v>8317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8316</v>
      </c>
      <c r="R3547" t="s">
        <v>8317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8316</v>
      </c>
      <c r="R3548" t="s">
        <v>8317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8316</v>
      </c>
      <c r="R3549" t="s">
        <v>8317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8316</v>
      </c>
      <c r="R3550" t="s">
        <v>8317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8316</v>
      </c>
      <c r="R3551" t="s">
        <v>8317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8316</v>
      </c>
      <c r="R3552" t="s">
        <v>8317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8316</v>
      </c>
      <c r="R3553" t="s">
        <v>8317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8316</v>
      </c>
      <c r="R3554" t="s">
        <v>8317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8316</v>
      </c>
      <c r="R3555" t="s">
        <v>8317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8316</v>
      </c>
      <c r="R3556" t="s">
        <v>8317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8316</v>
      </c>
      <c r="R3557" t="s">
        <v>8317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8316</v>
      </c>
      <c r="R3558" t="s">
        <v>8317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8316</v>
      </c>
      <c r="R3559" t="s">
        <v>8317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8316</v>
      </c>
      <c r="R3560" t="s">
        <v>8317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8316</v>
      </c>
      <c r="R3561" t="s">
        <v>8317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8316</v>
      </c>
      <c r="R3562" t="s">
        <v>8317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8316</v>
      </c>
      <c r="R3563" t="s">
        <v>8317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8316</v>
      </c>
      <c r="R3564" t="s">
        <v>8317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8316</v>
      </c>
      <c r="R3565" t="s">
        <v>8317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8316</v>
      </c>
      <c r="R3566" t="s">
        <v>8317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8316</v>
      </c>
      <c r="R3567" t="s">
        <v>8317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8316</v>
      </c>
      <c r="R3568" t="s">
        <v>8317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8316</v>
      </c>
      <c r="R3569" t="s">
        <v>8317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8316</v>
      </c>
      <c r="R3570" t="s">
        <v>8317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8316</v>
      </c>
      <c r="R3571" t="s">
        <v>8317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8316</v>
      </c>
      <c r="R3572" t="s">
        <v>8317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8316</v>
      </c>
      <c r="R3573" t="s">
        <v>8317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8316</v>
      </c>
      <c r="R3574" t="s">
        <v>8317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8316</v>
      </c>
      <c r="R3575" t="s">
        <v>8317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8316</v>
      </c>
      <c r="R3576" t="s">
        <v>8317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8316</v>
      </c>
      <c r="R3577" t="s">
        <v>8317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8316</v>
      </c>
      <c r="R3578" t="s">
        <v>8317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8316</v>
      </c>
      <c r="R3579" t="s">
        <v>8317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8316</v>
      </c>
      <c r="R3580" t="s">
        <v>8317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8316</v>
      </c>
      <c r="R3581" t="s">
        <v>8317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8316</v>
      </c>
      <c r="R3582" t="s">
        <v>8317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8316</v>
      </c>
      <c r="R3583" t="s">
        <v>8317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8316</v>
      </c>
      <c r="R3584" t="s">
        <v>8317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8316</v>
      </c>
      <c r="R3585" t="s">
        <v>8317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8316</v>
      </c>
      <c r="R3586" t="s">
        <v>8317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ROUND(E3587/L3587,2)</f>
        <v>176.09</v>
      </c>
      <c r="Q3587" s="10" t="s">
        <v>8316</v>
      </c>
      <c r="R3587" t="s">
        <v>8317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8316</v>
      </c>
      <c r="R3588" t="s">
        <v>8317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8316</v>
      </c>
      <c r="R3589" t="s">
        <v>8317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8316</v>
      </c>
      <c r="R3590" t="s">
        <v>8317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8316</v>
      </c>
      <c r="R3591" t="s">
        <v>8317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8316</v>
      </c>
      <c r="R3592" t="s">
        <v>8317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8316</v>
      </c>
      <c r="R3593" t="s">
        <v>8317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8316</v>
      </c>
      <c r="R3594" t="s">
        <v>8317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8316</v>
      </c>
      <c r="R3595" t="s">
        <v>8317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8316</v>
      </c>
      <c r="R3596" t="s">
        <v>8317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8316</v>
      </c>
      <c r="R3597" t="s">
        <v>8317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8316</v>
      </c>
      <c r="R3598" t="s">
        <v>8317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8316</v>
      </c>
      <c r="R3599" t="s">
        <v>8317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8316</v>
      </c>
      <c r="R3600" t="s">
        <v>8317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8316</v>
      </c>
      <c r="R3601" t="s">
        <v>8317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8316</v>
      </c>
      <c r="R3602" t="s">
        <v>8317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8316</v>
      </c>
      <c r="R3603" t="s">
        <v>8317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8316</v>
      </c>
      <c r="R3604" t="s">
        <v>8317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8316</v>
      </c>
      <c r="R3605" t="s">
        <v>8317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8316</v>
      </c>
      <c r="R3606" t="s">
        <v>8317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8316</v>
      </c>
      <c r="R3607" t="s">
        <v>8317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8316</v>
      </c>
      <c r="R3608" t="s">
        <v>8317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8316</v>
      </c>
      <c r="R3609" t="s">
        <v>8317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8316</v>
      </c>
      <c r="R3610" t="s">
        <v>8317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8316</v>
      </c>
      <c r="R3611" t="s">
        <v>8317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8316</v>
      </c>
      <c r="R3612" t="s">
        <v>8317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8316</v>
      </c>
      <c r="R3613" t="s">
        <v>8317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8316</v>
      </c>
      <c r="R3614" t="s">
        <v>8317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8316</v>
      </c>
      <c r="R3615" t="s">
        <v>8317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8316</v>
      </c>
      <c r="R3616" t="s">
        <v>8317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8316</v>
      </c>
      <c r="R3617" t="s">
        <v>8317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8316</v>
      </c>
      <c r="R3618" t="s">
        <v>8317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8316</v>
      </c>
      <c r="R3619" t="s">
        <v>8317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8316</v>
      </c>
      <c r="R3620" t="s">
        <v>8317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8316</v>
      </c>
      <c r="R3621" t="s">
        <v>8317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8316</v>
      </c>
      <c r="R3622" t="s">
        <v>8317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8316</v>
      </c>
      <c r="R3623" t="s">
        <v>8317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8316</v>
      </c>
      <c r="R3624" t="s">
        <v>8317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8316</v>
      </c>
      <c r="R3625" t="s">
        <v>8317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8316</v>
      </c>
      <c r="R3626" t="s">
        <v>8317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8316</v>
      </c>
      <c r="R3627" t="s">
        <v>8317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8316</v>
      </c>
      <c r="R3628" t="s">
        <v>8317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8316</v>
      </c>
      <c r="R3629" t="s">
        <v>8317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8316</v>
      </c>
      <c r="R3630" t="s">
        <v>8358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8316</v>
      </c>
      <c r="R3631" t="s">
        <v>8358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8316</v>
      </c>
      <c r="R3632" t="s">
        <v>8358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8316</v>
      </c>
      <c r="R3633" t="s">
        <v>8358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8316</v>
      </c>
      <c r="R3634" t="s">
        <v>8358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8316</v>
      </c>
      <c r="R3635" t="s">
        <v>8358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8316</v>
      </c>
      <c r="R3636" t="s">
        <v>8358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8316</v>
      </c>
      <c r="R3637" t="s">
        <v>8358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8316</v>
      </c>
      <c r="R3638" t="s">
        <v>8358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8316</v>
      </c>
      <c r="R3639" t="s">
        <v>8358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8316</v>
      </c>
      <c r="R3640" t="s">
        <v>8358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8316</v>
      </c>
      <c r="R3641" t="s">
        <v>8358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8316</v>
      </c>
      <c r="R3642" t="s">
        <v>8358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8316</v>
      </c>
      <c r="R3643" t="s">
        <v>8358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8316</v>
      </c>
      <c r="R3644" t="s">
        <v>8358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8316</v>
      </c>
      <c r="R3645" t="s">
        <v>8358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8316</v>
      </c>
      <c r="R3646" t="s">
        <v>8358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8316</v>
      </c>
      <c r="R3647" t="s">
        <v>8358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8316</v>
      </c>
      <c r="R3648" t="s">
        <v>8358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8316</v>
      </c>
      <c r="R3649" t="s">
        <v>8358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8316</v>
      </c>
      <c r="R3650" t="s">
        <v>8317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ROUND(E3651/L3651,2)</f>
        <v>97.5</v>
      </c>
      <c r="Q3651" s="10" t="s">
        <v>8316</v>
      </c>
      <c r="R3651" t="s">
        <v>8317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8316</v>
      </c>
      <c r="R3652" t="s">
        <v>8317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8316</v>
      </c>
      <c r="R3653" t="s">
        <v>8317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8316</v>
      </c>
      <c r="R3654" t="s">
        <v>8317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8316</v>
      </c>
      <c r="R3655" t="s">
        <v>8317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8316</v>
      </c>
      <c r="R3656" t="s">
        <v>8317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8316</v>
      </c>
      <c r="R3657" t="s">
        <v>8317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8316</v>
      </c>
      <c r="R3658" t="s">
        <v>8317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8316</v>
      </c>
      <c r="R3659" t="s">
        <v>8317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8316</v>
      </c>
      <c r="R3660" t="s">
        <v>8317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8316</v>
      </c>
      <c r="R3661" t="s">
        <v>8317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8316</v>
      </c>
      <c r="R3662" t="s">
        <v>8317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8316</v>
      </c>
      <c r="R3663" t="s">
        <v>8317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8316</v>
      </c>
      <c r="R3664" t="s">
        <v>8317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8316</v>
      </c>
      <c r="R3665" t="s">
        <v>8317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8316</v>
      </c>
      <c r="R3666" t="s">
        <v>8317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8316</v>
      </c>
      <c r="R3667" t="s">
        <v>8317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8316</v>
      </c>
      <c r="R3668" t="s">
        <v>8317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8316</v>
      </c>
      <c r="R3669" t="s">
        <v>8317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8316</v>
      </c>
      <c r="R3670" t="s">
        <v>8317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8316</v>
      </c>
      <c r="R3671" t="s">
        <v>8317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8316</v>
      </c>
      <c r="R3672" t="s">
        <v>8317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8316</v>
      </c>
      <c r="R3673" t="s">
        <v>8317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8316</v>
      </c>
      <c r="R3674" t="s">
        <v>8317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8316</v>
      </c>
      <c r="R3675" t="s">
        <v>8317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8316</v>
      </c>
      <c r="R3676" t="s">
        <v>8317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8316</v>
      </c>
      <c r="R3677" t="s">
        <v>8317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8316</v>
      </c>
      <c r="R3678" t="s">
        <v>8317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8316</v>
      </c>
      <c r="R3679" t="s">
        <v>8317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8316</v>
      </c>
      <c r="R3680" t="s">
        <v>8317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8316</v>
      </c>
      <c r="R3681" t="s">
        <v>8317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8316</v>
      </c>
      <c r="R3682" t="s">
        <v>8317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8316</v>
      </c>
      <c r="R3683" t="s">
        <v>8317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8316</v>
      </c>
      <c r="R3684" t="s">
        <v>8317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8316</v>
      </c>
      <c r="R3685" t="s">
        <v>8317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8316</v>
      </c>
      <c r="R3686" t="s">
        <v>8317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8316</v>
      </c>
      <c r="R3687" t="s">
        <v>8317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8316</v>
      </c>
      <c r="R3688" t="s">
        <v>8317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8316</v>
      </c>
      <c r="R3689" t="s">
        <v>8317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8316</v>
      </c>
      <c r="R3690" t="s">
        <v>8317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8316</v>
      </c>
      <c r="R3691" t="s">
        <v>8317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8316</v>
      </c>
      <c r="R3692" t="s">
        <v>8317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8316</v>
      </c>
      <c r="R3693" t="s">
        <v>8317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8316</v>
      </c>
      <c r="R3694" t="s">
        <v>8317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8316</v>
      </c>
      <c r="R3695" t="s">
        <v>8317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8316</v>
      </c>
      <c r="R3696" t="s">
        <v>8317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8316</v>
      </c>
      <c r="R3697" t="s">
        <v>8317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8316</v>
      </c>
      <c r="R3698" t="s">
        <v>8317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8316</v>
      </c>
      <c r="R3699" t="s">
        <v>8317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8316</v>
      </c>
      <c r="R3700" t="s">
        <v>8317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8316</v>
      </c>
      <c r="R3701" t="s">
        <v>8317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8316</v>
      </c>
      <c r="R3702" t="s">
        <v>8317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8316</v>
      </c>
      <c r="R3703" t="s">
        <v>8317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8316</v>
      </c>
      <c r="R3704" t="s">
        <v>8317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8316</v>
      </c>
      <c r="R3705" t="s">
        <v>8317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8316</v>
      </c>
      <c r="R3706" t="s">
        <v>8317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8316</v>
      </c>
      <c r="R3707" t="s">
        <v>8317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8316</v>
      </c>
      <c r="R3708" t="s">
        <v>8317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8316</v>
      </c>
      <c r="R3709" t="s">
        <v>8317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8316</v>
      </c>
      <c r="R3710" t="s">
        <v>8317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8316</v>
      </c>
      <c r="R3711" t="s">
        <v>8317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8316</v>
      </c>
      <c r="R3712" t="s">
        <v>8317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8316</v>
      </c>
      <c r="R3713" t="s">
        <v>8317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8316</v>
      </c>
      <c r="R3714" t="s">
        <v>8317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ROUND(E3715/L3715,2)</f>
        <v>106.84</v>
      </c>
      <c r="Q3715" s="10" t="s">
        <v>8316</v>
      </c>
      <c r="R3715" t="s">
        <v>8317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8316</v>
      </c>
      <c r="R3716" t="s">
        <v>8317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8316</v>
      </c>
      <c r="R3717" t="s">
        <v>8317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8316</v>
      </c>
      <c r="R3718" t="s">
        <v>8317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8316</v>
      </c>
      <c r="R3719" t="s">
        <v>8317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8316</v>
      </c>
      <c r="R3720" t="s">
        <v>8317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8316</v>
      </c>
      <c r="R3721" t="s">
        <v>8317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8316</v>
      </c>
      <c r="R3722" t="s">
        <v>8317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8316</v>
      </c>
      <c r="R3723" t="s">
        <v>8317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8316</v>
      </c>
      <c r="R3724" t="s">
        <v>8317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8316</v>
      </c>
      <c r="R3725" t="s">
        <v>8317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8316</v>
      </c>
      <c r="R3726" t="s">
        <v>8317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8316</v>
      </c>
      <c r="R3727" t="s">
        <v>8317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8316</v>
      </c>
      <c r="R3728" t="s">
        <v>8317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8316</v>
      </c>
      <c r="R3729" t="s">
        <v>8317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8316</v>
      </c>
      <c r="R3730" t="s">
        <v>8317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8316</v>
      </c>
      <c r="R3731" t="s">
        <v>8317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8316</v>
      </c>
      <c r="R3732" t="s">
        <v>8317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8316</v>
      </c>
      <c r="R3733" t="s">
        <v>8317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8316</v>
      </c>
      <c r="R3734" t="s">
        <v>8317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8316</v>
      </c>
      <c r="R3735" t="s">
        <v>8317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8316</v>
      </c>
      <c r="R3736" t="s">
        <v>8317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8316</v>
      </c>
      <c r="R3737" t="s">
        <v>8317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8316</v>
      </c>
      <c r="R3738" t="s">
        <v>8317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8316</v>
      </c>
      <c r="R3739" t="s">
        <v>8317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8316</v>
      </c>
      <c r="R3740" t="s">
        <v>8317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8316</v>
      </c>
      <c r="R3741" t="s">
        <v>8317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8316</v>
      </c>
      <c r="R3742" t="s">
        <v>8317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8316</v>
      </c>
      <c r="R3743" t="s">
        <v>8317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8316</v>
      </c>
      <c r="R3744" t="s">
        <v>8317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8316</v>
      </c>
      <c r="R3745" t="s">
        <v>8317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8316</v>
      </c>
      <c r="R3746" t="s">
        <v>8317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8316</v>
      </c>
      <c r="R3747" t="s">
        <v>8317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8316</v>
      </c>
      <c r="R3748" t="s">
        <v>8317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8316</v>
      </c>
      <c r="R3749" t="s">
        <v>8317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8316</v>
      </c>
      <c r="R3750" t="s">
        <v>8358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8316</v>
      </c>
      <c r="R3751" t="s">
        <v>8358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8316</v>
      </c>
      <c r="R3752" t="s">
        <v>8358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8316</v>
      </c>
      <c r="R3753" t="s">
        <v>8358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8316</v>
      </c>
      <c r="R3754" t="s">
        <v>8358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8316</v>
      </c>
      <c r="R3755" t="s">
        <v>8358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8316</v>
      </c>
      <c r="R3756" t="s">
        <v>8358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8316</v>
      </c>
      <c r="R3757" t="s">
        <v>8358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8316</v>
      </c>
      <c r="R3758" t="s">
        <v>8358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8316</v>
      </c>
      <c r="R3759" t="s">
        <v>8358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8316</v>
      </c>
      <c r="R3760" t="s">
        <v>8358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8316</v>
      </c>
      <c r="R3761" t="s">
        <v>8358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8316</v>
      </c>
      <c r="R3762" t="s">
        <v>8358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8316</v>
      </c>
      <c r="R3763" t="s">
        <v>8358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8316</v>
      </c>
      <c r="R3764" t="s">
        <v>8358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8316</v>
      </c>
      <c r="R3765" t="s">
        <v>8358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8316</v>
      </c>
      <c r="R3766" t="s">
        <v>8358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8316</v>
      </c>
      <c r="R3767" t="s">
        <v>8358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8316</v>
      </c>
      <c r="R3768" t="s">
        <v>8358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8316</v>
      </c>
      <c r="R3769" t="s">
        <v>8358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8316</v>
      </c>
      <c r="R3770" t="s">
        <v>8358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8316</v>
      </c>
      <c r="R3771" t="s">
        <v>8358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8316</v>
      </c>
      <c r="R3772" t="s">
        <v>8358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8316</v>
      </c>
      <c r="R3773" t="s">
        <v>8358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8316</v>
      </c>
      <c r="R3774" t="s">
        <v>8358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8316</v>
      </c>
      <c r="R3775" t="s">
        <v>8358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8316</v>
      </c>
      <c r="R3776" t="s">
        <v>8358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8316</v>
      </c>
      <c r="R3777" t="s">
        <v>8358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8316</v>
      </c>
      <c r="R3778" t="s">
        <v>8358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ROUND(E3779/L3779,2)</f>
        <v>48.54</v>
      </c>
      <c r="Q3779" s="10" t="s">
        <v>8316</v>
      </c>
      <c r="R3779" t="s">
        <v>8358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8316</v>
      </c>
      <c r="R3780" t="s">
        <v>8358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8316</v>
      </c>
      <c r="R3781" t="s">
        <v>8358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8316</v>
      </c>
      <c r="R3782" t="s">
        <v>8358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8316</v>
      </c>
      <c r="R3783" t="s">
        <v>8358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8316</v>
      </c>
      <c r="R3784" t="s">
        <v>8358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8316</v>
      </c>
      <c r="R3785" t="s">
        <v>8358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8316</v>
      </c>
      <c r="R3786" t="s">
        <v>8358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8316</v>
      </c>
      <c r="R3787" t="s">
        <v>8358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8316</v>
      </c>
      <c r="R3788" t="s">
        <v>8358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8316</v>
      </c>
      <c r="R3789" t="s">
        <v>8358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8316</v>
      </c>
      <c r="R3790" t="s">
        <v>8358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8316</v>
      </c>
      <c r="R3791" t="s">
        <v>8358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8316</v>
      </c>
      <c r="R3792" t="s">
        <v>8358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8316</v>
      </c>
      <c r="R3793" t="s">
        <v>8358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8316</v>
      </c>
      <c r="R3794" t="s">
        <v>8358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8316</v>
      </c>
      <c r="R3795" t="s">
        <v>8358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8316</v>
      </c>
      <c r="R3796" t="s">
        <v>8358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8316</v>
      </c>
      <c r="R3797" t="s">
        <v>8358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8316</v>
      </c>
      <c r="R3798" t="s">
        <v>8358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8316</v>
      </c>
      <c r="R3799" t="s">
        <v>8358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8316</v>
      </c>
      <c r="R3800" t="s">
        <v>8358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8316</v>
      </c>
      <c r="R3801" t="s">
        <v>8358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8316</v>
      </c>
      <c r="R3802" t="s">
        <v>8358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8316</v>
      </c>
      <c r="R3803" t="s">
        <v>8358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8316</v>
      </c>
      <c r="R3804" t="s">
        <v>8358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8316</v>
      </c>
      <c r="R3805" t="s">
        <v>8358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8316</v>
      </c>
      <c r="R3806" t="s">
        <v>8358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8316</v>
      </c>
      <c r="R3807" t="s">
        <v>8358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8316</v>
      </c>
      <c r="R3808" t="s">
        <v>8358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8316</v>
      </c>
      <c r="R3809" t="s">
        <v>8358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8316</v>
      </c>
      <c r="R3810" t="s">
        <v>8317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8316</v>
      </c>
      <c r="R3811" t="s">
        <v>8317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8316</v>
      </c>
      <c r="R3812" t="s">
        <v>8317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8316</v>
      </c>
      <c r="R3813" t="s">
        <v>8317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8316</v>
      </c>
      <c r="R3814" t="s">
        <v>8317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8316</v>
      </c>
      <c r="R3815" t="s">
        <v>8317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8316</v>
      </c>
      <c r="R3816" t="s">
        <v>8317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8316</v>
      </c>
      <c r="R3817" t="s">
        <v>8317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8316</v>
      </c>
      <c r="R3818" t="s">
        <v>8317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8316</v>
      </c>
      <c r="R3819" t="s">
        <v>8317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8316</v>
      </c>
      <c r="R3820" t="s">
        <v>8317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8316</v>
      </c>
      <c r="R3821" t="s">
        <v>8317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8316</v>
      </c>
      <c r="R3822" t="s">
        <v>8317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8316</v>
      </c>
      <c r="R3823" t="s">
        <v>8317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8316</v>
      </c>
      <c r="R3824" t="s">
        <v>8317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8316</v>
      </c>
      <c r="R3825" t="s">
        <v>8317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8316</v>
      </c>
      <c r="R3826" t="s">
        <v>8317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8316</v>
      </c>
      <c r="R3827" t="s">
        <v>8317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8316</v>
      </c>
      <c r="R3828" t="s">
        <v>8317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8316</v>
      </c>
      <c r="R3829" t="s">
        <v>8317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8316</v>
      </c>
      <c r="R3830" t="s">
        <v>8317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8316</v>
      </c>
      <c r="R3831" t="s">
        <v>8317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8316</v>
      </c>
      <c r="R3832" t="s">
        <v>8317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8316</v>
      </c>
      <c r="R3833" t="s">
        <v>8317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8316</v>
      </c>
      <c r="R3834" t="s">
        <v>8317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8316</v>
      </c>
      <c r="R3835" t="s">
        <v>8317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8316</v>
      </c>
      <c r="R3836" t="s">
        <v>8317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8316</v>
      </c>
      <c r="R3837" t="s">
        <v>8317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8316</v>
      </c>
      <c r="R3838" t="s">
        <v>8317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8316</v>
      </c>
      <c r="R3839" t="s">
        <v>8317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8316</v>
      </c>
      <c r="R3840" t="s">
        <v>8317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8316</v>
      </c>
      <c r="R3841" t="s">
        <v>8317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8316</v>
      </c>
      <c r="R3842" t="s">
        <v>8317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ROUND(E3843/L3843,2)</f>
        <v>25.65</v>
      </c>
      <c r="Q3843" s="10" t="s">
        <v>8316</v>
      </c>
      <c r="R3843" t="s">
        <v>8317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8316</v>
      </c>
      <c r="R3844" t="s">
        <v>8317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8316</v>
      </c>
      <c r="R3845" t="s">
        <v>8317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8316</v>
      </c>
      <c r="R3846" t="s">
        <v>8317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8316</v>
      </c>
      <c r="R3847" t="s">
        <v>8317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8316</v>
      </c>
      <c r="R3848" t="s">
        <v>8317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8316</v>
      </c>
      <c r="R3849" t="s">
        <v>8317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8316</v>
      </c>
      <c r="R3850" t="s">
        <v>8317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8316</v>
      </c>
      <c r="R3851" t="s">
        <v>8317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8316</v>
      </c>
      <c r="R3852" t="s">
        <v>8317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8316</v>
      </c>
      <c r="R3853" t="s">
        <v>8317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8316</v>
      </c>
      <c r="R3854" t="s">
        <v>8317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8316</v>
      </c>
      <c r="R3855" t="s">
        <v>8317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8316</v>
      </c>
      <c r="R3856" t="s">
        <v>8317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8316</v>
      </c>
      <c r="R3857" t="s">
        <v>8317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8316</v>
      </c>
      <c r="R3858" t="s">
        <v>8317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8316</v>
      </c>
      <c r="R3859" t="s">
        <v>8317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8316</v>
      </c>
      <c r="R3860" t="s">
        <v>8317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8316</v>
      </c>
      <c r="R3861" t="s">
        <v>8317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8316</v>
      </c>
      <c r="R3862" t="s">
        <v>8317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8316</v>
      </c>
      <c r="R3863" t="s">
        <v>8317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8316</v>
      </c>
      <c r="R3864" t="s">
        <v>8317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8316</v>
      </c>
      <c r="R3865" t="s">
        <v>8317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8316</v>
      </c>
      <c r="R3866" t="s">
        <v>8317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8316</v>
      </c>
      <c r="R3867" t="s">
        <v>8317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8316</v>
      </c>
      <c r="R3868" t="s">
        <v>8317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8316</v>
      </c>
      <c r="R3869" t="s">
        <v>8317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8316</v>
      </c>
      <c r="R3870" t="s">
        <v>8358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8316</v>
      </c>
      <c r="R3871" t="s">
        <v>8358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8316</v>
      </c>
      <c r="R3872" t="s">
        <v>8358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8316</v>
      </c>
      <c r="R3873" t="s">
        <v>8358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8316</v>
      </c>
      <c r="R3874" t="s">
        <v>8358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8316</v>
      </c>
      <c r="R3875" t="s">
        <v>8358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8316</v>
      </c>
      <c r="R3876" t="s">
        <v>8358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8316</v>
      </c>
      <c r="R3877" t="s">
        <v>8358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8316</v>
      </c>
      <c r="R3878" t="s">
        <v>8358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8316</v>
      </c>
      <c r="R3879" t="s">
        <v>8358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8316</v>
      </c>
      <c r="R3880" t="s">
        <v>8358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8316</v>
      </c>
      <c r="R3881" t="s">
        <v>8358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8316</v>
      </c>
      <c r="R3882" t="s">
        <v>8358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8316</v>
      </c>
      <c r="R3883" t="s">
        <v>8358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8316</v>
      </c>
      <c r="R3884" t="s">
        <v>8358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8316</v>
      </c>
      <c r="R3885" t="s">
        <v>8358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8316</v>
      </c>
      <c r="R3886" t="s">
        <v>8358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8316</v>
      </c>
      <c r="R3887" t="s">
        <v>8358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8316</v>
      </c>
      <c r="R3888" t="s">
        <v>8358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8316</v>
      </c>
      <c r="R3889" t="s">
        <v>8358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8316</v>
      </c>
      <c r="R3890" t="s">
        <v>8317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8316</v>
      </c>
      <c r="R3891" t="s">
        <v>8317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8316</v>
      </c>
      <c r="R3892" t="s">
        <v>8317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8316</v>
      </c>
      <c r="R3893" t="s">
        <v>8317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8316</v>
      </c>
      <c r="R3894" t="s">
        <v>8317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8316</v>
      </c>
      <c r="R3895" t="s">
        <v>8317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8316</v>
      </c>
      <c r="R3896" t="s">
        <v>8317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8316</v>
      </c>
      <c r="R3897" t="s">
        <v>8317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8316</v>
      </c>
      <c r="R3898" t="s">
        <v>8317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8316</v>
      </c>
      <c r="R3899" t="s">
        <v>8317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8316</v>
      </c>
      <c r="R3900" t="s">
        <v>8317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8316</v>
      </c>
      <c r="R3901" t="s">
        <v>8317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8316</v>
      </c>
      <c r="R3902" t="s">
        <v>8317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8316</v>
      </c>
      <c r="R3903" t="s">
        <v>8317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8316</v>
      </c>
      <c r="R3904" t="s">
        <v>8317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8316</v>
      </c>
      <c r="R3905" t="s">
        <v>8317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8316</v>
      </c>
      <c r="R3906" t="s">
        <v>8317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ROUND(E3907/L3907,2)</f>
        <v>24.71</v>
      </c>
      <c r="Q3907" s="10" t="s">
        <v>8316</v>
      </c>
      <c r="R3907" t="s">
        <v>8317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8316</v>
      </c>
      <c r="R3908" t="s">
        <v>8317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8316</v>
      </c>
      <c r="R3909" t="s">
        <v>8317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8316</v>
      </c>
      <c r="R3910" t="s">
        <v>8317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8316</v>
      </c>
      <c r="R3911" t="s">
        <v>8317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8316</v>
      </c>
      <c r="R3912" t="s">
        <v>8317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8316</v>
      </c>
      <c r="R3913" t="s">
        <v>8317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8316</v>
      </c>
      <c r="R3914" t="s">
        <v>8317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8316</v>
      </c>
      <c r="R3915" t="s">
        <v>8317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8316</v>
      </c>
      <c r="R3916" t="s">
        <v>8317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8316</v>
      </c>
      <c r="R3917" t="s">
        <v>8317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8316</v>
      </c>
      <c r="R3918" t="s">
        <v>8317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8316</v>
      </c>
      <c r="R3919" t="s">
        <v>8317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8316</v>
      </c>
      <c r="R3920" t="s">
        <v>8317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8316</v>
      </c>
      <c r="R3921" t="s">
        <v>8317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8316</v>
      </c>
      <c r="R3922" t="s">
        <v>8317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8316</v>
      </c>
      <c r="R3923" t="s">
        <v>8317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8316</v>
      </c>
      <c r="R3924" t="s">
        <v>8317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8316</v>
      </c>
      <c r="R3925" t="s">
        <v>8317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8316</v>
      </c>
      <c r="R3926" t="s">
        <v>8317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8316</v>
      </c>
      <c r="R3927" t="s">
        <v>8317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8316</v>
      </c>
      <c r="R3928" t="s">
        <v>8317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8316</v>
      </c>
      <c r="R3929" t="s">
        <v>8317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8316</v>
      </c>
      <c r="R3930" t="s">
        <v>8317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8316</v>
      </c>
      <c r="R3931" t="s">
        <v>8317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8316</v>
      </c>
      <c r="R3932" t="s">
        <v>8317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8316</v>
      </c>
      <c r="R3933" t="s">
        <v>8317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8316</v>
      </c>
      <c r="R3934" t="s">
        <v>8317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8316</v>
      </c>
      <c r="R3935" t="s">
        <v>8317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8316</v>
      </c>
      <c r="R3936" t="s">
        <v>8317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8316</v>
      </c>
      <c r="R3937" t="s">
        <v>8317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8316</v>
      </c>
      <c r="R3938" t="s">
        <v>8317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8316</v>
      </c>
      <c r="R3939" t="s">
        <v>8317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8316</v>
      </c>
      <c r="R3940" t="s">
        <v>8317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8316</v>
      </c>
      <c r="R3941" t="s">
        <v>8317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8316</v>
      </c>
      <c r="R3942" t="s">
        <v>8317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8316</v>
      </c>
      <c r="R3943" t="s">
        <v>8317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8316</v>
      </c>
      <c r="R3944" t="s">
        <v>8317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8316</v>
      </c>
      <c r="R3945" t="s">
        <v>8317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8316</v>
      </c>
      <c r="R3946" t="s">
        <v>8317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8316</v>
      </c>
      <c r="R3947" t="s">
        <v>8317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8316</v>
      </c>
      <c r="R3948" t="s">
        <v>8317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8316</v>
      </c>
      <c r="R3949" t="s">
        <v>8317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8316</v>
      </c>
      <c r="R3950" t="s">
        <v>8317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8316</v>
      </c>
      <c r="R3951" t="s">
        <v>8317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8316</v>
      </c>
      <c r="R3952" t="s">
        <v>8317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8316</v>
      </c>
      <c r="R3953" t="s">
        <v>8317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8316</v>
      </c>
      <c r="R3954" t="s">
        <v>8317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8316</v>
      </c>
      <c r="R3955" t="s">
        <v>8317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8316</v>
      </c>
      <c r="R3956" t="s">
        <v>8317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8316</v>
      </c>
      <c r="R3957" t="s">
        <v>8317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8316</v>
      </c>
      <c r="R3958" t="s">
        <v>8317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8316</v>
      </c>
      <c r="R3959" t="s">
        <v>8317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8316</v>
      </c>
      <c r="R3960" t="s">
        <v>8317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8316</v>
      </c>
      <c r="R3961" t="s">
        <v>8317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8316</v>
      </c>
      <c r="R3962" t="s">
        <v>8317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8316</v>
      </c>
      <c r="R3963" t="s">
        <v>8317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8316</v>
      </c>
      <c r="R3964" t="s">
        <v>8317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8316</v>
      </c>
      <c r="R3965" t="s">
        <v>8317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8316</v>
      </c>
      <c r="R3966" t="s">
        <v>8317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8316</v>
      </c>
      <c r="R3967" t="s">
        <v>8317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8316</v>
      </c>
      <c r="R3968" t="s">
        <v>8317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8316</v>
      </c>
      <c r="R3969" t="s">
        <v>8317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8316</v>
      </c>
      <c r="R3970" t="s">
        <v>8317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ROUND(E3971/L3971,2)</f>
        <v>35.17</v>
      </c>
      <c r="Q3971" s="10" t="s">
        <v>8316</v>
      </c>
      <c r="R3971" t="s">
        <v>8317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8316</v>
      </c>
      <c r="R3972" t="s">
        <v>8317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8316</v>
      </c>
      <c r="R3973" t="s">
        <v>8317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8316</v>
      </c>
      <c r="R3974" t="s">
        <v>8317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8316</v>
      </c>
      <c r="R3975" t="s">
        <v>8317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8316</v>
      </c>
      <c r="R3976" t="s">
        <v>8317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8316</v>
      </c>
      <c r="R3977" t="s">
        <v>8317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8316</v>
      </c>
      <c r="R3978" t="s">
        <v>8317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8316</v>
      </c>
      <c r="R3979" t="s">
        <v>8317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8316</v>
      </c>
      <c r="R3980" t="s">
        <v>8317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8316</v>
      </c>
      <c r="R3981" t="s">
        <v>8317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8316</v>
      </c>
      <c r="R3982" t="s">
        <v>8317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8316</v>
      </c>
      <c r="R3983" t="s">
        <v>8317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8316</v>
      </c>
      <c r="R3984" t="s">
        <v>8317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8316</v>
      </c>
      <c r="R3985" t="s">
        <v>8317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8316</v>
      </c>
      <c r="R3986" t="s">
        <v>8317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8316</v>
      </c>
      <c r="R3987" t="s">
        <v>8317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8316</v>
      </c>
      <c r="R3988" t="s">
        <v>8317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8316</v>
      </c>
      <c r="R3989" t="s">
        <v>8317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8316</v>
      </c>
      <c r="R3990" t="s">
        <v>8317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8316</v>
      </c>
      <c r="R3991" t="s">
        <v>8317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8316</v>
      </c>
      <c r="R3992" t="s">
        <v>8317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8316</v>
      </c>
      <c r="R3993" t="s">
        <v>8317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8316</v>
      </c>
      <c r="R3994" t="s">
        <v>8317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8316</v>
      </c>
      <c r="R3995" t="s">
        <v>8317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8316</v>
      </c>
      <c r="R3996" t="s">
        <v>8317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8316</v>
      </c>
      <c r="R3997" t="s">
        <v>8317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8316</v>
      </c>
      <c r="R3998" t="s">
        <v>8317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8316</v>
      </c>
      <c r="R3999" t="s">
        <v>8317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8316</v>
      </c>
      <c r="R4000" t="s">
        <v>8317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8316</v>
      </c>
      <c r="R4001" t="s">
        <v>8317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8316</v>
      </c>
      <c r="R4002" t="s">
        <v>8317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8316</v>
      </c>
      <c r="R4003" t="s">
        <v>8317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8316</v>
      </c>
      <c r="R4004" t="s">
        <v>8317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8316</v>
      </c>
      <c r="R4005" t="s">
        <v>8317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8316</v>
      </c>
      <c r="R4006" t="s">
        <v>8317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8316</v>
      </c>
      <c r="R4007" t="s">
        <v>8317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8316</v>
      </c>
      <c r="R4008" t="s">
        <v>8317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8316</v>
      </c>
      <c r="R4009" t="s">
        <v>8317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8316</v>
      </c>
      <c r="R4010" t="s">
        <v>8317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8316</v>
      </c>
      <c r="R4011" t="s">
        <v>8317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8316</v>
      </c>
      <c r="R4012" t="s">
        <v>8317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8316</v>
      </c>
      <c r="R4013" t="s">
        <v>8317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8316</v>
      </c>
      <c r="R4014" t="s">
        <v>8317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8316</v>
      </c>
      <c r="R4015" t="s">
        <v>8317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8316</v>
      </c>
      <c r="R4016" t="s">
        <v>8317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8316</v>
      </c>
      <c r="R4017" t="s">
        <v>8317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8316</v>
      </c>
      <c r="R4018" t="s">
        <v>8317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8316</v>
      </c>
      <c r="R4019" t="s">
        <v>8317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8316</v>
      </c>
      <c r="R4020" t="s">
        <v>8317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8316</v>
      </c>
      <c r="R4021" t="s">
        <v>8317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8316</v>
      </c>
      <c r="R4022" t="s">
        <v>8317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8316</v>
      </c>
      <c r="R4023" t="s">
        <v>8317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8316</v>
      </c>
      <c r="R4024" t="s">
        <v>8317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8316</v>
      </c>
      <c r="R4025" t="s">
        <v>8317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8316</v>
      </c>
      <c r="R4026" t="s">
        <v>8317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8316</v>
      </c>
      <c r="R4027" t="s">
        <v>8317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8316</v>
      </c>
      <c r="R4028" t="s">
        <v>8317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8316</v>
      </c>
      <c r="R4029" t="s">
        <v>8317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8316</v>
      </c>
      <c r="R4030" t="s">
        <v>8317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8316</v>
      </c>
      <c r="R4031" t="s">
        <v>8317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8316</v>
      </c>
      <c r="R4032" t="s">
        <v>8317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8316</v>
      </c>
      <c r="R4033" t="s">
        <v>8317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8316</v>
      </c>
      <c r="R4034" t="s">
        <v>8317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ROUND(E4035/L4035,2)</f>
        <v>65.34</v>
      </c>
      <c r="Q4035" s="10" t="s">
        <v>8316</v>
      </c>
      <c r="R4035" t="s">
        <v>8317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8316</v>
      </c>
      <c r="R4036" t="s">
        <v>8317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8316</v>
      </c>
      <c r="R4037" t="s">
        <v>8317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8316</v>
      </c>
      <c r="R4038" t="s">
        <v>8317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8316</v>
      </c>
      <c r="R4039" t="s">
        <v>8317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8316</v>
      </c>
      <c r="R4040" t="s">
        <v>8317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8316</v>
      </c>
      <c r="R4041" t="s">
        <v>8317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8316</v>
      </c>
      <c r="R4042" t="s">
        <v>8317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8316</v>
      </c>
      <c r="R4043" t="s">
        <v>8317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8316</v>
      </c>
      <c r="R4044" t="s">
        <v>8317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8316</v>
      </c>
      <c r="R4045" t="s">
        <v>8317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8316</v>
      </c>
      <c r="R4046" t="s">
        <v>8317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8316</v>
      </c>
      <c r="R4047" t="s">
        <v>8317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8316</v>
      </c>
      <c r="R4048" t="s">
        <v>8317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8316</v>
      </c>
      <c r="R4049" t="s">
        <v>8317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8316</v>
      </c>
      <c r="R4050" t="s">
        <v>8317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8316</v>
      </c>
      <c r="R4051" t="s">
        <v>8317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8316</v>
      </c>
      <c r="R4052" t="s">
        <v>8317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8316</v>
      </c>
      <c r="R4053" t="s">
        <v>8317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8316</v>
      </c>
      <c r="R4054" t="s">
        <v>8317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8316</v>
      </c>
      <c r="R4055" t="s">
        <v>8317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8316</v>
      </c>
      <c r="R4056" t="s">
        <v>8317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8316</v>
      </c>
      <c r="R4057" t="s">
        <v>8317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8316</v>
      </c>
      <c r="R4058" t="s">
        <v>8317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8316</v>
      </c>
      <c r="R4059" t="s">
        <v>8317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8316</v>
      </c>
      <c r="R4060" t="s">
        <v>8317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8316</v>
      </c>
      <c r="R4061" t="s">
        <v>8317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8316</v>
      </c>
      <c r="R4062" t="s">
        <v>8317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8316</v>
      </c>
      <c r="R4063" t="s">
        <v>8317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8316</v>
      </c>
      <c r="R4064" t="s">
        <v>8317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8316</v>
      </c>
      <c r="R4065" t="s">
        <v>8317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8316</v>
      </c>
      <c r="R4066" t="s">
        <v>8317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8316</v>
      </c>
      <c r="R4067" t="s">
        <v>8317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8316</v>
      </c>
      <c r="R4068" t="s">
        <v>8317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8316</v>
      </c>
      <c r="R4069" t="s">
        <v>8317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8316</v>
      </c>
      <c r="R4070" t="s">
        <v>8317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8316</v>
      </c>
      <c r="R4071" t="s">
        <v>8317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8316</v>
      </c>
      <c r="R4072" t="s">
        <v>8317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8316</v>
      </c>
      <c r="R4073" t="s">
        <v>8317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8316</v>
      </c>
      <c r="R4074" t="s">
        <v>8317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8316</v>
      </c>
      <c r="R4075" t="s">
        <v>8317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8316</v>
      </c>
      <c r="R4076" t="s">
        <v>8317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8316</v>
      </c>
      <c r="R4077" t="s">
        <v>8317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8316</v>
      </c>
      <c r="R4078" t="s">
        <v>8317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8316</v>
      </c>
      <c r="R4079" t="s">
        <v>8317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8316</v>
      </c>
      <c r="R4080" t="s">
        <v>8317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8316</v>
      </c>
      <c r="R4081" t="s">
        <v>8317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8316</v>
      </c>
      <c r="R4082" t="s">
        <v>8317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8316</v>
      </c>
      <c r="R4083" t="s">
        <v>8317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8316</v>
      </c>
      <c r="R4084" t="s">
        <v>8317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8316</v>
      </c>
      <c r="R4085" t="s">
        <v>8317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8316</v>
      </c>
      <c r="R4086" t="s">
        <v>8317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8316</v>
      </c>
      <c r="R4087" t="s">
        <v>8317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8316</v>
      </c>
      <c r="R4088" t="s">
        <v>8317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8316</v>
      </c>
      <c r="R4089" t="s">
        <v>8317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8316</v>
      </c>
      <c r="R4090" t="s">
        <v>8317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8316</v>
      </c>
      <c r="R4091" t="s">
        <v>8317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8316</v>
      </c>
      <c r="R4092" t="s">
        <v>8317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8316</v>
      </c>
      <c r="R4093" t="s">
        <v>8317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8316</v>
      </c>
      <c r="R4094" t="s">
        <v>8317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8316</v>
      </c>
      <c r="R4095" t="s">
        <v>8317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8316</v>
      </c>
      <c r="R4096" t="s">
        <v>8317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8316</v>
      </c>
      <c r="R4097" t="s">
        <v>8317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8316</v>
      </c>
      <c r="R4098" t="s">
        <v>8317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e">
        <f t="shared" ref="P4099:P4115" si="321">ROUND(E4099/L4099,2)</f>
        <v>#DIV/0!</v>
      </c>
      <c r="Q4099" s="10" t="s">
        <v>8316</v>
      </c>
      <c r="R4099" t="s">
        <v>8317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8316</v>
      </c>
      <c r="R4100" t="s">
        <v>8317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8316</v>
      </c>
      <c r="R4101" t="s">
        <v>8317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8316</v>
      </c>
      <c r="R4102" t="s">
        <v>8317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8316</v>
      </c>
      <c r="R4103" t="s">
        <v>8317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8316</v>
      </c>
      <c r="R4104" t="s">
        <v>8317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8316</v>
      </c>
      <c r="R4105" t="s">
        <v>8317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8316</v>
      </c>
      <c r="R4106" t="s">
        <v>8317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8316</v>
      </c>
      <c r="R4107" t="s">
        <v>8317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8316</v>
      </c>
      <c r="R4108" t="s">
        <v>8317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8316</v>
      </c>
      <c r="R4109" t="s">
        <v>8317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8316</v>
      </c>
      <c r="R4110" t="s">
        <v>8317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8316</v>
      </c>
      <c r="R4111" t="s">
        <v>8317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8316</v>
      </c>
      <c r="R4112" t="s">
        <v>8317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8316</v>
      </c>
      <c r="R4113" t="s">
        <v>8317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8316</v>
      </c>
      <c r="R4114" t="s">
        <v>8317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8316</v>
      </c>
      <c r="R4115" t="s">
        <v>8317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1:P1048576 R1:T1">
    <cfRule type="top10" dxfId="5" priority="2" bottom="1" rank="1"/>
  </conditionalFormatting>
  <conditionalFormatting sqref="O1:P4115 R1:T1">
    <cfRule type="top10" dxfId="4" priority="1" rank="1"/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Statistics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Jiemin Sheng</cp:lastModifiedBy>
  <dcterms:created xsi:type="dcterms:W3CDTF">2017-04-20T15:17:24Z</dcterms:created>
  <dcterms:modified xsi:type="dcterms:W3CDTF">2022-08-15T20:42:17Z</dcterms:modified>
</cp:coreProperties>
</file>