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tudentStorage\HomeFolders$\c08411280\Desktop\"/>
    </mc:Choice>
  </mc:AlternateContent>
  <bookViews>
    <workbookView xWindow="0" yWindow="0" windowWidth="16380" windowHeight="8190" tabRatio="988" activeTab="4"/>
  </bookViews>
  <sheets>
    <sheet name="prioriy List" sheetId="1" r:id="rId1"/>
    <sheet name="Sprint 0" sheetId="2" r:id="rId2"/>
    <sheet name="Queries" sheetId="3" r:id="rId3"/>
    <sheet name="Sheet4" sheetId="4" r:id="rId4"/>
    <sheet name="Sheet4 (2)" sheetId="5" r:id="rId5"/>
  </sheets>
  <definedNames>
    <definedName name="_xlnm._FilterDatabase" localSheetId="0">'prioriy List'!$A$1:$C$1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7" i="5" l="1"/>
  <c r="M8" i="5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" i="5"/>
  <c r="M5" i="5"/>
  <c r="L5" i="5" l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K5" i="5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H64" i="5"/>
  <c r="I64" i="5"/>
  <c r="I152" i="4"/>
  <c r="H152" i="4"/>
</calcChain>
</file>

<file path=xl/sharedStrings.xml><?xml version="1.0" encoding="utf-8"?>
<sst xmlns="http://schemas.openxmlformats.org/spreadsheetml/2006/main" count="575" uniqueCount="217">
  <si>
    <t>Priority</t>
  </si>
  <si>
    <t>User Story Number</t>
  </si>
  <si>
    <t>Description</t>
  </si>
  <si>
    <t>Assigned to</t>
  </si>
  <si>
    <t>Status</t>
  </si>
  <si>
    <t>As the System Administrator I want to be able to receive and import Datasets</t>
  </si>
  <si>
    <t>Carl</t>
  </si>
  <si>
    <t>Researching</t>
  </si>
  <si>
    <t>As the System Administrator I want to have incoming records checked for consistency (i.e. valid date / time values, valid MNC / MCC combinations, valid Event IDs, Cause Codes etc.) and have erroneous records highlighted and excluded</t>
  </si>
  <si>
    <t>As the System Administrator I want to be able to assign an Id and password to each User type (i.e. Customer Service Rep., Support Engineer, Network Management Engineer)</t>
  </si>
  <si>
    <t>Dimitar &amp; Ciaran</t>
  </si>
  <si>
    <t>As Customer Service Rep. I want to display, for a given affected IMSI, the Event ID and Cause Code for any / all failures affecting that IMSI</t>
  </si>
  <si>
    <t>Sahar</t>
  </si>
  <si>
    <t>As a Support Engineer I want to see a list of all IMSIs with call failures during a given time period</t>
  </si>
  <si>
    <t>As a Support Engineer I want to count, for a given model of phone, the number of call failures it has had during a given time period.</t>
  </si>
  <si>
    <t>As a Network Management Engineer I want to count, for each IMSI, the number of call failures and their total duration during a given time period</t>
  </si>
  <si>
    <t>As a Network Management Engineer I want to see, for a given model of phone, all the unique failure Event Id and Cause Code combinations they have exhibited and the number of occurrences.</t>
  </si>
  <si>
    <t>As a System Administrator I want to be able to execute data import and update to the Call Failures database automatically as datasets become available</t>
  </si>
  <si>
    <t>As any type of User I want to have a response time of &lt; 2s for any query I initiate</t>
  </si>
  <si>
    <t>As the System Administrator I want data import and update to the Call Failures database to be executed in &lt; 2 minutes for a dataset of 30,000 records</t>
  </si>
  <si>
    <t>As a Customer Service Rep, I want to count, for a given IMSI, the number of failures they have had during a given time period.</t>
  </si>
  <si>
    <t>As a Support Engineer I want to be able to access any Customer Service Rep. enquiry, count or report function</t>
  </si>
  <si>
    <t>As a Network Management Engineer I want to be able to access any Customer Service Rep. or Support Engineer enquiry, count or report function</t>
  </si>
  <si>
    <t>As a Network Management Engineer I want to see the Top 10 Market/Operator/Cell ID combinations that had call failures during a time period</t>
  </si>
  <si>
    <t>As a Network Management Engineer I want to see a Graphical Representation of the Top 10 Market/Operator/Cell ID combinations with call failures showing Node, Number of failures &amp; % of all failures</t>
  </si>
  <si>
    <t>As a Customer Service Rep. I want to see, for a given IMSI, all the unique Cause Codes associated with its call failures</t>
  </si>
  <si>
    <t>As a Network Management Engineer I want to see the Top 10 IMSIs that had call failures during a time period</t>
  </si>
  <si>
    <t>As a Support Engineer I want to display, for a given failure Cause Class, the IMSIs that were affected.</t>
  </si>
  <si>
    <t>As a Network Management Engineer I want all my queries to have a relevant Graphical representation to augment the numerical data being returned by the query</t>
  </si>
  <si>
    <t>As a Network Management Engineer I want to have a range of  "drill down" capabilities on my Graphical Representations (e.g. Click on a Cell ID, see the associated failures, click on a failure, see the details etc.) OR (click on a Cause Class, drill down to the Cells affected, show the total duration of failures etc. etc.)</t>
  </si>
  <si>
    <t>Tasks</t>
  </si>
  <si>
    <t>Review the brief and the initial dataset</t>
  </si>
  <si>
    <t>All</t>
  </si>
  <si>
    <t>Done</t>
  </si>
  <si>
    <t>Review the initial Query List</t>
  </si>
  <si>
    <t>Provide the user stories to the product owner to poulate the Product Backlog</t>
  </si>
  <si>
    <t>Basic Dataset import and Database setup</t>
  </si>
  <si>
    <t>Simple Query</t>
  </si>
  <si>
    <t>The prototype should also contain the basic scalable architecture for the application</t>
  </si>
  <si>
    <t>Input</t>
  </si>
  <si>
    <t>Output</t>
  </si>
  <si>
    <t>By Who</t>
  </si>
  <si>
    <t>Notes</t>
  </si>
  <si>
    <t>Dataset</t>
  </si>
  <si>
    <t>System Administrator</t>
  </si>
  <si>
    <t>Should be able to receive and import</t>
  </si>
  <si>
    <t>Incorrect records highlighted and excluded</t>
  </si>
  <si>
    <t>ID &amp; Password</t>
  </si>
  <si>
    <t>Changes to user accounts</t>
  </si>
  <si>
    <t>Assigned to each time of user</t>
  </si>
  <si>
    <t>IMSI</t>
  </si>
  <si>
    <t>Event ID, Cause Code for all affecting failures</t>
  </si>
  <si>
    <t>Customer Services Rep</t>
  </si>
  <si>
    <t>Time period</t>
  </si>
  <si>
    <t>List of all IMSIs with call failures in the given time period</t>
  </si>
  <si>
    <t>Support Engineer</t>
  </si>
  <si>
    <t>Model of phone and time period</t>
  </si>
  <si>
    <t>Number of  call failures it has in the given time period</t>
  </si>
  <si>
    <t>customer Services Rep</t>
  </si>
  <si>
    <t>IMSI and time period</t>
  </si>
  <si>
    <t>Number of call failures and their total duration</t>
  </si>
  <si>
    <t>Network Management Engineer</t>
  </si>
  <si>
    <t>Includes Graphical representation w/ drill down capabilities</t>
  </si>
  <si>
    <t>Model of phone</t>
  </si>
  <si>
    <t>All unique failure Event ID and cause code combinations and number of occorunces</t>
  </si>
  <si>
    <t>Updated Call Failures</t>
  </si>
  <si>
    <t>As data becomes available</t>
  </si>
  <si>
    <t>-</t>
  </si>
  <si>
    <t>Access to all Customer Services rep queries</t>
  </si>
  <si>
    <t>Access to any Customer Services rep or Support Engineer enquiry</t>
  </si>
  <si>
    <t>Top 10 Market/Operator/Cell ID combinations that had call failures during a time period</t>
  </si>
  <si>
    <t>Time period</t>
  </si>
  <si>
    <t>Top 10 IMSIs that had call failures</t>
  </si>
  <si>
    <t>Failure Cause Class</t>
  </si>
  <si>
    <t>IMSIs affected</t>
  </si>
  <si>
    <t>2 second query</t>
  </si>
  <si>
    <t>2 minute import and update data</t>
  </si>
  <si>
    <t>"First line" queries</t>
  </si>
  <si>
    <t>Investigating Problems</t>
  </si>
  <si>
    <t>Evaluation</t>
  </si>
  <si>
    <t>Assignee</t>
  </si>
  <si>
    <t>estimation</t>
  </si>
  <si>
    <t>actual</t>
  </si>
  <si>
    <t>DB -&gt; Persistence Layer -&gt; Service Layer -&gt; Presentation Layer -&gt; user response/request</t>
  </si>
  <si>
    <t>DB</t>
  </si>
  <si>
    <t>createTables.sql</t>
  </si>
  <si>
    <t>understand data</t>
  </si>
  <si>
    <t>Ciaran</t>
  </si>
  <si>
    <t>decide data types for cols</t>
  </si>
  <si>
    <t>give sizes(work with loadTables to perfect this)</t>
  </si>
  <si>
    <t>implement relationships</t>
  </si>
  <si>
    <t/>
  </si>
  <si>
    <t>implement pks and composite keys</t>
  </si>
  <si>
    <t>loadTables.sql</t>
  </si>
  <si>
    <t>parse csv</t>
  </si>
  <si>
    <t>store</t>
  </si>
  <si>
    <t>Persistence Layer</t>
  </si>
  <si>
    <t>Generic DAO</t>
  </si>
  <si>
    <t>Set up interface to detail the methods to be implemented</t>
  </si>
  <si>
    <t>getAllInfo()</t>
  </si>
  <si>
    <t>add()</t>
  </si>
  <si>
    <t>getById()</t>
  </si>
  <si>
    <t>update()</t>
  </si>
  <si>
    <t>remove()</t>
  </si>
  <si>
    <t>Generic Implementation</t>
  </si>
  <si>
    <t>Create Simple queries, in overwritten methods</t>
  </si>
  <si>
    <t>execute them with an entity manager</t>
  </si>
  <si>
    <t>Specific</t>
  </si>
  <si>
    <t>BaseDataDao</t>
  </si>
  <si>
    <t>David</t>
  </si>
  <si>
    <t>BaseDataDaoImpl</t>
  </si>
  <si>
    <t>EventCauseDao</t>
  </si>
  <si>
    <t>EventCauseDaoImpl</t>
  </si>
  <si>
    <t>FailureClassDao</t>
  </si>
  <si>
    <t>FailureClassDaoImpl</t>
  </si>
  <si>
    <t>MccMncDao</t>
  </si>
  <si>
    <t>Dimitar</t>
  </si>
  <si>
    <t>MccMncDaoImpl</t>
  </si>
  <si>
    <t>UeDao</t>
  </si>
  <si>
    <t>UeDaoImpl</t>
  </si>
  <si>
    <t>UserDao</t>
  </si>
  <si>
    <t>UserDaoImpl</t>
  </si>
  <si>
    <t>persistence.xml</t>
  </si>
  <si>
    <t>add data source</t>
  </si>
  <si>
    <t>add entity classes</t>
  </si>
  <si>
    <t>Various</t>
  </si>
  <si>
    <t>add db connection settings</t>
  </si>
  <si>
    <t>Service Layer</t>
  </si>
  <si>
    <t>Generic Entity</t>
  </si>
  <si>
    <t>map db table cols to variables and</t>
  </si>
  <si>
    <t>setup empty public constructor</t>
  </si>
  <si>
    <t>setup full constructor</t>
  </si>
  <si>
    <t>getters and setters</t>
  </si>
  <si>
    <t>annotate everything</t>
  </si>
  <si>
    <t>Specific Entities</t>
  </si>
  <si>
    <t>BaseDataEntity</t>
  </si>
  <si>
    <t>EventCauseEntity</t>
  </si>
  <si>
    <t>FailureClassEntity</t>
  </si>
  <si>
    <t>MccMncEntity</t>
  </si>
  <si>
    <t>UeEntity</t>
  </si>
  <si>
    <t>UserEntity</t>
  </si>
  <si>
    <t>Other</t>
  </si>
  <si>
    <t>Named Query in EventCauseEntity for composite keys</t>
  </si>
  <si>
    <t>Named Query in MccMncEntity for composite keys</t>
  </si>
  <si>
    <t>Generic Service</t>
  </si>
  <si>
    <t>Generic EJB</t>
  </si>
  <si>
    <t>Create a DAO</t>
  </si>
  <si>
    <t>implement methods from generic service with DAOs methods</t>
  </si>
  <si>
    <t>BaseDataService</t>
  </si>
  <si>
    <t>BaseDataServiceEjb</t>
  </si>
  <si>
    <t>EventCauseService</t>
  </si>
  <si>
    <t>EventCauseServiceEjb</t>
  </si>
  <si>
    <t>FailureClassService</t>
  </si>
  <si>
    <t>FailureClassServiceEjb</t>
  </si>
  <si>
    <t>MccMncService</t>
  </si>
  <si>
    <t>MccMncServiceEjb</t>
  </si>
  <si>
    <t>UeService</t>
  </si>
  <si>
    <t>UeServiceEjb</t>
  </si>
  <si>
    <t>UserService</t>
  </si>
  <si>
    <t>UserServiceEjb</t>
  </si>
  <si>
    <t>REST</t>
  </si>
  <si>
    <t>Generic Rest</t>
  </si>
  <si>
    <t>create an EJB</t>
  </si>
  <si>
    <t>create() using the ejb</t>
  </si>
  <si>
    <t>read() using the ejb</t>
  </si>
  <si>
    <t>readAll() using the ejb</t>
  </si>
  <si>
    <t>update() using the ejb</t>
  </si>
  <si>
    <t>delete() using the ejb</t>
  </si>
  <si>
    <t>Annotations</t>
  </si>
  <si>
    <t>BaseDataRest</t>
  </si>
  <si>
    <t>EventDataRest</t>
  </si>
  <si>
    <t>FailureClassRest</t>
  </si>
  <si>
    <t>MccMncRest</t>
  </si>
  <si>
    <t>RagnarRest</t>
  </si>
  <si>
    <t>UeRest</t>
  </si>
  <si>
    <t>UserRest</t>
  </si>
  <si>
    <t>read() done only for login purposes</t>
  </si>
  <si>
    <t>BaseData.upload()</t>
  </si>
  <si>
    <t>Ongoing</t>
  </si>
  <si>
    <t>Presentation Layer</t>
  </si>
  <si>
    <t>DataWatcher</t>
  </si>
  <si>
    <t>write WatchService</t>
  </si>
  <si>
    <t>DataCleaner</t>
  </si>
  <si>
    <t>open csv</t>
  </si>
  <si>
    <t>open temp file</t>
  </si>
  <si>
    <t>explicitly replace nulls</t>
  </si>
  <si>
    <t>reformat dates</t>
  </si>
  <si>
    <t>write to temp</t>
  </si>
  <si>
    <t>replace original file</t>
  </si>
  <si>
    <t>DataChanger</t>
  </si>
  <si>
    <t>index.html</t>
  </si>
  <si>
    <t>display db info</t>
  </si>
  <si>
    <t>login.html</t>
  </si>
  <si>
    <t>simple login form</t>
  </si>
  <si>
    <t>Generic Crud JS</t>
  </si>
  <si>
    <t>Create an object based on entity</t>
  </si>
  <si>
    <t>create()</t>
  </si>
  <si>
    <t>read()</t>
  </si>
  <si>
    <t>delete()</t>
  </si>
  <si>
    <t>readAll()</t>
  </si>
  <si>
    <t>base_data_crud.js</t>
  </si>
  <si>
    <t>event_cause_crud.js</t>
  </si>
  <si>
    <t>failure_class_crud.js</t>
  </si>
  <si>
    <t>file_upload.js</t>
  </si>
  <si>
    <t>mcc_mnc_crud.js</t>
  </si>
  <si>
    <t>ue_crud.js</t>
  </si>
  <si>
    <t>user_crud.js</t>
  </si>
  <si>
    <t>read() and matches user data</t>
  </si>
  <si>
    <t>basic.css</t>
  </si>
  <si>
    <t>some styling</t>
  </si>
  <si>
    <t>Testing</t>
  </si>
  <si>
    <t>Simple Arquillian Test on simple data</t>
  </si>
  <si>
    <t>Testing Enterprise classes</t>
  </si>
  <si>
    <t>Totals</t>
  </si>
  <si>
    <t>Total Estimated Time Remaining</t>
  </si>
  <si>
    <t>Total Actual Time Remaining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</si>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</sst>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9DC3E6"/>
      </patternFill>
    </fill>
    <fill>
      <patternFill patternType="solid">
        <fgColor rgb="FF9DC3E6"/>
        <bgColor rgb="FFCCCC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1"/>
    <xf numFmtId="0" fontId="2" fillId="2" borderId="1" xfId="1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1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indent="10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 indent="1"/>
    </xf>
    <xf numFmtId="0" fontId="3" fillId="0" borderId="1" xfId="1" applyFont="1" applyBorder="1" applyAlignment="1">
      <alignment horizontal="left" vertical="center" indent="11"/>
    </xf>
    <xf numFmtId="0" fontId="2" fillId="0" borderId="0" xfId="1" applyFont="1"/>
    <xf numFmtId="0" fontId="4" fillId="0" borderId="0" xfId="1" applyFont="1"/>
    <xf numFmtId="0" fontId="1" fillId="3" borderId="0" xfId="1" applyFont="1" applyFill="1"/>
    <xf numFmtId="0" fontId="1" fillId="4" borderId="0" xfId="1" applyFont="1" applyFill="1"/>
    <xf numFmtId="0" fontId="1" fillId="5" borderId="0" xfId="1" applyFont="1" applyFill="1"/>
    <xf numFmtId="0" fontId="1" fillId="0" borderId="0" xfId="1"/>
    <xf numFmtId="0" fontId="2" fillId="0" borderId="2" xfId="1" applyFont="1" applyBorder="1"/>
    <xf numFmtId="0" fontId="2" fillId="0" borderId="3" xfId="1" applyFont="1" applyBorder="1"/>
    <xf numFmtId="0" fontId="0" fillId="0" borderId="0" xfId="0" applyFont="1" applyAlignment="1">
      <alignment horizontal="center"/>
    </xf>
    <xf numFmtId="0" fontId="5" fillId="0" borderId="0" xfId="0" applyFont="1"/>
    <xf numFmtId="0" fontId="0" fillId="0" borderId="0" xfId="0" applyFont="1" applyAlignment="1">
      <alignment horizontal="left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Estimated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'Sheet4 (2)'!$M$5:$M$63</c:f>
              <c:numCache>
                <c:formatCode>General</c:formatCode>
                <c:ptCount val="59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0.41666666666666663</c:v>
                </c:pt>
                <c:pt idx="5">
                  <c:v>0.49999999999999994</c:v>
                </c:pt>
                <c:pt idx="6">
                  <c:v>0.58333333333333326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0.91666666666666674</c:v>
                </c:pt>
                <c:pt idx="11">
                  <c:v>1</c:v>
                </c:pt>
                <c:pt idx="12">
                  <c:v>1.0833333333333333</c:v>
                </c:pt>
                <c:pt idx="13">
                  <c:v>1.1666666666666665</c:v>
                </c:pt>
                <c:pt idx="14">
                  <c:v>1.2499999999999998</c:v>
                </c:pt>
                <c:pt idx="15">
                  <c:v>1.333333333333333</c:v>
                </c:pt>
                <c:pt idx="16">
                  <c:v>1.4166666666666663</c:v>
                </c:pt>
                <c:pt idx="17">
                  <c:v>1.4999999999999996</c:v>
                </c:pt>
                <c:pt idx="18">
                  <c:v>1.5833333333333328</c:v>
                </c:pt>
                <c:pt idx="19">
                  <c:v>1.6666666666666661</c:v>
                </c:pt>
                <c:pt idx="20">
                  <c:v>1.7499999999999993</c:v>
                </c:pt>
                <c:pt idx="21">
                  <c:v>1.8333333333333326</c:v>
                </c:pt>
                <c:pt idx="22">
                  <c:v>1.9166666666666659</c:v>
                </c:pt>
                <c:pt idx="23">
                  <c:v>1.9999999999999991</c:v>
                </c:pt>
                <c:pt idx="24">
                  <c:v>2.0833333333333326</c:v>
                </c:pt>
                <c:pt idx="25">
                  <c:v>2.1666666666666661</c:v>
                </c:pt>
                <c:pt idx="26">
                  <c:v>2.2499999999999996</c:v>
                </c:pt>
                <c:pt idx="27">
                  <c:v>2.333333333333333</c:v>
                </c:pt>
                <c:pt idx="28">
                  <c:v>2.4166666666666665</c:v>
                </c:pt>
                <c:pt idx="29">
                  <c:v>2.5</c:v>
                </c:pt>
                <c:pt idx="30">
                  <c:v>2.5833333333333335</c:v>
                </c:pt>
                <c:pt idx="31">
                  <c:v>2.666666666666667</c:v>
                </c:pt>
                <c:pt idx="32">
                  <c:v>2.7500000000000004</c:v>
                </c:pt>
                <c:pt idx="33">
                  <c:v>2.8333333333333339</c:v>
                </c:pt>
                <c:pt idx="34">
                  <c:v>2.9166666666666674</c:v>
                </c:pt>
                <c:pt idx="35">
                  <c:v>3.0000000000000009</c:v>
                </c:pt>
                <c:pt idx="36">
                  <c:v>3.0833333333333344</c:v>
                </c:pt>
                <c:pt idx="37">
                  <c:v>3.1666666666666679</c:v>
                </c:pt>
                <c:pt idx="38">
                  <c:v>3.2500000000000013</c:v>
                </c:pt>
                <c:pt idx="39">
                  <c:v>3.3333333333333348</c:v>
                </c:pt>
                <c:pt idx="40">
                  <c:v>3.4166666666666683</c:v>
                </c:pt>
                <c:pt idx="41">
                  <c:v>3.5000000000000018</c:v>
                </c:pt>
                <c:pt idx="42">
                  <c:v>3.5833333333333353</c:v>
                </c:pt>
                <c:pt idx="43">
                  <c:v>3.6666666666666687</c:v>
                </c:pt>
                <c:pt idx="44">
                  <c:v>3.7500000000000022</c:v>
                </c:pt>
                <c:pt idx="45">
                  <c:v>3.8333333333333357</c:v>
                </c:pt>
                <c:pt idx="46">
                  <c:v>3.9166666666666692</c:v>
                </c:pt>
                <c:pt idx="47">
                  <c:v>4.0000000000000027</c:v>
                </c:pt>
                <c:pt idx="48">
                  <c:v>4.0833333333333357</c:v>
                </c:pt>
                <c:pt idx="49">
                  <c:v>4.1666666666666687</c:v>
                </c:pt>
                <c:pt idx="50">
                  <c:v>4.2500000000000018</c:v>
                </c:pt>
                <c:pt idx="51">
                  <c:v>4.3333333333333348</c:v>
                </c:pt>
                <c:pt idx="52">
                  <c:v>4.4166666666666679</c:v>
                </c:pt>
                <c:pt idx="53">
                  <c:v>4.5000000000000009</c:v>
                </c:pt>
                <c:pt idx="54">
                  <c:v>4.5833333333333339</c:v>
                </c:pt>
                <c:pt idx="55">
                  <c:v>4.666666666666667</c:v>
                </c:pt>
                <c:pt idx="56">
                  <c:v>4.75</c:v>
                </c:pt>
                <c:pt idx="57">
                  <c:v>4.833333333333333</c:v>
                </c:pt>
                <c:pt idx="58">
                  <c:v>4.9166666666666661</c:v>
                </c:pt>
              </c:numCache>
            </c:numRef>
          </c:xVal>
          <c:yVal>
            <c:numRef>
              <c:f>'Sheet4 (2)'!$K$5:$K$63</c:f>
              <c:numCache>
                <c:formatCode>General</c:formatCode>
                <c:ptCount val="59"/>
                <c:pt idx="0">
                  <c:v>193</c:v>
                </c:pt>
                <c:pt idx="1">
                  <c:v>185</c:v>
                </c:pt>
                <c:pt idx="2">
                  <c:v>184</c:v>
                </c:pt>
                <c:pt idx="3">
                  <c:v>176</c:v>
                </c:pt>
                <c:pt idx="4">
                  <c:v>175</c:v>
                </c:pt>
                <c:pt idx="5">
                  <c:v>167</c:v>
                </c:pt>
                <c:pt idx="6">
                  <c:v>166</c:v>
                </c:pt>
                <c:pt idx="7">
                  <c:v>158</c:v>
                </c:pt>
                <c:pt idx="8">
                  <c:v>157</c:v>
                </c:pt>
                <c:pt idx="9">
                  <c:v>149</c:v>
                </c:pt>
                <c:pt idx="10">
                  <c:v>148</c:v>
                </c:pt>
                <c:pt idx="11">
                  <c:v>140</c:v>
                </c:pt>
                <c:pt idx="12">
                  <c:v>139</c:v>
                </c:pt>
                <c:pt idx="13">
                  <c:v>131</c:v>
                </c:pt>
                <c:pt idx="14">
                  <c:v>130</c:v>
                </c:pt>
                <c:pt idx="15">
                  <c:v>129</c:v>
                </c:pt>
                <c:pt idx="16">
                  <c:v>128</c:v>
                </c:pt>
                <c:pt idx="17">
                  <c:v>124</c:v>
                </c:pt>
                <c:pt idx="18">
                  <c:v>116</c:v>
                </c:pt>
                <c:pt idx="19">
                  <c:v>112</c:v>
                </c:pt>
                <c:pt idx="20">
                  <c:v>106</c:v>
                </c:pt>
                <c:pt idx="21">
                  <c:v>102</c:v>
                </c:pt>
                <c:pt idx="22">
                  <c:v>100</c:v>
                </c:pt>
                <c:pt idx="23">
                  <c:v>99</c:v>
                </c:pt>
                <c:pt idx="24">
                  <c:v>98</c:v>
                </c:pt>
                <c:pt idx="25">
                  <c:v>97</c:v>
                </c:pt>
                <c:pt idx="26">
                  <c:v>96</c:v>
                </c:pt>
                <c:pt idx="27">
                  <c:v>95</c:v>
                </c:pt>
                <c:pt idx="28">
                  <c:v>94</c:v>
                </c:pt>
                <c:pt idx="29">
                  <c:v>93</c:v>
                </c:pt>
                <c:pt idx="30">
                  <c:v>92</c:v>
                </c:pt>
                <c:pt idx="31">
                  <c:v>91</c:v>
                </c:pt>
                <c:pt idx="32">
                  <c:v>90</c:v>
                </c:pt>
                <c:pt idx="33">
                  <c:v>89</c:v>
                </c:pt>
                <c:pt idx="34">
                  <c:v>88</c:v>
                </c:pt>
                <c:pt idx="35">
                  <c:v>87</c:v>
                </c:pt>
                <c:pt idx="36">
                  <c:v>86</c:v>
                </c:pt>
                <c:pt idx="37">
                  <c:v>82</c:v>
                </c:pt>
                <c:pt idx="38">
                  <c:v>78</c:v>
                </c:pt>
                <c:pt idx="39">
                  <c:v>74</c:v>
                </c:pt>
                <c:pt idx="40">
                  <c:v>70</c:v>
                </c:pt>
                <c:pt idx="41">
                  <c:v>66</c:v>
                </c:pt>
                <c:pt idx="42">
                  <c:v>62</c:v>
                </c:pt>
                <c:pt idx="43">
                  <c:v>60</c:v>
                </c:pt>
                <c:pt idx="44">
                  <c:v>52</c:v>
                </c:pt>
                <c:pt idx="45">
                  <c:v>48</c:v>
                </c:pt>
                <c:pt idx="46">
                  <c:v>46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38</c:v>
                </c:pt>
                <c:pt idx="51">
                  <c:v>32</c:v>
                </c:pt>
                <c:pt idx="52">
                  <c:v>29</c:v>
                </c:pt>
                <c:pt idx="53">
                  <c:v>21</c:v>
                </c:pt>
                <c:pt idx="54">
                  <c:v>17</c:v>
                </c:pt>
                <c:pt idx="55">
                  <c:v>13</c:v>
                </c:pt>
                <c:pt idx="56">
                  <c:v>5</c:v>
                </c:pt>
                <c:pt idx="57">
                  <c:v>4</c:v>
                </c:pt>
                <c:pt idx="5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Actual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'Sheet4 (2)'!$M$5:$M$63</c:f>
              <c:numCache>
                <c:formatCode>General</c:formatCode>
                <c:ptCount val="59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0.41666666666666663</c:v>
                </c:pt>
                <c:pt idx="5">
                  <c:v>0.49999999999999994</c:v>
                </c:pt>
                <c:pt idx="6">
                  <c:v>0.58333333333333326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0.91666666666666674</c:v>
                </c:pt>
                <c:pt idx="11">
                  <c:v>1</c:v>
                </c:pt>
                <c:pt idx="12">
                  <c:v>1.0833333333333333</c:v>
                </c:pt>
                <c:pt idx="13">
                  <c:v>1.1666666666666665</c:v>
                </c:pt>
                <c:pt idx="14">
                  <c:v>1.2499999999999998</c:v>
                </c:pt>
                <c:pt idx="15">
                  <c:v>1.333333333333333</c:v>
                </c:pt>
                <c:pt idx="16">
                  <c:v>1.4166666666666663</c:v>
                </c:pt>
                <c:pt idx="17">
                  <c:v>1.4999999999999996</c:v>
                </c:pt>
                <c:pt idx="18">
                  <c:v>1.5833333333333328</c:v>
                </c:pt>
                <c:pt idx="19">
                  <c:v>1.6666666666666661</c:v>
                </c:pt>
                <c:pt idx="20">
                  <c:v>1.7499999999999993</c:v>
                </c:pt>
                <c:pt idx="21">
                  <c:v>1.8333333333333326</c:v>
                </c:pt>
                <c:pt idx="22">
                  <c:v>1.9166666666666659</c:v>
                </c:pt>
                <c:pt idx="23">
                  <c:v>1.9999999999999991</c:v>
                </c:pt>
                <c:pt idx="24">
                  <c:v>2.0833333333333326</c:v>
                </c:pt>
                <c:pt idx="25">
                  <c:v>2.1666666666666661</c:v>
                </c:pt>
                <c:pt idx="26">
                  <c:v>2.2499999999999996</c:v>
                </c:pt>
                <c:pt idx="27">
                  <c:v>2.333333333333333</c:v>
                </c:pt>
                <c:pt idx="28">
                  <c:v>2.4166666666666665</c:v>
                </c:pt>
                <c:pt idx="29">
                  <c:v>2.5</c:v>
                </c:pt>
                <c:pt idx="30">
                  <c:v>2.5833333333333335</c:v>
                </c:pt>
                <c:pt idx="31">
                  <c:v>2.666666666666667</c:v>
                </c:pt>
                <c:pt idx="32">
                  <c:v>2.7500000000000004</c:v>
                </c:pt>
                <c:pt idx="33">
                  <c:v>2.8333333333333339</c:v>
                </c:pt>
                <c:pt idx="34">
                  <c:v>2.9166666666666674</c:v>
                </c:pt>
                <c:pt idx="35">
                  <c:v>3.0000000000000009</c:v>
                </c:pt>
                <c:pt idx="36">
                  <c:v>3.0833333333333344</c:v>
                </c:pt>
                <c:pt idx="37">
                  <c:v>3.1666666666666679</c:v>
                </c:pt>
                <c:pt idx="38">
                  <c:v>3.2500000000000013</c:v>
                </c:pt>
                <c:pt idx="39">
                  <c:v>3.3333333333333348</c:v>
                </c:pt>
                <c:pt idx="40">
                  <c:v>3.4166666666666683</c:v>
                </c:pt>
                <c:pt idx="41">
                  <c:v>3.5000000000000018</c:v>
                </c:pt>
                <c:pt idx="42">
                  <c:v>3.5833333333333353</c:v>
                </c:pt>
                <c:pt idx="43">
                  <c:v>3.6666666666666687</c:v>
                </c:pt>
                <c:pt idx="44">
                  <c:v>3.7500000000000022</c:v>
                </c:pt>
                <c:pt idx="45">
                  <c:v>3.8333333333333357</c:v>
                </c:pt>
                <c:pt idx="46">
                  <c:v>3.9166666666666692</c:v>
                </c:pt>
                <c:pt idx="47">
                  <c:v>4.0000000000000027</c:v>
                </c:pt>
                <c:pt idx="48">
                  <c:v>4.0833333333333357</c:v>
                </c:pt>
                <c:pt idx="49">
                  <c:v>4.1666666666666687</c:v>
                </c:pt>
                <c:pt idx="50">
                  <c:v>4.2500000000000018</c:v>
                </c:pt>
                <c:pt idx="51">
                  <c:v>4.3333333333333348</c:v>
                </c:pt>
                <c:pt idx="52">
                  <c:v>4.4166666666666679</c:v>
                </c:pt>
                <c:pt idx="53">
                  <c:v>4.5000000000000009</c:v>
                </c:pt>
                <c:pt idx="54">
                  <c:v>4.5833333333333339</c:v>
                </c:pt>
                <c:pt idx="55">
                  <c:v>4.666666666666667</c:v>
                </c:pt>
                <c:pt idx="56">
                  <c:v>4.75</c:v>
                </c:pt>
                <c:pt idx="57">
                  <c:v>4.833333333333333</c:v>
                </c:pt>
                <c:pt idx="58">
                  <c:v>4.9166666666666661</c:v>
                </c:pt>
              </c:numCache>
            </c:numRef>
          </c:xVal>
          <c:yVal>
            <c:numRef>
              <c:f>'Sheet4 (2)'!$L$5:$L$63</c:f>
              <c:numCache>
                <c:formatCode>General</c:formatCode>
                <c:ptCount val="59"/>
                <c:pt idx="0">
                  <c:v>224</c:v>
                </c:pt>
                <c:pt idx="1">
                  <c:v>208</c:v>
                </c:pt>
                <c:pt idx="2">
                  <c:v>207</c:v>
                </c:pt>
                <c:pt idx="3">
                  <c:v>199</c:v>
                </c:pt>
                <c:pt idx="4">
                  <c:v>198</c:v>
                </c:pt>
                <c:pt idx="5">
                  <c:v>192</c:v>
                </c:pt>
                <c:pt idx="6">
                  <c:v>191</c:v>
                </c:pt>
                <c:pt idx="7">
                  <c:v>187</c:v>
                </c:pt>
                <c:pt idx="8">
                  <c:v>186</c:v>
                </c:pt>
                <c:pt idx="9">
                  <c:v>178</c:v>
                </c:pt>
                <c:pt idx="10">
                  <c:v>177</c:v>
                </c:pt>
                <c:pt idx="11">
                  <c:v>169</c:v>
                </c:pt>
                <c:pt idx="12">
                  <c:v>168</c:v>
                </c:pt>
                <c:pt idx="13">
                  <c:v>160</c:v>
                </c:pt>
                <c:pt idx="14">
                  <c:v>159</c:v>
                </c:pt>
                <c:pt idx="15">
                  <c:v>158</c:v>
                </c:pt>
                <c:pt idx="16">
                  <c:v>157</c:v>
                </c:pt>
                <c:pt idx="17">
                  <c:v>149</c:v>
                </c:pt>
                <c:pt idx="18">
                  <c:v>139</c:v>
                </c:pt>
                <c:pt idx="19">
                  <c:v>135</c:v>
                </c:pt>
                <c:pt idx="20">
                  <c:v>129</c:v>
                </c:pt>
                <c:pt idx="21">
                  <c:v>125</c:v>
                </c:pt>
                <c:pt idx="22">
                  <c:v>123</c:v>
                </c:pt>
                <c:pt idx="23">
                  <c:v>122</c:v>
                </c:pt>
                <c:pt idx="24">
                  <c:v>121</c:v>
                </c:pt>
                <c:pt idx="25">
                  <c:v>120</c:v>
                </c:pt>
                <c:pt idx="26">
                  <c:v>119</c:v>
                </c:pt>
                <c:pt idx="27">
                  <c:v>118</c:v>
                </c:pt>
                <c:pt idx="28">
                  <c:v>117</c:v>
                </c:pt>
                <c:pt idx="29">
                  <c:v>116</c:v>
                </c:pt>
                <c:pt idx="30">
                  <c:v>115</c:v>
                </c:pt>
                <c:pt idx="31">
                  <c:v>114</c:v>
                </c:pt>
                <c:pt idx="32">
                  <c:v>113</c:v>
                </c:pt>
                <c:pt idx="33">
                  <c:v>112</c:v>
                </c:pt>
                <c:pt idx="34">
                  <c:v>111</c:v>
                </c:pt>
                <c:pt idx="35">
                  <c:v>110</c:v>
                </c:pt>
                <c:pt idx="36">
                  <c:v>109</c:v>
                </c:pt>
                <c:pt idx="37">
                  <c:v>105</c:v>
                </c:pt>
                <c:pt idx="38">
                  <c:v>99</c:v>
                </c:pt>
                <c:pt idx="39">
                  <c:v>95</c:v>
                </c:pt>
                <c:pt idx="40">
                  <c:v>89</c:v>
                </c:pt>
                <c:pt idx="41">
                  <c:v>83</c:v>
                </c:pt>
                <c:pt idx="42">
                  <c:v>77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71</c:v>
                </c:pt>
                <c:pt idx="47">
                  <c:v>65</c:v>
                </c:pt>
                <c:pt idx="48">
                  <c:v>64</c:v>
                </c:pt>
                <c:pt idx="49">
                  <c:v>63</c:v>
                </c:pt>
                <c:pt idx="50">
                  <c:v>57</c:v>
                </c:pt>
                <c:pt idx="51">
                  <c:v>51</c:v>
                </c:pt>
                <c:pt idx="52">
                  <c:v>49</c:v>
                </c:pt>
                <c:pt idx="53">
                  <c:v>45</c:v>
                </c:pt>
                <c:pt idx="54">
                  <c:v>39</c:v>
                </c:pt>
                <c:pt idx="55">
                  <c:v>33</c:v>
                </c:pt>
                <c:pt idx="56">
                  <c:v>17</c:v>
                </c:pt>
                <c:pt idx="57">
                  <c:v>16</c:v>
                </c:pt>
                <c:pt idx="58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52560240"/>
        <c:axId val="552559680"/>
      </c:scatterChart>
      <c:valAx>
        <c:axId val="5525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59680"/>
        <c:crosses val="autoZero"/>
        <c:crossBetween val="midCat"/>
      </c:valAx>
      <c:valAx>
        <c:axId val="5525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6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41</xdr:row>
      <xdr:rowOff>119062</xdr:rowOff>
    </xdr:from>
    <xdr:to>
      <xdr:col>22</xdr:col>
      <xdr:colOff>309564</xdr:colOff>
      <xdr:row>58</xdr:row>
      <xdr:rowOff>198833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547687</xdr:colOff>
      <xdr:row>35</xdr:row>
      <xdr:rowOff>154782</xdr:rowOff>
    </xdr:from>
    <xdr:to>
      <xdr:col>28</xdr:col>
      <xdr:colOff>672465</xdr:colOff>
      <xdr:row>53</xdr:row>
      <xdr:rowOff>39530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83125" y="7239001"/>
          <a:ext cx="6339840" cy="3528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zoomScale="85" zoomScaleNormal="85" workbookViewId="0">
      <selection activeCell="E5" sqref="E5"/>
    </sheetView>
  </sheetViews>
  <sheetFormatPr defaultRowHeight="15.75" x14ac:dyDescent="0.25"/>
  <cols>
    <col min="1" max="1" width="10.625" style="3"/>
    <col min="2" max="2" width="13.625" style="3"/>
    <col min="3" max="3" width="104.125" style="3"/>
    <col min="4" max="4" width="18.875" style="3"/>
    <col min="5" max="1025" width="12" style="3"/>
  </cols>
  <sheetData>
    <row r="1" spans="1:5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5">
        <v>1</v>
      </c>
      <c r="B2" s="5">
        <v>1</v>
      </c>
      <c r="C2" s="6" t="s">
        <v>5</v>
      </c>
      <c r="D2" s="7" t="s">
        <v>6</v>
      </c>
      <c r="E2" s="8" t="s">
        <v>7</v>
      </c>
    </row>
    <row r="3" spans="1:5" ht="30" x14ac:dyDescent="0.25">
      <c r="A3" s="5">
        <v>2</v>
      </c>
      <c r="B3" s="5">
        <v>3</v>
      </c>
      <c r="C3" s="6" t="s">
        <v>8</v>
      </c>
      <c r="D3" s="7" t="s">
        <v>6</v>
      </c>
      <c r="E3" s="8" t="s">
        <v>7</v>
      </c>
    </row>
    <row r="4" spans="1:5" ht="30" x14ac:dyDescent="0.25">
      <c r="A4" s="5">
        <v>3</v>
      </c>
      <c r="B4" s="5">
        <v>2</v>
      </c>
      <c r="C4" s="6" t="s">
        <v>9</v>
      </c>
      <c r="D4" s="9" t="s">
        <v>10</v>
      </c>
      <c r="E4" s="8" t="s">
        <v>7</v>
      </c>
    </row>
    <row r="5" spans="1:5" ht="30" x14ac:dyDescent="0.25">
      <c r="A5" s="5">
        <v>4</v>
      </c>
      <c r="B5" s="5">
        <v>4</v>
      </c>
      <c r="C5" s="6" t="s">
        <v>11</v>
      </c>
      <c r="D5" s="7" t="s">
        <v>12</v>
      </c>
      <c r="E5" s="8" t="s">
        <v>7</v>
      </c>
    </row>
    <row r="6" spans="1:5" ht="29.1" customHeight="1" x14ac:dyDescent="0.25">
      <c r="A6" s="5">
        <v>5</v>
      </c>
      <c r="B6" s="5">
        <v>7</v>
      </c>
      <c r="C6" s="6" t="s">
        <v>13</v>
      </c>
      <c r="D6" s="10"/>
      <c r="E6" s="10"/>
    </row>
    <row r="7" spans="1:5" ht="30" x14ac:dyDescent="0.25">
      <c r="A7" s="5">
        <v>6</v>
      </c>
      <c r="B7" s="5">
        <v>8</v>
      </c>
      <c r="C7" s="6" t="s">
        <v>14</v>
      </c>
      <c r="D7" s="10"/>
      <c r="E7" s="10"/>
    </row>
    <row r="8" spans="1:5" ht="30" x14ac:dyDescent="0.25">
      <c r="A8" s="5">
        <v>7</v>
      </c>
      <c r="B8" s="5">
        <v>9</v>
      </c>
      <c r="C8" s="6" t="s">
        <v>15</v>
      </c>
      <c r="D8" s="10"/>
      <c r="E8" s="10"/>
    </row>
    <row r="9" spans="1:5" ht="30" x14ac:dyDescent="0.25">
      <c r="A9" s="5">
        <v>8</v>
      </c>
      <c r="B9" s="5">
        <v>10</v>
      </c>
      <c r="C9" s="6" t="s">
        <v>16</v>
      </c>
      <c r="D9" s="10"/>
      <c r="E9" s="10"/>
    </row>
    <row r="10" spans="1:5" ht="30" x14ac:dyDescent="0.25">
      <c r="A10" s="5">
        <v>9</v>
      </c>
      <c r="B10" s="5">
        <v>19</v>
      </c>
      <c r="C10" s="6" t="s">
        <v>17</v>
      </c>
      <c r="D10" s="10"/>
      <c r="E10" s="10"/>
    </row>
    <row r="11" spans="1:5" x14ac:dyDescent="0.25">
      <c r="A11" s="5">
        <v>10</v>
      </c>
      <c r="B11" s="5">
        <v>20</v>
      </c>
      <c r="C11" s="6" t="s">
        <v>18</v>
      </c>
      <c r="D11" s="10"/>
      <c r="E11" s="10"/>
    </row>
    <row r="12" spans="1:5" ht="30" x14ac:dyDescent="0.25">
      <c r="A12" s="5">
        <v>11</v>
      </c>
      <c r="B12" s="5">
        <v>21</v>
      </c>
      <c r="C12" s="6" t="s">
        <v>19</v>
      </c>
      <c r="D12" s="10"/>
      <c r="E12" s="10"/>
    </row>
    <row r="13" spans="1:5" x14ac:dyDescent="0.25">
      <c r="A13" s="5">
        <v>12</v>
      </c>
      <c r="B13" s="5">
        <v>5</v>
      </c>
      <c r="C13" s="6" t="s">
        <v>20</v>
      </c>
      <c r="D13" s="10"/>
      <c r="E13" s="10"/>
    </row>
    <row r="14" spans="1:5" x14ac:dyDescent="0.25">
      <c r="A14" s="5">
        <v>13</v>
      </c>
      <c r="B14" s="5">
        <v>15</v>
      </c>
      <c r="C14" s="6" t="s">
        <v>21</v>
      </c>
      <c r="D14" s="10"/>
      <c r="E14" s="10"/>
    </row>
    <row r="15" spans="1:5" ht="30" x14ac:dyDescent="0.25">
      <c r="A15" s="5">
        <v>14</v>
      </c>
      <c r="B15" s="5">
        <v>16</v>
      </c>
      <c r="C15" s="6" t="s">
        <v>22</v>
      </c>
      <c r="D15" s="10"/>
      <c r="E15" s="10"/>
    </row>
    <row r="16" spans="1:5" ht="30" x14ac:dyDescent="0.25">
      <c r="A16" s="5">
        <v>15</v>
      </c>
      <c r="B16" s="5">
        <v>11</v>
      </c>
      <c r="C16" s="6" t="s">
        <v>23</v>
      </c>
      <c r="D16" s="10"/>
      <c r="E16" s="10"/>
    </row>
    <row r="17" spans="1:5" ht="30" x14ac:dyDescent="0.25">
      <c r="A17" s="5">
        <v>16</v>
      </c>
      <c r="B17" s="5">
        <v>13</v>
      </c>
      <c r="C17" s="6" t="s">
        <v>24</v>
      </c>
      <c r="D17" s="10"/>
      <c r="E17" s="10"/>
    </row>
    <row r="18" spans="1:5" x14ac:dyDescent="0.25">
      <c r="A18" s="5">
        <v>17</v>
      </c>
      <c r="B18" s="5">
        <v>6</v>
      </c>
      <c r="C18" s="6" t="s">
        <v>25</v>
      </c>
      <c r="D18" s="10"/>
      <c r="E18" s="10"/>
    </row>
    <row r="19" spans="1:5" x14ac:dyDescent="0.25">
      <c r="A19" s="5">
        <v>18</v>
      </c>
      <c r="B19" s="5">
        <v>12</v>
      </c>
      <c r="C19" s="6" t="s">
        <v>26</v>
      </c>
      <c r="D19" s="10"/>
      <c r="E19" s="10"/>
    </row>
    <row r="20" spans="1:5" x14ac:dyDescent="0.25">
      <c r="A20" s="5">
        <v>19</v>
      </c>
      <c r="B20" s="5">
        <v>14</v>
      </c>
      <c r="C20" s="6" t="s">
        <v>27</v>
      </c>
      <c r="D20" s="10"/>
      <c r="E20" s="10"/>
    </row>
    <row r="21" spans="1:5" ht="30" x14ac:dyDescent="0.25">
      <c r="A21" s="5">
        <v>20</v>
      </c>
      <c r="B21" s="5">
        <v>17</v>
      </c>
      <c r="C21" s="6" t="s">
        <v>28</v>
      </c>
      <c r="D21" s="10"/>
      <c r="E21" s="10"/>
    </row>
    <row r="22" spans="1:5" ht="45" x14ac:dyDescent="0.25">
      <c r="A22" s="5">
        <v>21</v>
      </c>
      <c r="B22" s="5">
        <v>18</v>
      </c>
      <c r="C22" s="6" t="s">
        <v>29</v>
      </c>
      <c r="D22" s="10"/>
      <c r="E22" s="10"/>
    </row>
  </sheetData>
  <autoFilter ref="A1:C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="85" zoomScaleNormal="85" workbookViewId="0">
      <selection activeCell="A6" sqref="A6"/>
    </sheetView>
  </sheetViews>
  <sheetFormatPr defaultRowHeight="15.75" x14ac:dyDescent="0.25"/>
  <cols>
    <col min="1" max="1" width="78" style="3"/>
    <col min="2" max="1025" width="11.875" style="3"/>
  </cols>
  <sheetData>
    <row r="1" spans="1:3" x14ac:dyDescent="0.25">
      <c r="A1" s="11" t="s">
        <v>30</v>
      </c>
      <c r="B1" s="11" t="s">
        <v>3</v>
      </c>
      <c r="C1" s="11" t="s">
        <v>4</v>
      </c>
    </row>
    <row r="2" spans="1:3" x14ac:dyDescent="0.25">
      <c r="A2" s="3" t="s">
        <v>31</v>
      </c>
      <c r="B2" s="3" t="s">
        <v>32</v>
      </c>
      <c r="C2" s="3" t="s">
        <v>33</v>
      </c>
    </row>
    <row r="3" spans="1:3" x14ac:dyDescent="0.25">
      <c r="A3" s="3" t="s">
        <v>34</v>
      </c>
      <c r="B3" s="3" t="s">
        <v>12</v>
      </c>
      <c r="C3" s="3" t="s">
        <v>33</v>
      </c>
    </row>
    <row r="4" spans="1:3" x14ac:dyDescent="0.25">
      <c r="A4" s="3" t="s">
        <v>35</v>
      </c>
      <c r="B4" s="3" t="s">
        <v>32</v>
      </c>
      <c r="C4"/>
    </row>
    <row r="5" spans="1:3" x14ac:dyDescent="0.25">
      <c r="A5" s="3" t="s">
        <v>36</v>
      </c>
      <c r="B5" s="3" t="s">
        <v>32</v>
      </c>
      <c r="C5" s="3" t="s">
        <v>33</v>
      </c>
    </row>
    <row r="6" spans="1:3" x14ac:dyDescent="0.25">
      <c r="A6" s="3" t="s">
        <v>37</v>
      </c>
    </row>
    <row r="7" spans="1:3" x14ac:dyDescent="0.25">
      <c r="A7" s="3" t="s">
        <v>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topLeftCell="B1" zoomScale="85" zoomScaleNormal="85" workbookViewId="0">
      <selection activeCell="B18" sqref="B18"/>
    </sheetView>
  </sheetViews>
  <sheetFormatPr defaultRowHeight="15.75" x14ac:dyDescent="0.25"/>
  <cols>
    <col min="1" max="1" width="29.25" style="3"/>
    <col min="2" max="2" width="73.125" style="3"/>
    <col min="3" max="3" width="44.375" style="3"/>
    <col min="4" max="4" width="54.375" style="3"/>
    <col min="5" max="5" width="21.125" style="3"/>
    <col min="6" max="1025" width="11.875" style="3"/>
  </cols>
  <sheetData>
    <row r="1" spans="1:4" ht="18.75" x14ac:dyDescent="0.3">
      <c r="A1" s="12" t="s">
        <v>39</v>
      </c>
      <c r="B1" s="12" t="s">
        <v>40</v>
      </c>
      <c r="C1" s="12" t="s">
        <v>41</v>
      </c>
      <c r="D1" s="12" t="s">
        <v>42</v>
      </c>
    </row>
    <row r="2" spans="1:4" x14ac:dyDescent="0.25">
      <c r="A2" s="3" t="s">
        <v>43</v>
      </c>
      <c r="B2" s="3" t="s">
        <v>43</v>
      </c>
      <c r="C2" s="3" t="s">
        <v>44</v>
      </c>
      <c r="D2" s="3" t="s">
        <v>45</v>
      </c>
    </row>
    <row r="3" spans="1:4" x14ac:dyDescent="0.25">
      <c r="A3" s="3" t="s">
        <v>43</v>
      </c>
      <c r="B3" s="3" t="s">
        <v>46</v>
      </c>
      <c r="C3" s="3" t="s">
        <v>44</v>
      </c>
      <c r="D3"/>
    </row>
    <row r="4" spans="1:4" x14ac:dyDescent="0.25">
      <c r="A4" s="3" t="s">
        <v>47</v>
      </c>
      <c r="B4" s="3" t="s">
        <v>48</v>
      </c>
      <c r="C4" s="3" t="s">
        <v>44</v>
      </c>
      <c r="D4" s="3" t="s">
        <v>49</v>
      </c>
    </row>
    <row r="5" spans="1:4" x14ac:dyDescent="0.25">
      <c r="A5" s="13" t="s">
        <v>50</v>
      </c>
      <c r="B5" s="13" t="s">
        <v>51</v>
      </c>
      <c r="C5" s="13" t="s">
        <v>52</v>
      </c>
      <c r="D5" s="13"/>
    </row>
    <row r="6" spans="1:4" x14ac:dyDescent="0.25">
      <c r="A6" s="14" t="s">
        <v>53</v>
      </c>
      <c r="B6" s="14" t="s">
        <v>54</v>
      </c>
      <c r="C6" s="14" t="s">
        <v>55</v>
      </c>
      <c r="D6" s="14"/>
    </row>
    <row r="7" spans="1:4" x14ac:dyDescent="0.25">
      <c r="A7" s="14" t="s">
        <v>56</v>
      </c>
      <c r="B7" s="14" t="s">
        <v>57</v>
      </c>
      <c r="C7" s="14" t="s">
        <v>58</v>
      </c>
      <c r="D7" s="14"/>
    </row>
    <row r="8" spans="1:4" x14ac:dyDescent="0.25">
      <c r="A8" s="15" t="s">
        <v>59</v>
      </c>
      <c r="B8" s="15" t="s">
        <v>60</v>
      </c>
      <c r="C8" s="15" t="s">
        <v>61</v>
      </c>
      <c r="D8" s="15" t="s">
        <v>62</v>
      </c>
    </row>
    <row r="9" spans="1:4" x14ac:dyDescent="0.25">
      <c r="A9" s="15" t="s">
        <v>63</v>
      </c>
      <c r="B9" s="15" t="s">
        <v>64</v>
      </c>
      <c r="C9" s="15" t="s">
        <v>61</v>
      </c>
      <c r="D9" s="15" t="s">
        <v>62</v>
      </c>
    </row>
    <row r="10" spans="1:4" x14ac:dyDescent="0.25">
      <c r="A10" s="3" t="s">
        <v>43</v>
      </c>
      <c r="B10" s="3" t="s">
        <v>65</v>
      </c>
      <c r="C10" s="3" t="s">
        <v>44</v>
      </c>
      <c r="D10" s="3" t="s">
        <v>66</v>
      </c>
    </row>
    <row r="11" spans="1:4" x14ac:dyDescent="0.25">
      <c r="A11" s="14" t="s">
        <v>67</v>
      </c>
      <c r="B11" s="14" t="s">
        <v>67</v>
      </c>
      <c r="C11" s="14" t="s">
        <v>55</v>
      </c>
      <c r="D11" s="14" t="s">
        <v>68</v>
      </c>
    </row>
    <row r="12" spans="1:4" x14ac:dyDescent="0.25">
      <c r="A12" s="15" t="s">
        <v>67</v>
      </c>
      <c r="B12" s="15" t="s">
        <v>67</v>
      </c>
      <c r="C12" s="15" t="s">
        <v>61</v>
      </c>
      <c r="D12" s="15" t="s">
        <v>69</v>
      </c>
    </row>
    <row r="13" spans="1:4" x14ac:dyDescent="0.25">
      <c r="A13" s="13" t="s">
        <v>59</v>
      </c>
      <c r="B13" s="13" t="s">
        <v>57</v>
      </c>
      <c r="C13" s="13" t="s">
        <v>52</v>
      </c>
      <c r="D13" s="13"/>
    </row>
    <row r="14" spans="1:4" x14ac:dyDescent="0.25">
      <c r="A14" s="15" t="s">
        <v>53</v>
      </c>
      <c r="B14" s="15" t="s">
        <v>70</v>
      </c>
      <c r="C14" s="15" t="s">
        <v>61</v>
      </c>
      <c r="D14" s="15" t="s">
        <v>62</v>
      </c>
    </row>
    <row r="15" spans="1:4" x14ac:dyDescent="0.25">
      <c r="A15" s="14" t="s">
        <v>50</v>
      </c>
      <c r="B15" s="14" t="s">
        <v>60</v>
      </c>
      <c r="C15" s="14" t="s">
        <v>55</v>
      </c>
      <c r="D15" s="14"/>
    </row>
    <row r="16" spans="1:4" x14ac:dyDescent="0.25">
      <c r="A16" s="15" t="s">
        <v>71</v>
      </c>
      <c r="B16" s="15" t="s">
        <v>72</v>
      </c>
      <c r="C16" s="15" t="s">
        <v>61</v>
      </c>
      <c r="D16" s="15" t="s">
        <v>62</v>
      </c>
    </row>
    <row r="17" spans="1:4" x14ac:dyDescent="0.25">
      <c r="A17" s="14" t="s">
        <v>73</v>
      </c>
      <c r="B17" s="14" t="s">
        <v>74</v>
      </c>
      <c r="C17" s="14" t="s">
        <v>55</v>
      </c>
      <c r="D17" s="14"/>
    </row>
    <row r="18" spans="1:4" x14ac:dyDescent="0.25">
      <c r="A18"/>
      <c r="C18"/>
    </row>
    <row r="19" spans="1:4" x14ac:dyDescent="0.25">
      <c r="A19"/>
      <c r="C19"/>
    </row>
    <row r="20" spans="1:4" x14ac:dyDescent="0.25">
      <c r="A20"/>
      <c r="C20" s="16"/>
    </row>
    <row r="21" spans="1:4" x14ac:dyDescent="0.25">
      <c r="A21" s="17" t="s">
        <v>75</v>
      </c>
    </row>
    <row r="22" spans="1:4" x14ac:dyDescent="0.25">
      <c r="A22" s="18" t="s">
        <v>76</v>
      </c>
    </row>
    <row r="23" spans="1:4" x14ac:dyDescent="0.25">
      <c r="A23"/>
    </row>
    <row r="24" spans="1:4" x14ac:dyDescent="0.25">
      <c r="A24" s="13" t="s">
        <v>77</v>
      </c>
    </row>
    <row r="25" spans="1:4" x14ac:dyDescent="0.25">
      <c r="A25" s="14" t="s">
        <v>78</v>
      </c>
    </row>
    <row r="26" spans="1:4" x14ac:dyDescent="0.25">
      <c r="A26" s="15" t="s">
        <v>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topLeftCell="A112" zoomScale="85" zoomScaleNormal="85" workbookViewId="0">
      <selection activeCell="I156" sqref="I156"/>
    </sheetView>
  </sheetViews>
  <sheetFormatPr defaultRowHeight="15.75" x14ac:dyDescent="0.25"/>
  <cols>
    <col min="1" max="1" width="18.625"/>
    <col min="2" max="2" width="30"/>
    <col min="3" max="6" width="10.625"/>
    <col min="7" max="7" width="5.5"/>
    <col min="8" max="1025" width="10.625"/>
  </cols>
  <sheetData>
    <row r="1" spans="1:9" x14ac:dyDescent="0.25">
      <c r="F1" t="s">
        <v>80</v>
      </c>
      <c r="G1" t="s">
        <v>4</v>
      </c>
      <c r="H1" t="s">
        <v>81</v>
      </c>
      <c r="I1" t="s">
        <v>82</v>
      </c>
    </row>
    <row r="2" spans="1:9" x14ac:dyDescent="0.25">
      <c r="A2" s="2" t="s">
        <v>83</v>
      </c>
      <c r="B2" s="2"/>
      <c r="C2" s="2"/>
      <c r="D2" s="2"/>
      <c r="E2" s="2"/>
      <c r="F2" s="2"/>
      <c r="G2" s="2"/>
    </row>
    <row r="4" spans="1:9" x14ac:dyDescent="0.25">
      <c r="A4" s="1" t="s">
        <v>84</v>
      </c>
      <c r="B4" s="1"/>
      <c r="C4" s="1"/>
      <c r="D4" s="1"/>
      <c r="E4" s="1"/>
      <c r="F4" s="1"/>
    </row>
    <row r="5" spans="1:9" x14ac:dyDescent="0.25">
      <c r="A5" t="s">
        <v>85</v>
      </c>
      <c r="B5" t="s">
        <v>86</v>
      </c>
      <c r="F5" t="s">
        <v>87</v>
      </c>
      <c r="G5" t="s">
        <v>33</v>
      </c>
      <c r="H5">
        <v>8</v>
      </c>
      <c r="I5">
        <v>16</v>
      </c>
    </row>
    <row r="6" spans="1:9" x14ac:dyDescent="0.25">
      <c r="B6" s="20" t="s">
        <v>88</v>
      </c>
    </row>
    <row r="7" spans="1:9" x14ac:dyDescent="0.25">
      <c r="B7" t="s">
        <v>89</v>
      </c>
    </row>
    <row r="8" spans="1:9" x14ac:dyDescent="0.25">
      <c r="B8" t="s">
        <v>90</v>
      </c>
      <c r="C8" t="s">
        <v>91</v>
      </c>
    </row>
    <row r="9" spans="1:9" x14ac:dyDescent="0.25">
      <c r="B9" t="s">
        <v>92</v>
      </c>
      <c r="C9" t="s">
        <v>91</v>
      </c>
    </row>
    <row r="11" spans="1:9" x14ac:dyDescent="0.25">
      <c r="A11" t="s">
        <v>93</v>
      </c>
      <c r="B11" t="s">
        <v>94</v>
      </c>
      <c r="F11" t="s">
        <v>6</v>
      </c>
      <c r="G11" t="s">
        <v>33</v>
      </c>
      <c r="H11">
        <v>8</v>
      </c>
      <c r="I11">
        <v>16</v>
      </c>
    </row>
    <row r="12" spans="1:9" x14ac:dyDescent="0.25">
      <c r="B12" t="s">
        <v>95</v>
      </c>
    </row>
    <row r="14" spans="1:9" x14ac:dyDescent="0.25">
      <c r="B14" s="19" t="s">
        <v>96</v>
      </c>
    </row>
    <row r="16" spans="1:9" x14ac:dyDescent="0.25">
      <c r="A16" t="s">
        <v>97</v>
      </c>
      <c r="B16" t="s">
        <v>98</v>
      </c>
    </row>
    <row r="17" spans="1:9" x14ac:dyDescent="0.25">
      <c r="B17" t="s">
        <v>99</v>
      </c>
    </row>
    <row r="18" spans="1:9" x14ac:dyDescent="0.25">
      <c r="B18" t="s">
        <v>100</v>
      </c>
    </row>
    <row r="19" spans="1:9" x14ac:dyDescent="0.25">
      <c r="B19" t="s">
        <v>101</v>
      </c>
    </row>
    <row r="20" spans="1:9" x14ac:dyDescent="0.25">
      <c r="B20" t="s">
        <v>102</v>
      </c>
    </row>
    <row r="21" spans="1:9" x14ac:dyDescent="0.25">
      <c r="B21" t="s">
        <v>103</v>
      </c>
    </row>
    <row r="23" spans="1:9" x14ac:dyDescent="0.25">
      <c r="A23" t="s">
        <v>104</v>
      </c>
      <c r="B23" t="s">
        <v>105</v>
      </c>
    </row>
    <row r="24" spans="1:9" x14ac:dyDescent="0.25">
      <c r="B24" t="s">
        <v>106</v>
      </c>
    </row>
    <row r="26" spans="1:9" x14ac:dyDescent="0.25">
      <c r="A26" t="s">
        <v>107</v>
      </c>
      <c r="B26" t="s">
        <v>108</v>
      </c>
      <c r="F26" t="s">
        <v>109</v>
      </c>
      <c r="G26" t="s">
        <v>33</v>
      </c>
      <c r="H26">
        <v>1</v>
      </c>
      <c r="I26">
        <v>1</v>
      </c>
    </row>
    <row r="27" spans="1:9" x14ac:dyDescent="0.25">
      <c r="B27" t="s">
        <v>110</v>
      </c>
      <c r="F27" t="s">
        <v>109</v>
      </c>
      <c r="G27" t="s">
        <v>33</v>
      </c>
      <c r="H27">
        <v>8</v>
      </c>
      <c r="I27">
        <v>8</v>
      </c>
    </row>
    <row r="28" spans="1:9" x14ac:dyDescent="0.25">
      <c r="B28" t="s">
        <v>111</v>
      </c>
      <c r="F28" t="s">
        <v>6</v>
      </c>
      <c r="G28" t="s">
        <v>33</v>
      </c>
      <c r="H28">
        <v>1</v>
      </c>
      <c r="I28">
        <v>1</v>
      </c>
    </row>
    <row r="29" spans="1:9" x14ac:dyDescent="0.25">
      <c r="B29" t="s">
        <v>112</v>
      </c>
      <c r="F29" t="s">
        <v>6</v>
      </c>
      <c r="G29" t="s">
        <v>33</v>
      </c>
      <c r="H29">
        <v>8</v>
      </c>
      <c r="I29">
        <v>6</v>
      </c>
    </row>
    <row r="30" spans="1:9" x14ac:dyDescent="0.25">
      <c r="B30" t="s">
        <v>113</v>
      </c>
      <c r="F30" t="s">
        <v>109</v>
      </c>
      <c r="G30" t="s">
        <v>33</v>
      </c>
      <c r="H30">
        <v>1</v>
      </c>
      <c r="I30">
        <v>1</v>
      </c>
    </row>
    <row r="31" spans="1:9" x14ac:dyDescent="0.25">
      <c r="B31" t="s">
        <v>114</v>
      </c>
      <c r="F31" t="s">
        <v>109</v>
      </c>
      <c r="G31" t="s">
        <v>33</v>
      </c>
      <c r="H31">
        <v>8</v>
      </c>
      <c r="I31">
        <v>4</v>
      </c>
    </row>
    <row r="32" spans="1:9" x14ac:dyDescent="0.25">
      <c r="B32" t="s">
        <v>115</v>
      </c>
      <c r="F32" t="s">
        <v>116</v>
      </c>
      <c r="G32" t="s">
        <v>33</v>
      </c>
      <c r="H32">
        <v>1</v>
      </c>
      <c r="I32">
        <v>1</v>
      </c>
    </row>
    <row r="33" spans="1:9" x14ac:dyDescent="0.25">
      <c r="B33" t="s">
        <v>117</v>
      </c>
      <c r="F33" t="s">
        <v>116</v>
      </c>
      <c r="G33" t="s">
        <v>33</v>
      </c>
      <c r="H33">
        <v>8</v>
      </c>
      <c r="I33">
        <v>8</v>
      </c>
    </row>
    <row r="34" spans="1:9" x14ac:dyDescent="0.25">
      <c r="B34" t="s">
        <v>118</v>
      </c>
      <c r="F34" t="s">
        <v>12</v>
      </c>
      <c r="G34" t="s">
        <v>33</v>
      </c>
      <c r="H34">
        <v>1</v>
      </c>
      <c r="I34">
        <v>1</v>
      </c>
    </row>
    <row r="35" spans="1:9" x14ac:dyDescent="0.25">
      <c r="B35" t="s">
        <v>119</v>
      </c>
      <c r="F35" t="s">
        <v>12</v>
      </c>
      <c r="G35" t="s">
        <v>33</v>
      </c>
      <c r="H35">
        <v>8</v>
      </c>
      <c r="I35">
        <v>8</v>
      </c>
    </row>
    <row r="36" spans="1:9" x14ac:dyDescent="0.25">
      <c r="B36" t="s">
        <v>120</v>
      </c>
      <c r="F36" t="s">
        <v>87</v>
      </c>
      <c r="G36" t="s">
        <v>33</v>
      </c>
      <c r="H36">
        <v>1</v>
      </c>
      <c r="I36">
        <v>1</v>
      </c>
    </row>
    <row r="37" spans="1:9" x14ac:dyDescent="0.25">
      <c r="B37" t="s">
        <v>121</v>
      </c>
      <c r="F37" t="s">
        <v>87</v>
      </c>
      <c r="G37" t="s">
        <v>33</v>
      </c>
      <c r="H37">
        <v>8</v>
      </c>
      <c r="I37">
        <v>8</v>
      </c>
    </row>
    <row r="39" spans="1:9" x14ac:dyDescent="0.25">
      <c r="A39" t="s">
        <v>122</v>
      </c>
      <c r="B39" t="s">
        <v>123</v>
      </c>
      <c r="F39" t="s">
        <v>6</v>
      </c>
      <c r="G39" t="s">
        <v>33</v>
      </c>
      <c r="H39">
        <v>1</v>
      </c>
      <c r="I39">
        <v>1</v>
      </c>
    </row>
    <row r="40" spans="1:9" x14ac:dyDescent="0.25">
      <c r="B40" s="20" t="s">
        <v>124</v>
      </c>
      <c r="F40" t="s">
        <v>125</v>
      </c>
      <c r="G40" t="s">
        <v>33</v>
      </c>
      <c r="H40">
        <v>1</v>
      </c>
      <c r="I40">
        <v>1</v>
      </c>
    </row>
    <row r="41" spans="1:9" x14ac:dyDescent="0.25">
      <c r="B41" t="s">
        <v>126</v>
      </c>
      <c r="F41" t="s">
        <v>6</v>
      </c>
      <c r="G41" t="s">
        <v>33</v>
      </c>
      <c r="H41">
        <v>1</v>
      </c>
      <c r="I41">
        <v>1</v>
      </c>
    </row>
    <row r="43" spans="1:9" x14ac:dyDescent="0.25">
      <c r="B43" s="19" t="s">
        <v>127</v>
      </c>
    </row>
    <row r="45" spans="1:9" x14ac:dyDescent="0.25">
      <c r="A45" t="s">
        <v>128</v>
      </c>
      <c r="B45" t="s">
        <v>129</v>
      </c>
    </row>
    <row r="46" spans="1:9" x14ac:dyDescent="0.25">
      <c r="B46" s="20" t="s">
        <v>130</v>
      </c>
    </row>
    <row r="47" spans="1:9" x14ac:dyDescent="0.25">
      <c r="B47" s="20" t="s">
        <v>131</v>
      </c>
    </row>
    <row r="48" spans="1:9" x14ac:dyDescent="0.25">
      <c r="B48" t="s">
        <v>132</v>
      </c>
    </row>
    <row r="49" spans="1:9" x14ac:dyDescent="0.25">
      <c r="B49" t="s">
        <v>133</v>
      </c>
    </row>
    <row r="51" spans="1:9" x14ac:dyDescent="0.25">
      <c r="A51" t="s">
        <v>134</v>
      </c>
      <c r="B51" t="s">
        <v>135</v>
      </c>
      <c r="F51" t="s">
        <v>109</v>
      </c>
      <c r="G51" t="s">
        <v>33</v>
      </c>
      <c r="H51">
        <v>4</v>
      </c>
      <c r="I51">
        <v>8</v>
      </c>
    </row>
    <row r="52" spans="1:9" x14ac:dyDescent="0.25">
      <c r="B52" t="s">
        <v>136</v>
      </c>
      <c r="F52" t="s">
        <v>6</v>
      </c>
      <c r="G52" t="s">
        <v>33</v>
      </c>
      <c r="H52">
        <v>8</v>
      </c>
      <c r="I52">
        <v>10</v>
      </c>
    </row>
    <row r="53" spans="1:9" x14ac:dyDescent="0.25">
      <c r="B53" t="s">
        <v>137</v>
      </c>
      <c r="F53" t="s">
        <v>109</v>
      </c>
      <c r="G53" t="s">
        <v>33</v>
      </c>
      <c r="H53">
        <v>4</v>
      </c>
      <c r="I53">
        <v>4</v>
      </c>
    </row>
    <row r="54" spans="1:9" x14ac:dyDescent="0.25">
      <c r="B54" t="s">
        <v>138</v>
      </c>
      <c r="F54" t="s">
        <v>116</v>
      </c>
      <c r="G54" t="s">
        <v>33</v>
      </c>
      <c r="H54">
        <v>6</v>
      </c>
      <c r="I54">
        <v>6</v>
      </c>
    </row>
    <row r="55" spans="1:9" x14ac:dyDescent="0.25">
      <c r="B55" t="s">
        <v>139</v>
      </c>
      <c r="F55" t="s">
        <v>12</v>
      </c>
      <c r="G55" t="s">
        <v>33</v>
      </c>
      <c r="H55">
        <v>4</v>
      </c>
      <c r="I55">
        <v>4</v>
      </c>
    </row>
    <row r="56" spans="1:9" x14ac:dyDescent="0.25">
      <c r="B56" t="s">
        <v>140</v>
      </c>
      <c r="F56" t="s">
        <v>87</v>
      </c>
      <c r="G56" t="s">
        <v>33</v>
      </c>
      <c r="H56">
        <v>2</v>
      </c>
      <c r="I56">
        <v>2</v>
      </c>
    </row>
    <row r="58" spans="1:9" x14ac:dyDescent="0.25">
      <c r="A58" t="s">
        <v>141</v>
      </c>
      <c r="B58" t="s">
        <v>142</v>
      </c>
      <c r="F58" t="s">
        <v>6</v>
      </c>
      <c r="G58" t="s">
        <v>33</v>
      </c>
      <c r="H58">
        <v>1</v>
      </c>
      <c r="I58">
        <v>1</v>
      </c>
    </row>
    <row r="59" spans="1:9" x14ac:dyDescent="0.25">
      <c r="B59" t="s">
        <v>143</v>
      </c>
      <c r="F59" t="s">
        <v>116</v>
      </c>
      <c r="G59" t="s">
        <v>33</v>
      </c>
      <c r="H59">
        <v>1</v>
      </c>
      <c r="I59">
        <v>1</v>
      </c>
    </row>
    <row r="62" spans="1:9" x14ac:dyDescent="0.25">
      <c r="A62" s="21" t="s">
        <v>144</v>
      </c>
      <c r="B62" t="s">
        <v>98</v>
      </c>
    </row>
    <row r="63" spans="1:9" x14ac:dyDescent="0.25">
      <c r="B63" t="s">
        <v>99</v>
      </c>
    </row>
    <row r="64" spans="1:9" x14ac:dyDescent="0.25">
      <c r="B64" t="s">
        <v>100</v>
      </c>
    </row>
    <row r="65" spans="1:9" x14ac:dyDescent="0.25">
      <c r="B65" t="s">
        <v>101</v>
      </c>
    </row>
    <row r="66" spans="1:9" x14ac:dyDescent="0.25">
      <c r="B66" t="s">
        <v>102</v>
      </c>
    </row>
    <row r="67" spans="1:9" x14ac:dyDescent="0.25">
      <c r="B67" t="s">
        <v>103</v>
      </c>
    </row>
    <row r="69" spans="1:9" x14ac:dyDescent="0.25">
      <c r="A69" t="s">
        <v>145</v>
      </c>
      <c r="B69" t="s">
        <v>146</v>
      </c>
    </row>
    <row r="70" spans="1:9" x14ac:dyDescent="0.25">
      <c r="B70" t="s">
        <v>147</v>
      </c>
    </row>
    <row r="72" spans="1:9" x14ac:dyDescent="0.25">
      <c r="A72" t="s">
        <v>107</v>
      </c>
      <c r="B72" t="s">
        <v>148</v>
      </c>
      <c r="F72" t="s">
        <v>109</v>
      </c>
      <c r="G72" t="s">
        <v>33</v>
      </c>
      <c r="H72">
        <v>1</v>
      </c>
      <c r="I72">
        <v>1</v>
      </c>
    </row>
    <row r="73" spans="1:9" x14ac:dyDescent="0.25">
      <c r="B73" t="s">
        <v>149</v>
      </c>
      <c r="F73" t="s">
        <v>109</v>
      </c>
      <c r="G73" t="s">
        <v>33</v>
      </c>
      <c r="H73">
        <v>1</v>
      </c>
      <c r="I73">
        <v>1</v>
      </c>
    </row>
    <row r="74" spans="1:9" x14ac:dyDescent="0.25">
      <c r="B74" t="s">
        <v>150</v>
      </c>
      <c r="F74" t="s">
        <v>6</v>
      </c>
      <c r="G74" t="s">
        <v>33</v>
      </c>
      <c r="H74">
        <v>1</v>
      </c>
      <c r="I74">
        <v>1</v>
      </c>
    </row>
    <row r="75" spans="1:9" x14ac:dyDescent="0.25">
      <c r="B75" t="s">
        <v>151</v>
      </c>
      <c r="F75" t="s">
        <v>6</v>
      </c>
      <c r="G75" t="s">
        <v>33</v>
      </c>
      <c r="H75">
        <v>1</v>
      </c>
      <c r="I75">
        <v>1</v>
      </c>
    </row>
    <row r="76" spans="1:9" x14ac:dyDescent="0.25">
      <c r="B76" t="s">
        <v>152</v>
      </c>
      <c r="F76" t="s">
        <v>109</v>
      </c>
      <c r="G76" t="s">
        <v>33</v>
      </c>
      <c r="H76">
        <v>1</v>
      </c>
      <c r="I76">
        <v>1</v>
      </c>
    </row>
    <row r="77" spans="1:9" x14ac:dyDescent="0.25">
      <c r="B77" t="s">
        <v>153</v>
      </c>
      <c r="F77" t="s">
        <v>109</v>
      </c>
      <c r="G77" t="s">
        <v>33</v>
      </c>
      <c r="H77">
        <v>1</v>
      </c>
      <c r="I77">
        <v>1</v>
      </c>
    </row>
    <row r="78" spans="1:9" x14ac:dyDescent="0.25">
      <c r="B78" t="s">
        <v>154</v>
      </c>
      <c r="F78" t="s">
        <v>116</v>
      </c>
      <c r="G78" t="s">
        <v>33</v>
      </c>
      <c r="H78">
        <v>1</v>
      </c>
      <c r="I78">
        <v>1</v>
      </c>
    </row>
    <row r="79" spans="1:9" x14ac:dyDescent="0.25">
      <c r="B79" t="s">
        <v>155</v>
      </c>
      <c r="F79" t="s">
        <v>116</v>
      </c>
      <c r="G79" t="s">
        <v>33</v>
      </c>
      <c r="H79">
        <v>1</v>
      </c>
      <c r="I79">
        <v>1</v>
      </c>
    </row>
    <row r="80" spans="1:9" x14ac:dyDescent="0.25">
      <c r="B80" t="s">
        <v>156</v>
      </c>
      <c r="F80" t="s">
        <v>12</v>
      </c>
      <c r="G80" t="s">
        <v>33</v>
      </c>
      <c r="H80">
        <v>1</v>
      </c>
      <c r="I80">
        <v>1</v>
      </c>
    </row>
    <row r="81" spans="1:9" x14ac:dyDescent="0.25">
      <c r="B81" t="s">
        <v>157</v>
      </c>
      <c r="F81" t="s">
        <v>12</v>
      </c>
      <c r="G81" t="s">
        <v>33</v>
      </c>
      <c r="H81">
        <v>1</v>
      </c>
      <c r="I81">
        <v>1</v>
      </c>
    </row>
    <row r="82" spans="1:9" x14ac:dyDescent="0.25">
      <c r="B82" t="s">
        <v>158</v>
      </c>
      <c r="F82" t="s">
        <v>87</v>
      </c>
      <c r="G82" t="s">
        <v>33</v>
      </c>
      <c r="H82">
        <v>1</v>
      </c>
      <c r="I82">
        <v>1</v>
      </c>
    </row>
    <row r="83" spans="1:9" x14ac:dyDescent="0.25">
      <c r="B83" t="s">
        <v>159</v>
      </c>
      <c r="F83" t="s">
        <v>87</v>
      </c>
      <c r="G83" t="s">
        <v>33</v>
      </c>
      <c r="H83">
        <v>1</v>
      </c>
      <c r="I83">
        <v>1</v>
      </c>
    </row>
    <row r="85" spans="1:9" x14ac:dyDescent="0.25">
      <c r="A85" s="19"/>
      <c r="B85" s="19" t="s">
        <v>160</v>
      </c>
    </row>
    <row r="87" spans="1:9" x14ac:dyDescent="0.25">
      <c r="A87" t="s">
        <v>161</v>
      </c>
      <c r="B87" t="s">
        <v>162</v>
      </c>
    </row>
    <row r="88" spans="1:9" x14ac:dyDescent="0.25">
      <c r="B88" t="s">
        <v>163</v>
      </c>
    </row>
    <row r="89" spans="1:9" x14ac:dyDescent="0.25">
      <c r="B89" t="s">
        <v>164</v>
      </c>
    </row>
    <row r="90" spans="1:9" x14ac:dyDescent="0.25">
      <c r="B90" t="s">
        <v>165</v>
      </c>
    </row>
    <row r="91" spans="1:9" x14ac:dyDescent="0.25">
      <c r="B91" t="s">
        <v>166</v>
      </c>
    </row>
    <row r="92" spans="1:9" x14ac:dyDescent="0.25">
      <c r="B92" t="s">
        <v>167</v>
      </c>
    </row>
    <row r="93" spans="1:9" x14ac:dyDescent="0.25">
      <c r="B93" t="s">
        <v>168</v>
      </c>
    </row>
    <row r="95" spans="1:9" x14ac:dyDescent="0.25">
      <c r="A95" t="s">
        <v>107</v>
      </c>
    </row>
    <row r="96" spans="1:9" x14ac:dyDescent="0.25">
      <c r="B96" t="s">
        <v>169</v>
      </c>
      <c r="F96" t="s">
        <v>109</v>
      </c>
      <c r="G96" t="s">
        <v>33</v>
      </c>
      <c r="H96">
        <v>4</v>
      </c>
      <c r="I96">
        <v>4</v>
      </c>
    </row>
    <row r="97" spans="1:9" x14ac:dyDescent="0.25">
      <c r="B97" t="s">
        <v>170</v>
      </c>
      <c r="F97" t="s">
        <v>6</v>
      </c>
      <c r="G97" t="s">
        <v>33</v>
      </c>
      <c r="H97">
        <v>4</v>
      </c>
      <c r="I97">
        <v>6</v>
      </c>
    </row>
    <row r="98" spans="1:9" x14ac:dyDescent="0.25">
      <c r="B98" t="s">
        <v>171</v>
      </c>
      <c r="F98" t="s">
        <v>109</v>
      </c>
      <c r="G98" t="s">
        <v>33</v>
      </c>
      <c r="H98">
        <v>4</v>
      </c>
      <c r="I98">
        <v>4</v>
      </c>
    </row>
    <row r="99" spans="1:9" x14ac:dyDescent="0.25">
      <c r="B99" t="s">
        <v>172</v>
      </c>
      <c r="F99" t="s">
        <v>116</v>
      </c>
      <c r="G99" t="s">
        <v>33</v>
      </c>
      <c r="H99">
        <v>4</v>
      </c>
      <c r="I99">
        <v>6</v>
      </c>
    </row>
    <row r="100" spans="1:9" x14ac:dyDescent="0.25">
      <c r="B100" t="s">
        <v>173</v>
      </c>
      <c r="F100" t="s">
        <v>6</v>
      </c>
      <c r="G100" t="s">
        <v>33</v>
      </c>
      <c r="H100">
        <v>4</v>
      </c>
      <c r="I100">
        <v>6</v>
      </c>
    </row>
    <row r="101" spans="1:9" x14ac:dyDescent="0.25">
      <c r="B101" t="s">
        <v>174</v>
      </c>
      <c r="F101" t="s">
        <v>12</v>
      </c>
      <c r="G101" t="s">
        <v>33</v>
      </c>
      <c r="H101">
        <v>4</v>
      </c>
      <c r="I101">
        <v>6</v>
      </c>
    </row>
    <row r="102" spans="1:9" x14ac:dyDescent="0.25">
      <c r="B102" t="s">
        <v>175</v>
      </c>
      <c r="F102" t="s">
        <v>87</v>
      </c>
      <c r="G102" t="s">
        <v>176</v>
      </c>
      <c r="H102">
        <v>2</v>
      </c>
      <c r="I102">
        <v>4</v>
      </c>
    </row>
    <row r="104" spans="1:9" x14ac:dyDescent="0.25">
      <c r="A104" t="s">
        <v>177</v>
      </c>
      <c r="F104" t="s">
        <v>6</v>
      </c>
      <c r="G104" t="s">
        <v>178</v>
      </c>
      <c r="H104">
        <v>8</v>
      </c>
    </row>
    <row r="106" spans="1:9" x14ac:dyDescent="0.25">
      <c r="B106" t="s">
        <v>179</v>
      </c>
    </row>
    <row r="108" spans="1:9" x14ac:dyDescent="0.25">
      <c r="A108" t="s">
        <v>180</v>
      </c>
      <c r="B108" t="s">
        <v>181</v>
      </c>
      <c r="F108" t="s">
        <v>6</v>
      </c>
      <c r="G108" t="s">
        <v>178</v>
      </c>
      <c r="H108">
        <v>4</v>
      </c>
    </row>
    <row r="109" spans="1:9" x14ac:dyDescent="0.25">
      <c r="A109" t="s">
        <v>182</v>
      </c>
      <c r="B109" t="s">
        <v>183</v>
      </c>
      <c r="F109" t="s">
        <v>6</v>
      </c>
      <c r="G109" t="s">
        <v>33</v>
      </c>
      <c r="H109">
        <v>2</v>
      </c>
      <c r="I109">
        <v>2</v>
      </c>
    </row>
    <row r="110" spans="1:9" x14ac:dyDescent="0.25">
      <c r="B110" t="s">
        <v>184</v>
      </c>
    </row>
    <row r="111" spans="1:9" x14ac:dyDescent="0.25">
      <c r="B111" t="s">
        <v>94</v>
      </c>
    </row>
    <row r="112" spans="1:9" x14ac:dyDescent="0.25">
      <c r="B112" t="s">
        <v>185</v>
      </c>
    </row>
    <row r="113" spans="1:9" x14ac:dyDescent="0.25">
      <c r="B113" t="s">
        <v>186</v>
      </c>
    </row>
    <row r="114" spans="1:9" x14ac:dyDescent="0.25">
      <c r="B114" t="s">
        <v>187</v>
      </c>
    </row>
    <row r="115" spans="1:9" x14ac:dyDescent="0.25">
      <c r="B115" t="s">
        <v>188</v>
      </c>
    </row>
    <row r="117" spans="1:9" x14ac:dyDescent="0.25">
      <c r="A117" t="s">
        <v>189</v>
      </c>
      <c r="F117" t="s">
        <v>12</v>
      </c>
      <c r="G117" t="s">
        <v>33</v>
      </c>
      <c r="H117">
        <v>3</v>
      </c>
      <c r="I117">
        <v>6</v>
      </c>
    </row>
    <row r="126" spans="1:9" x14ac:dyDescent="0.25">
      <c r="A126" t="s">
        <v>190</v>
      </c>
      <c r="B126" t="s">
        <v>191</v>
      </c>
      <c r="F126" t="s">
        <v>109</v>
      </c>
      <c r="G126" t="s">
        <v>33</v>
      </c>
      <c r="H126">
        <v>1</v>
      </c>
      <c r="I126">
        <v>1</v>
      </c>
    </row>
    <row r="127" spans="1:9" x14ac:dyDescent="0.25">
      <c r="A127" t="s">
        <v>192</v>
      </c>
      <c r="B127" t="s">
        <v>193</v>
      </c>
      <c r="F127" t="s">
        <v>87</v>
      </c>
      <c r="G127" t="s">
        <v>33</v>
      </c>
      <c r="H127">
        <v>1</v>
      </c>
      <c r="I127">
        <v>1</v>
      </c>
    </row>
    <row r="129" spans="1:9" x14ac:dyDescent="0.25">
      <c r="A129" t="s">
        <v>194</v>
      </c>
      <c r="B129" t="s">
        <v>195</v>
      </c>
    </row>
    <row r="130" spans="1:9" x14ac:dyDescent="0.25">
      <c r="B130" t="s">
        <v>196</v>
      </c>
    </row>
    <row r="131" spans="1:9" x14ac:dyDescent="0.25">
      <c r="B131" t="s">
        <v>197</v>
      </c>
    </row>
    <row r="132" spans="1:9" x14ac:dyDescent="0.25">
      <c r="B132" t="s">
        <v>102</v>
      </c>
    </row>
    <row r="133" spans="1:9" x14ac:dyDescent="0.25">
      <c r="B133" t="s">
        <v>198</v>
      </c>
    </row>
    <row r="134" spans="1:9" x14ac:dyDescent="0.25">
      <c r="B134" t="s">
        <v>199</v>
      </c>
    </row>
    <row r="136" spans="1:9" x14ac:dyDescent="0.25">
      <c r="A136" t="s">
        <v>107</v>
      </c>
      <c r="B136" t="s">
        <v>200</v>
      </c>
      <c r="F136" t="s">
        <v>109</v>
      </c>
      <c r="G136" t="s">
        <v>33</v>
      </c>
      <c r="H136">
        <v>3</v>
      </c>
      <c r="I136">
        <v>6</v>
      </c>
    </row>
    <row r="137" spans="1:9" x14ac:dyDescent="0.25">
      <c r="B137" t="s">
        <v>201</v>
      </c>
      <c r="F137" t="s">
        <v>6</v>
      </c>
      <c r="G137" t="s">
        <v>33</v>
      </c>
      <c r="H137">
        <v>6</v>
      </c>
      <c r="I137">
        <v>6</v>
      </c>
    </row>
    <row r="138" spans="1:9" x14ac:dyDescent="0.25">
      <c r="B138" t="s">
        <v>202</v>
      </c>
      <c r="F138" t="s">
        <v>109</v>
      </c>
      <c r="G138" t="s">
        <v>33</v>
      </c>
      <c r="H138">
        <v>3</v>
      </c>
      <c r="I138">
        <v>2</v>
      </c>
    </row>
    <row r="139" spans="1:9" x14ac:dyDescent="0.25">
      <c r="B139" t="s">
        <v>203</v>
      </c>
      <c r="F139" t="s">
        <v>6</v>
      </c>
      <c r="G139" t="s">
        <v>33</v>
      </c>
      <c r="H139">
        <v>8</v>
      </c>
      <c r="I139">
        <v>4</v>
      </c>
    </row>
    <row r="141" spans="1:9" x14ac:dyDescent="0.25">
      <c r="B141" t="s">
        <v>204</v>
      </c>
      <c r="F141" t="s">
        <v>116</v>
      </c>
      <c r="G141" t="s">
        <v>33</v>
      </c>
      <c r="H141">
        <v>4</v>
      </c>
      <c r="I141">
        <v>6</v>
      </c>
    </row>
    <row r="142" spans="1:9" x14ac:dyDescent="0.25">
      <c r="B142" t="s">
        <v>205</v>
      </c>
      <c r="F142" t="s">
        <v>12</v>
      </c>
      <c r="G142" t="s">
        <v>33</v>
      </c>
      <c r="H142">
        <v>4</v>
      </c>
      <c r="I142">
        <v>6</v>
      </c>
    </row>
    <row r="143" spans="1:9" x14ac:dyDescent="0.25">
      <c r="B143" t="s">
        <v>206</v>
      </c>
      <c r="F143" t="s">
        <v>87</v>
      </c>
      <c r="G143" t="s">
        <v>207</v>
      </c>
      <c r="H143">
        <v>8</v>
      </c>
      <c r="I143">
        <v>16</v>
      </c>
    </row>
    <row r="145" spans="1:10" x14ac:dyDescent="0.25">
      <c r="A145" t="s">
        <v>208</v>
      </c>
      <c r="B145" t="s">
        <v>209</v>
      </c>
      <c r="F145" t="s">
        <v>87</v>
      </c>
      <c r="G145" t="s">
        <v>33</v>
      </c>
      <c r="H145">
        <v>1</v>
      </c>
      <c r="I145">
        <v>1</v>
      </c>
    </row>
    <row r="147" spans="1:10" x14ac:dyDescent="0.25">
      <c r="B147" t="s">
        <v>141</v>
      </c>
    </row>
    <row r="148" spans="1:10" x14ac:dyDescent="0.25">
      <c r="A148" t="s">
        <v>210</v>
      </c>
      <c r="B148" t="s">
        <v>211</v>
      </c>
      <c r="F148" t="s">
        <v>109</v>
      </c>
      <c r="G148" t="s">
        <v>33</v>
      </c>
      <c r="H148">
        <v>4</v>
      </c>
      <c r="I148">
        <v>16</v>
      </c>
    </row>
    <row r="149" spans="1:10" x14ac:dyDescent="0.25">
      <c r="B149" t="s">
        <v>212</v>
      </c>
    </row>
    <row r="152" spans="1:10" x14ac:dyDescent="0.25">
      <c r="A152" s="19"/>
      <c r="B152" s="19"/>
      <c r="H152">
        <f>SUM(H148,H148,H145,H143,H142,H141,H139,H138,H137,H136,H126,H127,H117,H109,H108,H104,H102,H101,H100,H99,H98,H97,H96,H72,H73,H74,H75,H76,H77,H78,H79,H80,H81,H82,H83,H59,H58,H56,H55,H54,H53,H52,H51,H41,H40,H39,H37,H36,H35,H34,H33,H32,H31,H30,H29,H28,H27,H26,H11,H5)</f>
        <v>205</v>
      </c>
      <c r="I152">
        <f>SUM(I148,I148,I145,I143,I142,I141,I139,I138,I137,I136,I126,I127,I117,I109,I108,I104,I102,I101,I100,I99,I98,I97,I96,I72,I73,I74,I75,I76,I77,I78,I79,I80,I81,I82,I83,I59,I58,I56,I55,I54,I53,I52,I51,I41,I40,I39,I37,I36,I35,I34,I33,I32,I31,I30,I29,I28,I27,I26,I11,I5)</f>
        <v>256</v>
      </c>
      <c r="J152" t="s">
        <v>213</v>
      </c>
    </row>
  </sheetData>
  <mergeCells count="2">
    <mergeCell ref="A2:G2"/>
    <mergeCell ref="A4:F4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abSelected="1" topLeftCell="L31" zoomScale="80" zoomScaleNormal="80" workbookViewId="0">
      <selection activeCell="U39" sqref="U39"/>
    </sheetView>
  </sheetViews>
  <sheetFormatPr defaultRowHeight="15.75" x14ac:dyDescent="0.25"/>
  <cols>
    <col min="1" max="1" width="15.625" customWidth="1"/>
    <col min="11" max="11" width="30.75" customWidth="1"/>
    <col min="12" max="12" width="29.5" customWidth="1"/>
  </cols>
  <sheetData>
    <row r="1" spans="1:13" x14ac:dyDescent="0.25">
      <c r="F1" t="s">
        <v>80</v>
      </c>
      <c r="G1" t="s">
        <v>4</v>
      </c>
      <c r="H1" t="s">
        <v>81</v>
      </c>
      <c r="I1" t="s">
        <v>82</v>
      </c>
    </row>
    <row r="2" spans="1:13" x14ac:dyDescent="0.25">
      <c r="A2" s="2" t="s">
        <v>83</v>
      </c>
      <c r="B2" s="2"/>
      <c r="C2" s="2"/>
      <c r="D2" s="2"/>
      <c r="E2" s="2"/>
      <c r="F2" s="2"/>
      <c r="G2" s="2"/>
    </row>
    <row r="4" spans="1:13" x14ac:dyDescent="0.25">
      <c r="A4" s="1" t="s">
        <v>84</v>
      </c>
      <c r="B4" s="1"/>
      <c r="C4" s="1"/>
      <c r="D4" s="1"/>
      <c r="E4" s="1"/>
      <c r="F4" s="1"/>
      <c r="K4" t="s">
        <v>214</v>
      </c>
      <c r="L4" t="s">
        <v>215</v>
      </c>
      <c r="M4" t="s">
        <v>216</v>
      </c>
    </row>
    <row r="5" spans="1:13" x14ac:dyDescent="0.25">
      <c r="A5" t="s">
        <v>85</v>
      </c>
      <c r="B5" t="s">
        <v>86</v>
      </c>
      <c r="F5" t="s">
        <v>87</v>
      </c>
      <c r="G5" t="s">
        <v>33</v>
      </c>
      <c r="H5">
        <v>8</v>
      </c>
      <c r="I5">
        <v>16</v>
      </c>
      <c r="K5">
        <f>201-H5</f>
        <v>193</v>
      </c>
      <c r="L5">
        <f>240-I5</f>
        <v>224</v>
      </c>
      <c r="M5">
        <f>1/12</f>
        <v>8.3333333333333329E-2</v>
      </c>
    </row>
    <row r="6" spans="1:13" x14ac:dyDescent="0.25">
      <c r="A6" t="s">
        <v>93</v>
      </c>
      <c r="B6" t="s">
        <v>94</v>
      </c>
      <c r="F6" t="s">
        <v>6</v>
      </c>
      <c r="G6" t="s">
        <v>33</v>
      </c>
      <c r="H6">
        <v>8</v>
      </c>
      <c r="I6">
        <v>16</v>
      </c>
      <c r="K6">
        <f>K5-H6</f>
        <v>185</v>
      </c>
      <c r="L6">
        <f>L5-I6</f>
        <v>208</v>
      </c>
      <c r="M6">
        <f>M5+(1/12)</f>
        <v>0.16666666666666666</v>
      </c>
    </row>
    <row r="7" spans="1:13" x14ac:dyDescent="0.25">
      <c r="A7" t="s">
        <v>107</v>
      </c>
      <c r="B7" t="s">
        <v>108</v>
      </c>
      <c r="F7" t="s">
        <v>109</v>
      </c>
      <c r="G7" t="s">
        <v>33</v>
      </c>
      <c r="H7">
        <v>1</v>
      </c>
      <c r="I7">
        <v>1</v>
      </c>
      <c r="K7">
        <f>K6-H7</f>
        <v>184</v>
      </c>
      <c r="L7">
        <f t="shared" ref="L7:L63" si="0">L6-I7</f>
        <v>207</v>
      </c>
      <c r="M7">
        <f t="shared" ref="M7:M63" si="1">M6+(1/12)</f>
        <v>0.25</v>
      </c>
    </row>
    <row r="8" spans="1:13" x14ac:dyDescent="0.25">
      <c r="B8" t="s">
        <v>110</v>
      </c>
      <c r="F8" t="s">
        <v>109</v>
      </c>
      <c r="G8" t="s">
        <v>33</v>
      </c>
      <c r="H8">
        <v>8</v>
      </c>
      <c r="I8">
        <v>8</v>
      </c>
      <c r="K8">
        <f t="shared" ref="K8:K63" si="2">K7-H8</f>
        <v>176</v>
      </c>
      <c r="L8">
        <f t="shared" si="0"/>
        <v>199</v>
      </c>
      <c r="M8">
        <f t="shared" si="1"/>
        <v>0.33333333333333331</v>
      </c>
    </row>
    <row r="9" spans="1:13" x14ac:dyDescent="0.25">
      <c r="B9" t="s">
        <v>111</v>
      </c>
      <c r="F9" t="s">
        <v>6</v>
      </c>
      <c r="G9" t="s">
        <v>33</v>
      </c>
      <c r="H9">
        <v>1</v>
      </c>
      <c r="I9">
        <v>1</v>
      </c>
      <c r="K9">
        <f t="shared" si="2"/>
        <v>175</v>
      </c>
      <c r="L9">
        <f t="shared" si="0"/>
        <v>198</v>
      </c>
      <c r="M9">
        <f t="shared" si="1"/>
        <v>0.41666666666666663</v>
      </c>
    </row>
    <row r="10" spans="1:13" x14ac:dyDescent="0.25">
      <c r="B10" t="s">
        <v>112</v>
      </c>
      <c r="F10" t="s">
        <v>6</v>
      </c>
      <c r="G10" t="s">
        <v>33</v>
      </c>
      <c r="H10">
        <v>8</v>
      </c>
      <c r="I10">
        <v>6</v>
      </c>
      <c r="K10">
        <f t="shared" si="2"/>
        <v>167</v>
      </c>
      <c r="L10">
        <f t="shared" si="0"/>
        <v>192</v>
      </c>
      <c r="M10">
        <f t="shared" si="1"/>
        <v>0.49999999999999994</v>
      </c>
    </row>
    <row r="11" spans="1:13" x14ac:dyDescent="0.25">
      <c r="B11" t="s">
        <v>113</v>
      </c>
      <c r="F11" t="s">
        <v>109</v>
      </c>
      <c r="G11" t="s">
        <v>33</v>
      </c>
      <c r="H11">
        <v>1</v>
      </c>
      <c r="I11">
        <v>1</v>
      </c>
      <c r="K11">
        <f t="shared" si="2"/>
        <v>166</v>
      </c>
      <c r="L11">
        <f t="shared" si="0"/>
        <v>191</v>
      </c>
      <c r="M11">
        <f t="shared" si="1"/>
        <v>0.58333333333333326</v>
      </c>
    </row>
    <row r="12" spans="1:13" x14ac:dyDescent="0.25">
      <c r="B12" t="s">
        <v>114</v>
      </c>
      <c r="F12" t="s">
        <v>109</v>
      </c>
      <c r="G12" t="s">
        <v>33</v>
      </c>
      <c r="H12">
        <v>8</v>
      </c>
      <c r="I12">
        <v>4</v>
      </c>
      <c r="K12">
        <f t="shared" si="2"/>
        <v>158</v>
      </c>
      <c r="L12">
        <f t="shared" si="0"/>
        <v>187</v>
      </c>
      <c r="M12">
        <f t="shared" si="1"/>
        <v>0.66666666666666663</v>
      </c>
    </row>
    <row r="13" spans="1:13" x14ac:dyDescent="0.25">
      <c r="B13" t="s">
        <v>115</v>
      </c>
      <c r="F13" t="s">
        <v>116</v>
      </c>
      <c r="G13" t="s">
        <v>33</v>
      </c>
      <c r="H13">
        <v>1</v>
      </c>
      <c r="I13">
        <v>1</v>
      </c>
      <c r="K13">
        <f t="shared" si="2"/>
        <v>157</v>
      </c>
      <c r="L13">
        <f t="shared" si="0"/>
        <v>186</v>
      </c>
      <c r="M13">
        <f t="shared" si="1"/>
        <v>0.75</v>
      </c>
    </row>
    <row r="14" spans="1:13" x14ac:dyDescent="0.25">
      <c r="B14" t="s">
        <v>117</v>
      </c>
      <c r="F14" t="s">
        <v>116</v>
      </c>
      <c r="G14" t="s">
        <v>33</v>
      </c>
      <c r="H14">
        <v>8</v>
      </c>
      <c r="I14">
        <v>8</v>
      </c>
      <c r="K14">
        <f t="shared" si="2"/>
        <v>149</v>
      </c>
      <c r="L14">
        <f t="shared" si="0"/>
        <v>178</v>
      </c>
      <c r="M14">
        <f t="shared" si="1"/>
        <v>0.83333333333333337</v>
      </c>
    </row>
    <row r="15" spans="1:13" x14ac:dyDescent="0.25">
      <c r="B15" t="s">
        <v>118</v>
      </c>
      <c r="F15" t="s">
        <v>12</v>
      </c>
      <c r="G15" t="s">
        <v>33</v>
      </c>
      <c r="H15">
        <v>1</v>
      </c>
      <c r="I15">
        <v>1</v>
      </c>
      <c r="K15">
        <f t="shared" si="2"/>
        <v>148</v>
      </c>
      <c r="L15">
        <f t="shared" si="0"/>
        <v>177</v>
      </c>
      <c r="M15">
        <f t="shared" si="1"/>
        <v>0.91666666666666674</v>
      </c>
    </row>
    <row r="16" spans="1:13" x14ac:dyDescent="0.25">
      <c r="B16" t="s">
        <v>119</v>
      </c>
      <c r="F16" t="s">
        <v>12</v>
      </c>
      <c r="G16" t="s">
        <v>33</v>
      </c>
      <c r="H16">
        <v>8</v>
      </c>
      <c r="I16">
        <v>8</v>
      </c>
      <c r="K16">
        <f t="shared" si="2"/>
        <v>140</v>
      </c>
      <c r="L16">
        <f t="shared" si="0"/>
        <v>169</v>
      </c>
      <c r="M16">
        <f t="shared" si="1"/>
        <v>1</v>
      </c>
    </row>
    <row r="17" spans="1:13" x14ac:dyDescent="0.25">
      <c r="B17" t="s">
        <v>120</v>
      </c>
      <c r="F17" t="s">
        <v>87</v>
      </c>
      <c r="G17" t="s">
        <v>33</v>
      </c>
      <c r="H17">
        <v>1</v>
      </c>
      <c r="I17">
        <v>1</v>
      </c>
      <c r="K17">
        <f t="shared" si="2"/>
        <v>139</v>
      </c>
      <c r="L17">
        <f t="shared" si="0"/>
        <v>168</v>
      </c>
      <c r="M17">
        <f t="shared" si="1"/>
        <v>1.0833333333333333</v>
      </c>
    </row>
    <row r="18" spans="1:13" x14ac:dyDescent="0.25">
      <c r="B18" t="s">
        <v>121</v>
      </c>
      <c r="F18" t="s">
        <v>87</v>
      </c>
      <c r="G18" t="s">
        <v>33</v>
      </c>
      <c r="H18">
        <v>8</v>
      </c>
      <c r="I18">
        <v>8</v>
      </c>
      <c r="K18">
        <f t="shared" si="2"/>
        <v>131</v>
      </c>
      <c r="L18">
        <f t="shared" si="0"/>
        <v>160</v>
      </c>
      <c r="M18">
        <f t="shared" si="1"/>
        <v>1.1666666666666665</v>
      </c>
    </row>
    <row r="19" spans="1:13" x14ac:dyDescent="0.25">
      <c r="A19" t="s">
        <v>122</v>
      </c>
      <c r="B19" t="s">
        <v>123</v>
      </c>
      <c r="F19" t="s">
        <v>6</v>
      </c>
      <c r="G19" t="s">
        <v>33</v>
      </c>
      <c r="H19">
        <v>1</v>
      </c>
      <c r="I19">
        <v>1</v>
      </c>
      <c r="K19">
        <f t="shared" si="2"/>
        <v>130</v>
      </c>
      <c r="L19">
        <f t="shared" si="0"/>
        <v>159</v>
      </c>
      <c r="M19">
        <f t="shared" si="1"/>
        <v>1.2499999999999998</v>
      </c>
    </row>
    <row r="20" spans="1:13" x14ac:dyDescent="0.25">
      <c r="B20" s="20" t="s">
        <v>124</v>
      </c>
      <c r="F20" t="s">
        <v>125</v>
      </c>
      <c r="G20" t="s">
        <v>33</v>
      </c>
      <c r="H20">
        <v>1</v>
      </c>
      <c r="I20">
        <v>1</v>
      </c>
      <c r="K20">
        <f t="shared" si="2"/>
        <v>129</v>
      </c>
      <c r="L20">
        <f t="shared" si="0"/>
        <v>158</v>
      </c>
      <c r="M20">
        <f t="shared" si="1"/>
        <v>1.333333333333333</v>
      </c>
    </row>
    <row r="21" spans="1:13" x14ac:dyDescent="0.25">
      <c r="B21" t="s">
        <v>126</v>
      </c>
      <c r="F21" t="s">
        <v>6</v>
      </c>
      <c r="G21" t="s">
        <v>33</v>
      </c>
      <c r="H21">
        <v>1</v>
      </c>
      <c r="I21">
        <v>1</v>
      </c>
      <c r="K21">
        <f t="shared" si="2"/>
        <v>128</v>
      </c>
      <c r="L21">
        <f t="shared" si="0"/>
        <v>157</v>
      </c>
      <c r="M21">
        <f t="shared" si="1"/>
        <v>1.4166666666666663</v>
      </c>
    </row>
    <row r="22" spans="1:13" x14ac:dyDescent="0.25">
      <c r="A22" t="s">
        <v>134</v>
      </c>
      <c r="B22" t="s">
        <v>136</v>
      </c>
      <c r="F22" t="s">
        <v>109</v>
      </c>
      <c r="G22" t="s">
        <v>33</v>
      </c>
      <c r="H22">
        <v>4</v>
      </c>
      <c r="I22">
        <v>8</v>
      </c>
      <c r="K22">
        <f t="shared" si="2"/>
        <v>124</v>
      </c>
      <c r="L22">
        <f t="shared" si="0"/>
        <v>149</v>
      </c>
      <c r="M22">
        <f t="shared" si="1"/>
        <v>1.4999999999999996</v>
      </c>
    </row>
    <row r="23" spans="1:13" x14ac:dyDescent="0.25">
      <c r="B23" t="s">
        <v>137</v>
      </c>
      <c r="F23" t="s">
        <v>6</v>
      </c>
      <c r="G23" t="s">
        <v>33</v>
      </c>
      <c r="H23">
        <v>8</v>
      </c>
      <c r="I23">
        <v>10</v>
      </c>
      <c r="K23">
        <f t="shared" si="2"/>
        <v>116</v>
      </c>
      <c r="L23">
        <f t="shared" si="0"/>
        <v>139</v>
      </c>
      <c r="M23">
        <f t="shared" si="1"/>
        <v>1.5833333333333328</v>
      </c>
    </row>
    <row r="24" spans="1:13" x14ac:dyDescent="0.25">
      <c r="B24" t="s">
        <v>138</v>
      </c>
      <c r="F24" t="s">
        <v>109</v>
      </c>
      <c r="G24" t="s">
        <v>33</v>
      </c>
      <c r="H24">
        <v>4</v>
      </c>
      <c r="I24">
        <v>4</v>
      </c>
      <c r="K24">
        <f t="shared" si="2"/>
        <v>112</v>
      </c>
      <c r="L24">
        <f t="shared" si="0"/>
        <v>135</v>
      </c>
      <c r="M24">
        <f t="shared" si="1"/>
        <v>1.6666666666666661</v>
      </c>
    </row>
    <row r="25" spans="1:13" x14ac:dyDescent="0.25">
      <c r="B25" t="s">
        <v>139</v>
      </c>
      <c r="F25" t="s">
        <v>116</v>
      </c>
      <c r="G25" t="s">
        <v>33</v>
      </c>
      <c r="H25">
        <v>6</v>
      </c>
      <c r="I25">
        <v>6</v>
      </c>
      <c r="K25">
        <f t="shared" si="2"/>
        <v>106</v>
      </c>
      <c r="L25">
        <f t="shared" si="0"/>
        <v>129</v>
      </c>
      <c r="M25">
        <f t="shared" si="1"/>
        <v>1.7499999999999993</v>
      </c>
    </row>
    <row r="26" spans="1:13" x14ac:dyDescent="0.25">
      <c r="B26" t="s">
        <v>140</v>
      </c>
      <c r="F26" t="s">
        <v>12</v>
      </c>
      <c r="G26" t="s">
        <v>33</v>
      </c>
      <c r="H26">
        <v>4</v>
      </c>
      <c r="I26">
        <v>4</v>
      </c>
      <c r="K26">
        <f t="shared" si="2"/>
        <v>102</v>
      </c>
      <c r="L26">
        <f t="shared" si="0"/>
        <v>125</v>
      </c>
      <c r="M26">
        <f t="shared" si="1"/>
        <v>1.8333333333333326</v>
      </c>
    </row>
    <row r="27" spans="1:13" x14ac:dyDescent="0.25">
      <c r="B27" t="s">
        <v>142</v>
      </c>
      <c r="F27" t="s">
        <v>87</v>
      </c>
      <c r="G27" t="s">
        <v>33</v>
      </c>
      <c r="H27">
        <v>2</v>
      </c>
      <c r="I27">
        <v>2</v>
      </c>
      <c r="K27">
        <f t="shared" si="2"/>
        <v>100</v>
      </c>
      <c r="L27">
        <f t="shared" si="0"/>
        <v>123</v>
      </c>
      <c r="M27">
        <f t="shared" si="1"/>
        <v>1.9166666666666659</v>
      </c>
    </row>
    <row r="28" spans="1:13" x14ac:dyDescent="0.25">
      <c r="A28" t="s">
        <v>141</v>
      </c>
      <c r="B28" t="s">
        <v>143</v>
      </c>
      <c r="F28" t="s">
        <v>6</v>
      </c>
      <c r="G28" t="s">
        <v>33</v>
      </c>
      <c r="H28">
        <v>1</v>
      </c>
      <c r="I28">
        <v>1</v>
      </c>
      <c r="K28">
        <f t="shared" si="2"/>
        <v>99</v>
      </c>
      <c r="L28">
        <f t="shared" si="0"/>
        <v>122</v>
      </c>
      <c r="M28">
        <f t="shared" si="1"/>
        <v>1.9999999999999991</v>
      </c>
    </row>
    <row r="29" spans="1:13" x14ac:dyDescent="0.25">
      <c r="B29" t="s">
        <v>148</v>
      </c>
      <c r="F29" t="s">
        <v>116</v>
      </c>
      <c r="G29" t="s">
        <v>33</v>
      </c>
      <c r="H29">
        <v>1</v>
      </c>
      <c r="I29">
        <v>1</v>
      </c>
      <c r="K29">
        <f t="shared" si="2"/>
        <v>98</v>
      </c>
      <c r="L29">
        <f t="shared" si="0"/>
        <v>121</v>
      </c>
      <c r="M29">
        <f t="shared" si="1"/>
        <v>2.0833333333333326</v>
      </c>
    </row>
    <row r="30" spans="1:13" x14ac:dyDescent="0.25">
      <c r="A30" t="s">
        <v>107</v>
      </c>
      <c r="B30" t="s">
        <v>149</v>
      </c>
      <c r="F30" t="s">
        <v>109</v>
      </c>
      <c r="G30" t="s">
        <v>33</v>
      </c>
      <c r="H30">
        <v>1</v>
      </c>
      <c r="I30">
        <v>1</v>
      </c>
      <c r="K30">
        <f t="shared" si="2"/>
        <v>97</v>
      </c>
      <c r="L30">
        <f t="shared" si="0"/>
        <v>120</v>
      </c>
      <c r="M30">
        <f t="shared" si="1"/>
        <v>2.1666666666666661</v>
      </c>
    </row>
    <row r="31" spans="1:13" x14ac:dyDescent="0.25">
      <c r="B31" t="s">
        <v>150</v>
      </c>
      <c r="F31" t="s">
        <v>109</v>
      </c>
      <c r="G31" t="s">
        <v>33</v>
      </c>
      <c r="H31">
        <v>1</v>
      </c>
      <c r="I31">
        <v>1</v>
      </c>
      <c r="K31">
        <f t="shared" si="2"/>
        <v>96</v>
      </c>
      <c r="L31">
        <f t="shared" si="0"/>
        <v>119</v>
      </c>
      <c r="M31">
        <f t="shared" si="1"/>
        <v>2.2499999999999996</v>
      </c>
    </row>
    <row r="32" spans="1:13" x14ac:dyDescent="0.25">
      <c r="B32" t="s">
        <v>151</v>
      </c>
      <c r="F32" t="s">
        <v>6</v>
      </c>
      <c r="G32" t="s">
        <v>33</v>
      </c>
      <c r="H32">
        <v>1</v>
      </c>
      <c r="I32">
        <v>1</v>
      </c>
      <c r="K32">
        <f t="shared" si="2"/>
        <v>95</v>
      </c>
      <c r="L32">
        <f t="shared" si="0"/>
        <v>118</v>
      </c>
      <c r="M32">
        <f t="shared" si="1"/>
        <v>2.333333333333333</v>
      </c>
    </row>
    <row r="33" spans="2:13" x14ac:dyDescent="0.25">
      <c r="B33" t="s">
        <v>152</v>
      </c>
      <c r="F33" t="s">
        <v>6</v>
      </c>
      <c r="G33" t="s">
        <v>33</v>
      </c>
      <c r="H33">
        <v>1</v>
      </c>
      <c r="I33">
        <v>1</v>
      </c>
      <c r="K33">
        <f t="shared" si="2"/>
        <v>94</v>
      </c>
      <c r="L33">
        <f t="shared" si="0"/>
        <v>117</v>
      </c>
      <c r="M33">
        <f t="shared" si="1"/>
        <v>2.4166666666666665</v>
      </c>
    </row>
    <row r="34" spans="2:13" x14ac:dyDescent="0.25">
      <c r="B34" t="s">
        <v>153</v>
      </c>
      <c r="F34" t="s">
        <v>109</v>
      </c>
      <c r="G34" t="s">
        <v>33</v>
      </c>
      <c r="H34">
        <v>1</v>
      </c>
      <c r="I34">
        <v>1</v>
      </c>
      <c r="K34">
        <f t="shared" si="2"/>
        <v>93</v>
      </c>
      <c r="L34">
        <f t="shared" si="0"/>
        <v>116</v>
      </c>
      <c r="M34">
        <f t="shared" si="1"/>
        <v>2.5</v>
      </c>
    </row>
    <row r="35" spans="2:13" x14ac:dyDescent="0.25">
      <c r="B35" t="s">
        <v>154</v>
      </c>
      <c r="F35" t="s">
        <v>109</v>
      </c>
      <c r="G35" t="s">
        <v>33</v>
      </c>
      <c r="H35">
        <v>1</v>
      </c>
      <c r="I35">
        <v>1</v>
      </c>
      <c r="K35">
        <f t="shared" si="2"/>
        <v>92</v>
      </c>
      <c r="L35">
        <f t="shared" si="0"/>
        <v>115</v>
      </c>
      <c r="M35">
        <f t="shared" si="1"/>
        <v>2.5833333333333335</v>
      </c>
    </row>
    <row r="36" spans="2:13" x14ac:dyDescent="0.25">
      <c r="B36" t="s">
        <v>155</v>
      </c>
      <c r="F36" t="s">
        <v>116</v>
      </c>
      <c r="G36" t="s">
        <v>33</v>
      </c>
      <c r="H36">
        <v>1</v>
      </c>
      <c r="I36">
        <v>1</v>
      </c>
      <c r="K36">
        <f t="shared" si="2"/>
        <v>91</v>
      </c>
      <c r="L36">
        <f t="shared" si="0"/>
        <v>114</v>
      </c>
      <c r="M36">
        <f t="shared" si="1"/>
        <v>2.666666666666667</v>
      </c>
    </row>
    <row r="37" spans="2:13" x14ac:dyDescent="0.25">
      <c r="B37" t="s">
        <v>156</v>
      </c>
      <c r="F37" t="s">
        <v>116</v>
      </c>
      <c r="G37" t="s">
        <v>33</v>
      </c>
      <c r="H37">
        <v>1</v>
      </c>
      <c r="I37">
        <v>1</v>
      </c>
      <c r="K37">
        <f t="shared" si="2"/>
        <v>90</v>
      </c>
      <c r="L37">
        <f t="shared" si="0"/>
        <v>113</v>
      </c>
      <c r="M37">
        <f t="shared" si="1"/>
        <v>2.7500000000000004</v>
      </c>
    </row>
    <row r="38" spans="2:13" x14ac:dyDescent="0.25">
      <c r="B38" t="s">
        <v>157</v>
      </c>
      <c r="F38" t="s">
        <v>12</v>
      </c>
      <c r="G38" t="s">
        <v>33</v>
      </c>
      <c r="H38">
        <v>1</v>
      </c>
      <c r="I38">
        <v>1</v>
      </c>
      <c r="K38">
        <f t="shared" si="2"/>
        <v>89</v>
      </c>
      <c r="L38">
        <f t="shared" si="0"/>
        <v>112</v>
      </c>
      <c r="M38">
        <f t="shared" si="1"/>
        <v>2.8333333333333339</v>
      </c>
    </row>
    <row r="39" spans="2:13" x14ac:dyDescent="0.25">
      <c r="B39" t="s">
        <v>158</v>
      </c>
      <c r="F39" t="s">
        <v>12</v>
      </c>
      <c r="G39" t="s">
        <v>33</v>
      </c>
      <c r="H39">
        <v>1</v>
      </c>
      <c r="I39">
        <v>1</v>
      </c>
      <c r="K39">
        <f t="shared" si="2"/>
        <v>88</v>
      </c>
      <c r="L39">
        <f t="shared" si="0"/>
        <v>111</v>
      </c>
      <c r="M39">
        <f t="shared" si="1"/>
        <v>2.9166666666666674</v>
      </c>
    </row>
    <row r="40" spans="2:13" x14ac:dyDescent="0.25">
      <c r="B40" t="s">
        <v>159</v>
      </c>
      <c r="F40" t="s">
        <v>87</v>
      </c>
      <c r="G40" t="s">
        <v>33</v>
      </c>
      <c r="H40">
        <v>1</v>
      </c>
      <c r="I40">
        <v>1</v>
      </c>
      <c r="K40">
        <f t="shared" si="2"/>
        <v>87</v>
      </c>
      <c r="L40">
        <f t="shared" si="0"/>
        <v>110</v>
      </c>
      <c r="M40">
        <f t="shared" si="1"/>
        <v>3.0000000000000009</v>
      </c>
    </row>
    <row r="41" spans="2:13" x14ac:dyDescent="0.25">
      <c r="B41" t="s">
        <v>169</v>
      </c>
      <c r="F41" t="s">
        <v>87</v>
      </c>
      <c r="G41" t="s">
        <v>33</v>
      </c>
      <c r="H41">
        <v>1</v>
      </c>
      <c r="I41">
        <v>1</v>
      </c>
      <c r="K41">
        <f t="shared" si="2"/>
        <v>86</v>
      </c>
      <c r="L41">
        <f t="shared" si="0"/>
        <v>109</v>
      </c>
      <c r="M41">
        <f t="shared" si="1"/>
        <v>3.0833333333333344</v>
      </c>
    </row>
    <row r="42" spans="2:13" x14ac:dyDescent="0.25">
      <c r="B42" t="s">
        <v>170</v>
      </c>
      <c r="F42" t="s">
        <v>109</v>
      </c>
      <c r="G42" t="s">
        <v>33</v>
      </c>
      <c r="H42">
        <v>4</v>
      </c>
      <c r="I42">
        <v>4</v>
      </c>
      <c r="K42">
        <f t="shared" si="2"/>
        <v>82</v>
      </c>
      <c r="L42">
        <f t="shared" si="0"/>
        <v>105</v>
      </c>
      <c r="M42">
        <f t="shared" si="1"/>
        <v>3.1666666666666679</v>
      </c>
    </row>
    <row r="43" spans="2:13" x14ac:dyDescent="0.25">
      <c r="B43" t="s">
        <v>171</v>
      </c>
      <c r="F43" t="s">
        <v>6</v>
      </c>
      <c r="G43" t="s">
        <v>33</v>
      </c>
      <c r="H43">
        <v>4</v>
      </c>
      <c r="I43">
        <v>6</v>
      </c>
      <c r="K43">
        <f t="shared" si="2"/>
        <v>78</v>
      </c>
      <c r="L43">
        <f t="shared" si="0"/>
        <v>99</v>
      </c>
      <c r="M43">
        <f t="shared" si="1"/>
        <v>3.2500000000000013</v>
      </c>
    </row>
    <row r="44" spans="2:13" x14ac:dyDescent="0.25">
      <c r="B44" t="s">
        <v>172</v>
      </c>
      <c r="F44" t="s">
        <v>109</v>
      </c>
      <c r="G44" t="s">
        <v>33</v>
      </c>
      <c r="H44">
        <v>4</v>
      </c>
      <c r="I44">
        <v>4</v>
      </c>
      <c r="K44">
        <f t="shared" si="2"/>
        <v>74</v>
      </c>
      <c r="L44">
        <f t="shared" si="0"/>
        <v>95</v>
      </c>
      <c r="M44">
        <f t="shared" si="1"/>
        <v>3.3333333333333348</v>
      </c>
    </row>
    <row r="45" spans="2:13" x14ac:dyDescent="0.25">
      <c r="B45" t="s">
        <v>173</v>
      </c>
      <c r="F45" t="s">
        <v>116</v>
      </c>
      <c r="G45" t="s">
        <v>33</v>
      </c>
      <c r="H45">
        <v>4</v>
      </c>
      <c r="I45">
        <v>6</v>
      </c>
      <c r="K45">
        <f t="shared" si="2"/>
        <v>70</v>
      </c>
      <c r="L45">
        <f t="shared" si="0"/>
        <v>89</v>
      </c>
      <c r="M45">
        <f t="shared" si="1"/>
        <v>3.4166666666666683</v>
      </c>
    </row>
    <row r="46" spans="2:13" x14ac:dyDescent="0.25">
      <c r="B46" t="s">
        <v>174</v>
      </c>
      <c r="F46" t="s">
        <v>6</v>
      </c>
      <c r="G46" t="s">
        <v>33</v>
      </c>
      <c r="H46">
        <v>4</v>
      </c>
      <c r="I46">
        <v>6</v>
      </c>
      <c r="K46">
        <f t="shared" si="2"/>
        <v>66</v>
      </c>
      <c r="L46">
        <f t="shared" si="0"/>
        <v>83</v>
      </c>
      <c r="M46">
        <f t="shared" si="1"/>
        <v>3.5000000000000018</v>
      </c>
    </row>
    <row r="47" spans="2:13" x14ac:dyDescent="0.25">
      <c r="B47" t="s">
        <v>175</v>
      </c>
      <c r="F47" t="s">
        <v>12</v>
      </c>
      <c r="G47" t="s">
        <v>33</v>
      </c>
      <c r="H47">
        <v>4</v>
      </c>
      <c r="I47">
        <v>6</v>
      </c>
      <c r="K47">
        <f t="shared" si="2"/>
        <v>62</v>
      </c>
      <c r="L47">
        <f t="shared" si="0"/>
        <v>77</v>
      </c>
      <c r="M47">
        <f t="shared" si="1"/>
        <v>3.5833333333333353</v>
      </c>
    </row>
    <row r="48" spans="2:13" x14ac:dyDescent="0.25">
      <c r="F48" t="s">
        <v>87</v>
      </c>
      <c r="G48" t="s">
        <v>176</v>
      </c>
      <c r="H48">
        <v>2</v>
      </c>
      <c r="I48">
        <v>4</v>
      </c>
      <c r="K48">
        <f t="shared" si="2"/>
        <v>60</v>
      </c>
      <c r="L48">
        <f t="shared" si="0"/>
        <v>73</v>
      </c>
      <c r="M48">
        <f t="shared" si="1"/>
        <v>3.6666666666666687</v>
      </c>
    </row>
    <row r="49" spans="1:13" x14ac:dyDescent="0.25">
      <c r="A49" t="s">
        <v>177</v>
      </c>
      <c r="B49" t="s">
        <v>181</v>
      </c>
      <c r="F49" t="s">
        <v>6</v>
      </c>
      <c r="G49" t="s">
        <v>178</v>
      </c>
      <c r="H49">
        <v>8</v>
      </c>
      <c r="K49">
        <f t="shared" si="2"/>
        <v>52</v>
      </c>
      <c r="L49">
        <f t="shared" si="0"/>
        <v>73</v>
      </c>
      <c r="M49">
        <f t="shared" si="1"/>
        <v>3.7500000000000022</v>
      </c>
    </row>
    <row r="50" spans="1:13" x14ac:dyDescent="0.25">
      <c r="A50" t="s">
        <v>180</v>
      </c>
      <c r="B50" t="s">
        <v>183</v>
      </c>
      <c r="F50" t="s">
        <v>6</v>
      </c>
      <c r="G50" t="s">
        <v>178</v>
      </c>
      <c r="H50">
        <v>4</v>
      </c>
      <c r="K50">
        <f t="shared" si="2"/>
        <v>48</v>
      </c>
      <c r="L50">
        <f t="shared" si="0"/>
        <v>73</v>
      </c>
      <c r="M50">
        <f t="shared" si="1"/>
        <v>3.8333333333333357</v>
      </c>
    </row>
    <row r="51" spans="1:13" x14ac:dyDescent="0.25">
      <c r="A51" t="s">
        <v>182</v>
      </c>
      <c r="F51" t="s">
        <v>6</v>
      </c>
      <c r="G51" t="s">
        <v>33</v>
      </c>
      <c r="H51">
        <v>2</v>
      </c>
      <c r="I51">
        <v>2</v>
      </c>
      <c r="K51">
        <f t="shared" si="2"/>
        <v>46</v>
      </c>
      <c r="L51">
        <f t="shared" si="0"/>
        <v>71</v>
      </c>
      <c r="M51">
        <f t="shared" si="1"/>
        <v>3.9166666666666692</v>
      </c>
    </row>
    <row r="52" spans="1:13" x14ac:dyDescent="0.25">
      <c r="A52" t="s">
        <v>189</v>
      </c>
      <c r="B52" t="s">
        <v>191</v>
      </c>
      <c r="F52" t="s">
        <v>12</v>
      </c>
      <c r="G52" t="s">
        <v>33</v>
      </c>
      <c r="H52">
        <v>3</v>
      </c>
      <c r="I52">
        <v>6</v>
      </c>
      <c r="K52">
        <f t="shared" si="2"/>
        <v>43</v>
      </c>
      <c r="L52">
        <f t="shared" si="0"/>
        <v>65</v>
      </c>
      <c r="M52">
        <f t="shared" si="1"/>
        <v>4.0000000000000027</v>
      </c>
    </row>
    <row r="53" spans="1:13" x14ac:dyDescent="0.25">
      <c r="A53" t="s">
        <v>190</v>
      </c>
      <c r="B53" t="s">
        <v>193</v>
      </c>
      <c r="F53" t="s">
        <v>109</v>
      </c>
      <c r="G53" t="s">
        <v>33</v>
      </c>
      <c r="H53">
        <v>1</v>
      </c>
      <c r="I53">
        <v>1</v>
      </c>
      <c r="K53">
        <f t="shared" si="2"/>
        <v>42</v>
      </c>
      <c r="L53">
        <f t="shared" si="0"/>
        <v>64</v>
      </c>
      <c r="M53">
        <f t="shared" si="1"/>
        <v>4.0833333333333357</v>
      </c>
    </row>
    <row r="54" spans="1:13" x14ac:dyDescent="0.25">
      <c r="A54" t="s">
        <v>192</v>
      </c>
      <c r="B54" t="s">
        <v>200</v>
      </c>
      <c r="F54" t="s">
        <v>87</v>
      </c>
      <c r="G54" t="s">
        <v>33</v>
      </c>
      <c r="H54">
        <v>1</v>
      </c>
      <c r="I54">
        <v>1</v>
      </c>
      <c r="K54">
        <f t="shared" si="2"/>
        <v>41</v>
      </c>
      <c r="L54">
        <f t="shared" si="0"/>
        <v>63</v>
      </c>
      <c r="M54">
        <f t="shared" si="1"/>
        <v>4.1666666666666687</v>
      </c>
    </row>
    <row r="55" spans="1:13" x14ac:dyDescent="0.25">
      <c r="A55" t="s">
        <v>107</v>
      </c>
      <c r="B55" t="s">
        <v>201</v>
      </c>
      <c r="F55" t="s">
        <v>109</v>
      </c>
      <c r="G55" t="s">
        <v>33</v>
      </c>
      <c r="H55">
        <v>3</v>
      </c>
      <c r="I55">
        <v>6</v>
      </c>
      <c r="K55">
        <f t="shared" si="2"/>
        <v>38</v>
      </c>
      <c r="L55">
        <f t="shared" si="0"/>
        <v>57</v>
      </c>
      <c r="M55">
        <f t="shared" si="1"/>
        <v>4.2500000000000018</v>
      </c>
    </row>
    <row r="56" spans="1:13" x14ac:dyDescent="0.25">
      <c r="B56" t="s">
        <v>202</v>
      </c>
      <c r="F56" t="s">
        <v>6</v>
      </c>
      <c r="G56" t="s">
        <v>33</v>
      </c>
      <c r="H56">
        <v>6</v>
      </c>
      <c r="I56">
        <v>6</v>
      </c>
      <c r="K56">
        <f t="shared" si="2"/>
        <v>32</v>
      </c>
      <c r="L56">
        <f t="shared" si="0"/>
        <v>51</v>
      </c>
      <c r="M56">
        <f t="shared" si="1"/>
        <v>4.3333333333333348</v>
      </c>
    </row>
    <row r="57" spans="1:13" x14ac:dyDescent="0.25">
      <c r="B57" t="s">
        <v>203</v>
      </c>
      <c r="F57" t="s">
        <v>109</v>
      </c>
      <c r="G57" t="s">
        <v>33</v>
      </c>
      <c r="H57">
        <v>3</v>
      </c>
      <c r="I57">
        <v>2</v>
      </c>
      <c r="K57">
        <f t="shared" si="2"/>
        <v>29</v>
      </c>
      <c r="L57">
        <f t="shared" si="0"/>
        <v>49</v>
      </c>
      <c r="M57">
        <f t="shared" si="1"/>
        <v>4.4166666666666679</v>
      </c>
    </row>
    <row r="58" spans="1:13" x14ac:dyDescent="0.25">
      <c r="B58" t="s">
        <v>204</v>
      </c>
      <c r="F58" t="s">
        <v>6</v>
      </c>
      <c r="G58" t="s">
        <v>33</v>
      </c>
      <c r="H58">
        <v>8</v>
      </c>
      <c r="I58">
        <v>4</v>
      </c>
      <c r="K58">
        <f t="shared" si="2"/>
        <v>21</v>
      </c>
      <c r="L58">
        <f t="shared" si="0"/>
        <v>45</v>
      </c>
      <c r="M58">
        <f t="shared" si="1"/>
        <v>4.5000000000000009</v>
      </c>
    </row>
    <row r="59" spans="1:13" x14ac:dyDescent="0.25">
      <c r="B59" t="s">
        <v>205</v>
      </c>
      <c r="F59" t="s">
        <v>116</v>
      </c>
      <c r="G59" t="s">
        <v>33</v>
      </c>
      <c r="H59">
        <v>4</v>
      </c>
      <c r="I59">
        <v>6</v>
      </c>
      <c r="K59">
        <f t="shared" si="2"/>
        <v>17</v>
      </c>
      <c r="L59">
        <f t="shared" si="0"/>
        <v>39</v>
      </c>
      <c r="M59">
        <f t="shared" si="1"/>
        <v>4.5833333333333339</v>
      </c>
    </row>
    <row r="60" spans="1:13" x14ac:dyDescent="0.25">
      <c r="B60" t="s">
        <v>206</v>
      </c>
      <c r="F60" t="s">
        <v>12</v>
      </c>
      <c r="G60" t="s">
        <v>33</v>
      </c>
      <c r="H60">
        <v>4</v>
      </c>
      <c r="I60">
        <v>6</v>
      </c>
      <c r="K60">
        <f t="shared" si="2"/>
        <v>13</v>
      </c>
      <c r="L60">
        <f t="shared" si="0"/>
        <v>33</v>
      </c>
      <c r="M60">
        <f t="shared" si="1"/>
        <v>4.666666666666667</v>
      </c>
    </row>
    <row r="61" spans="1:13" x14ac:dyDescent="0.25">
      <c r="B61" t="s">
        <v>209</v>
      </c>
      <c r="F61" t="s">
        <v>87</v>
      </c>
      <c r="G61" t="s">
        <v>207</v>
      </c>
      <c r="H61">
        <v>8</v>
      </c>
      <c r="I61">
        <v>16</v>
      </c>
      <c r="K61">
        <f t="shared" si="2"/>
        <v>5</v>
      </c>
      <c r="L61">
        <f t="shared" si="0"/>
        <v>17</v>
      </c>
      <c r="M61">
        <f t="shared" si="1"/>
        <v>4.75</v>
      </c>
    </row>
    <row r="62" spans="1:13" x14ac:dyDescent="0.25">
      <c r="A62" t="s">
        <v>208</v>
      </c>
      <c r="B62" t="s">
        <v>211</v>
      </c>
      <c r="F62" t="s">
        <v>87</v>
      </c>
      <c r="G62" t="s">
        <v>33</v>
      </c>
      <c r="H62">
        <v>1</v>
      </c>
      <c r="I62">
        <v>1</v>
      </c>
      <c r="K62">
        <f t="shared" si="2"/>
        <v>4</v>
      </c>
      <c r="L62">
        <f t="shared" si="0"/>
        <v>16</v>
      </c>
      <c r="M62">
        <f t="shared" si="1"/>
        <v>4.833333333333333</v>
      </c>
    </row>
    <row r="63" spans="1:13" x14ac:dyDescent="0.25">
      <c r="A63" t="s">
        <v>210</v>
      </c>
      <c r="B63" s="19"/>
      <c r="F63" t="s">
        <v>109</v>
      </c>
      <c r="G63" t="s">
        <v>33</v>
      </c>
      <c r="H63">
        <v>4</v>
      </c>
      <c r="I63">
        <v>16</v>
      </c>
      <c r="K63">
        <f t="shared" si="2"/>
        <v>0</v>
      </c>
      <c r="L63">
        <f t="shared" si="0"/>
        <v>0</v>
      </c>
      <c r="M63">
        <f t="shared" si="1"/>
        <v>4.9166666666666661</v>
      </c>
    </row>
    <row r="64" spans="1:13" x14ac:dyDescent="0.25">
      <c r="A64" s="19"/>
      <c r="H64">
        <f>SUM(H5:H63)</f>
        <v>201</v>
      </c>
      <c r="I64">
        <f>SUM(I63,I63,I62,I61,I60,I59,I58,I57,I56,I55,I53,I54,I52,I51,I50,I49,I48,I47,I46,I45,I44,I43,I42,I30,I31,I32,I33,I34,I35,I36,I37,I38,I39,I40,I41,I29,I28,I27,I26,I25,I24,I23,I22,I21,I20,I19,I18,I17,I16,I15,I14,I13,I12,I11,I10,I9,I8,I7,I6,I5)</f>
        <v>256</v>
      </c>
    </row>
    <row r="136" spans="10:10" x14ac:dyDescent="0.25">
      <c r="J136" t="s">
        <v>213</v>
      </c>
    </row>
  </sheetData>
  <mergeCells count="2">
    <mergeCell ref="A2:G2"/>
    <mergeCell ref="A4:F4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prioriy List</vt:lpstr>
      <vt:lpstr>Sprint 0</vt:lpstr>
      <vt:lpstr>Queries</vt:lpstr>
      <vt:lpstr>Sheet4</vt:lpstr>
      <vt:lpstr>Sheet4 (2)</vt:lpstr>
      <vt:lpstr>'prioriy List'!_FilterDatabase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Sahar Hashim Mohamed Ali</cp:lastModifiedBy>
  <cp:revision>1</cp:revision>
  <dcterms:created xsi:type="dcterms:W3CDTF">2017-02-07T16:58:30Z</dcterms:created>
  <dcterms:modified xsi:type="dcterms:W3CDTF">2017-03-08T15:43:31Z</dcterms:modified>
  <dc:language>en-IE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