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jigar\Downloads\"/>
    </mc:Choice>
  </mc:AlternateContent>
  <xr:revisionPtr revIDLastSave="0" documentId="13_ncr:1_{40504617-E994-4D4A-9324-8D694A6B658C}" xr6:coauthVersionLast="47" xr6:coauthVersionMax="47" xr10:uidLastSave="{00000000-0000-0000-0000-000000000000}"/>
  <bookViews>
    <workbookView xWindow="-120" yWindow="-120" windowWidth="20730" windowHeight="11040" activeTab="3" xr2:uid="{2724F0CC-53EA-402F-B5C7-E41DFD45CCE4}"/>
  </bookViews>
  <sheets>
    <sheet name="Sheet5" sheetId="5" r:id="rId1"/>
    <sheet name="Sheet6" sheetId="6" r:id="rId2"/>
    <sheet name="PIVOT TABLE" sheetId="7" r:id="rId3"/>
    <sheet name="UNIQUE VALUES" sheetId="1" r:id="rId4"/>
  </sheets>
  <definedNames>
    <definedName name="Slicer_ACCOUNT_COD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3" i="1" l="1" a="1"/>
  <c r="B53" i="1" s="1"/>
  <c r="C53" i="1" a="1"/>
  <c r="C53" i="1" s="1"/>
  <c r="D53" i="1" a="1"/>
  <c r="D53" i="1" s="1"/>
  <c r="E53" i="1" a="1"/>
  <c r="E53" i="1" s="1"/>
  <c r="F53" i="1" a="1"/>
  <c r="F53" i="1" s="1"/>
  <c r="G53" i="1" a="1"/>
  <c r="G53" i="1" s="1"/>
  <c r="H53" i="1" a="1"/>
  <c r="H53" i="1" s="1"/>
  <c r="I53" i="1" a="1"/>
  <c r="I53" i="1" s="1"/>
  <c r="A53" i="1" a="1"/>
  <c r="A53" i="1" s="1"/>
  <c r="I79" i="1"/>
  <c r="I78" i="1"/>
  <c r="I77" i="1"/>
  <c r="I76" i="1"/>
  <c r="I75" i="1"/>
  <c r="I74" i="1"/>
  <c r="I73" i="1"/>
  <c r="I72" i="1"/>
  <c r="I71" i="1"/>
  <c r="I70" i="1"/>
  <c r="I69" i="1"/>
  <c r="I68" i="1"/>
  <c r="I67" i="1"/>
  <c r="I66" i="1"/>
  <c r="I65" i="1"/>
  <c r="I64" i="1"/>
  <c r="I63" i="1"/>
  <c r="I62" i="1"/>
  <c r="I61" i="1"/>
  <c r="I60" i="1"/>
  <c r="I59" i="1"/>
  <c r="I58" i="1"/>
  <c r="I57" i="1"/>
  <c r="I56" i="1"/>
  <c r="I55" i="1"/>
  <c r="I54" i="1"/>
  <c r="H70" i="1"/>
  <c r="H69" i="1"/>
  <c r="H68" i="1"/>
  <c r="H67" i="1"/>
  <c r="H66" i="1"/>
  <c r="H65" i="1"/>
  <c r="H64" i="1"/>
  <c r="H63" i="1"/>
  <c r="H62" i="1"/>
  <c r="H61" i="1"/>
  <c r="H60" i="1"/>
  <c r="H59" i="1"/>
  <c r="H58" i="1"/>
  <c r="H57" i="1"/>
  <c r="H56" i="1"/>
  <c r="H55" i="1"/>
  <c r="H54" i="1"/>
  <c r="G55" i="1"/>
  <c r="G54" i="1"/>
  <c r="F54" i="1"/>
  <c r="E77" i="1"/>
  <c r="E76" i="1"/>
  <c r="E75" i="1"/>
  <c r="E74" i="1"/>
  <c r="E73" i="1"/>
  <c r="E72" i="1"/>
  <c r="E71" i="1"/>
  <c r="E70" i="1"/>
  <c r="E69" i="1"/>
  <c r="E68" i="1"/>
  <c r="E67" i="1"/>
  <c r="E66" i="1"/>
  <c r="E65" i="1"/>
  <c r="E64" i="1"/>
  <c r="E63" i="1"/>
  <c r="E62" i="1"/>
  <c r="E61" i="1"/>
  <c r="E60" i="1"/>
  <c r="E59" i="1"/>
  <c r="E58" i="1"/>
  <c r="E57" i="1"/>
  <c r="E56" i="1"/>
  <c r="E55" i="1"/>
  <c r="E54" i="1"/>
  <c r="D72" i="1"/>
  <c r="D71" i="1"/>
  <c r="D70" i="1"/>
  <c r="D69" i="1"/>
  <c r="D68" i="1"/>
  <c r="D67" i="1"/>
  <c r="D66" i="1"/>
  <c r="D65" i="1"/>
  <c r="D64" i="1"/>
  <c r="D63" i="1"/>
  <c r="D62" i="1"/>
  <c r="D61" i="1"/>
  <c r="D60" i="1"/>
  <c r="D59" i="1"/>
  <c r="D58" i="1"/>
  <c r="D57" i="1"/>
  <c r="D56" i="1"/>
  <c r="D55" i="1"/>
  <c r="D54" i="1"/>
  <c r="C67" i="1"/>
  <c r="C66" i="1"/>
  <c r="C65" i="1"/>
  <c r="C64" i="1"/>
  <c r="C63" i="1"/>
  <c r="C62" i="1"/>
  <c r="C61" i="1"/>
  <c r="C60" i="1"/>
  <c r="C59" i="1"/>
  <c r="C58" i="1"/>
  <c r="C57" i="1"/>
  <c r="C56" i="1"/>
  <c r="C55" i="1"/>
  <c r="C54" i="1"/>
  <c r="B69" i="1"/>
  <c r="B68" i="1"/>
  <c r="B67" i="1"/>
  <c r="B66" i="1"/>
  <c r="B65" i="1"/>
  <c r="B64" i="1"/>
  <c r="B63" i="1"/>
  <c r="B62" i="1"/>
  <c r="B61" i="1"/>
  <c r="B60" i="1"/>
  <c r="B59" i="1"/>
  <c r="B58" i="1"/>
  <c r="B57" i="1"/>
  <c r="B56" i="1"/>
  <c r="B55" i="1"/>
  <c r="B54" i="1"/>
  <c r="A76" i="1"/>
  <c r="A75" i="1"/>
  <c r="A74" i="1"/>
  <c r="A73" i="1"/>
  <c r="A72" i="1"/>
  <c r="A71" i="1"/>
  <c r="A70" i="1"/>
  <c r="A69" i="1"/>
  <c r="A68" i="1"/>
  <c r="A67" i="1"/>
  <c r="A66" i="1"/>
  <c r="A65" i="1"/>
  <c r="A64" i="1"/>
  <c r="A63" i="1"/>
  <c r="A62" i="1"/>
  <c r="A61" i="1"/>
  <c r="A60" i="1"/>
  <c r="A59" i="1"/>
  <c r="A58" i="1"/>
  <c r="A57" i="1"/>
  <c r="A56" i="1"/>
  <c r="A55" i="1"/>
  <c r="A54"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<sst xmlns="http://schemas.openxmlformats.org/spreadsheetml/2006/main" count="310" uniqueCount="92">
  <si>
    <t>DOCUMENT DATE</t>
  </si>
  <si>
    <t>SUPPLIER</t>
  </si>
  <si>
    <t>REFERENCE</t>
  </si>
  <si>
    <t>DESCRIPTION</t>
  </si>
  <si>
    <t>TAX INCLUSIVE AMOUNT</t>
  </si>
  <si>
    <t>BANK CODE</t>
  </si>
  <si>
    <t>ACCOUNT CODE</t>
  </si>
  <si>
    <t>PAYMENT DATE</t>
  </si>
  <si>
    <t>XY SOLUTIONS</t>
  </si>
  <si>
    <t>IS COMMUNICATIONS</t>
  </si>
  <si>
    <t>NEWSCORP</t>
  </si>
  <si>
    <t>EAG BROKERS</t>
  </si>
  <si>
    <t>CAPITAL BANK</t>
  </si>
  <si>
    <t>IAS ACCOUNTS</t>
  </si>
  <si>
    <t>INTERFLORA</t>
  </si>
  <si>
    <t>QQ INTERNATIONAL</t>
  </si>
  <si>
    <t>EXAMPLE (PTY) LTD</t>
  </si>
  <si>
    <t>HP FINANCE</t>
  </si>
  <si>
    <t>PR PROPERTIES</t>
  </si>
  <si>
    <t>INLAND REVENUE</t>
  </si>
  <si>
    <t>FURNITURE CITY</t>
  </si>
  <si>
    <t>GF SUPPLIES</t>
  </si>
  <si>
    <t>TRAINING INC</t>
  </si>
  <si>
    <t>CITY LODGE</t>
  </si>
  <si>
    <t>WALTONS</t>
  </si>
  <si>
    <t>S77782</t>
  </si>
  <si>
    <t>INVOICE EXP22</t>
  </si>
  <si>
    <t>I381119</t>
  </si>
  <si>
    <t>DEBIT ORDER</t>
  </si>
  <si>
    <t>BANK STATEMENT</t>
  </si>
  <si>
    <t>INVOICE</t>
  </si>
  <si>
    <t>CASH</t>
  </si>
  <si>
    <t>TR6998</t>
  </si>
  <si>
    <t>TRANSFER</t>
  </si>
  <si>
    <t>PAYROLL</t>
  </si>
  <si>
    <t>RETURN</t>
  </si>
  <si>
    <t>IN1179</t>
  </si>
  <si>
    <t>INVOICE EXP24</t>
  </si>
  <si>
    <t>INVOICE EXP23</t>
  </si>
  <si>
    <t>S50037</t>
  </si>
  <si>
    <t>OPENING BALANCE</t>
  </si>
  <si>
    <t>INTERNET SERVICE PROVIDER</t>
  </si>
  <si>
    <t>SUBSCRIPTIONS</t>
  </si>
  <si>
    <t>INSURANCE</t>
  </si>
  <si>
    <t>SERVICE FEES</t>
  </si>
  <si>
    <t>BOOKKEEPING</t>
  </si>
  <si>
    <t>FLOWERS</t>
  </si>
  <si>
    <t>PARKING</t>
  </si>
  <si>
    <t>SALARIES</t>
  </si>
  <si>
    <t>INTEREST PAID</t>
  </si>
  <si>
    <t>RENT</t>
  </si>
  <si>
    <t>PETTY CASH REIMBURSEMENT</t>
  </si>
  <si>
    <t>INTER ACCOUNT TRANSFER</t>
  </si>
  <si>
    <t>SALES TAX</t>
  </si>
  <si>
    <t>FURNITURE</t>
  </si>
  <si>
    <t>CAPITAL REPAYMENT</t>
  </si>
  <si>
    <t>CONSUMABLES</t>
  </si>
  <si>
    <t>COURSE</t>
  </si>
  <si>
    <t>ACCOMODATION</t>
  </si>
  <si>
    <t>STATIONERY</t>
  </si>
  <si>
    <t>A</t>
  </si>
  <si>
    <t>E</t>
  </si>
  <si>
    <t>B1</t>
  </si>
  <si>
    <t>B2</t>
  </si>
  <si>
    <t>PC</t>
  </si>
  <si>
    <t>BS-500</t>
  </si>
  <si>
    <t>IS-380</t>
  </si>
  <si>
    <t>IS-375</t>
  </si>
  <si>
    <t>IS-340</t>
  </si>
  <si>
    <t>BS-100</t>
  </si>
  <si>
    <t>IS-315</t>
  </si>
  <si>
    <t>IS-305</t>
  </si>
  <si>
    <t>IS-345</t>
  </si>
  <si>
    <t>IS-390</t>
  </si>
  <si>
    <t>BS-399</t>
  </si>
  <si>
    <t>IS-365</t>
  </si>
  <si>
    <t>BS-700</t>
  </si>
  <si>
    <t>IS-500</t>
  </si>
  <si>
    <t>IS-350</t>
  </si>
  <si>
    <t>BS-600</t>
  </si>
  <si>
    <t>IS-325</t>
  </si>
  <si>
    <t>IS-385</t>
  </si>
  <si>
    <t>IS-370</t>
  </si>
  <si>
    <t>Row Labels</t>
  </si>
  <si>
    <t>Grand Total</t>
  </si>
  <si>
    <t>Mar</t>
  </si>
  <si>
    <t>May</t>
  </si>
  <si>
    <t>TAX CODE</t>
  </si>
  <si>
    <t>Sum of TAX INCLUSIVE AMOUNT</t>
  </si>
  <si>
    <t>UNIQUE VALUES</t>
  </si>
  <si>
    <t>2-Mar</t>
  </si>
  <si>
    <t>18-Mar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</si>
</sst>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0" fontId="0" fillId="0" borderId="1" xfId="0" applyBorder="1" applyAlignment="1">
      <alignment horizontal="center" vertical="center"/>
    </xf>
    <xf numFmtId="14" fontId="0" fillId="0" borderId="1" xfId="0" applyNumberFormat="1" applyBorder="1" applyAlignment="1">
      <alignment horizontal="center" vertical="center"/>
    </xf>
    <xf numFmtId="14"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14" fontId="0" fillId="0" borderId="6" xfId="0" applyNumberFormat="1" applyBorder="1" applyAlignment="1">
      <alignment horizontal="center" vertical="center"/>
    </xf>
    <xf numFmtId="0" fontId="0" fillId="0" borderId="6" xfId="0" applyBorder="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0" fontId="2" fillId="0" borderId="7" xfId="0" applyFont="1" applyBorder="1" applyAlignment="1">
      <alignment horizontal="center" vertical="center"/>
    </xf>
    <xf numFmtId="14" fontId="0" fillId="0" borderId="1" xfId="0" applyNumberFormat="1" applyBorder="1"/>
    <xf numFmtId="0" fontId="0" fillId="0" borderId="1" xfId="0" applyBorder="1"/>
    <xf numFmtId="0" fontId="0" fillId="0" borderId="0" xfId="0" applyNumberFormat="1"/>
    <xf numFmtId="14" fontId="0" fillId="0" borderId="0" xfId="0" applyNumberFormat="1" applyAlignment="1">
      <alignment horizontal="left" indent="1"/>
    </xf>
  </cellXfs>
  <cellStyles count="1">
    <cellStyle name="Normal" xfId="0" builtinId="0"/>
  </cellStyles>
  <dxfs count="13">
    <dxf>
      <numFmt numFmtId="164"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indexed="64"/>
        </top>
        <bottom style="thin">
          <color indexed="64"/>
        </bottom>
      </border>
    </dxf>
    <dxf>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[Expense sheet_assessment.xlsx]Sheet5!PivotTable3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multiLvlStrRef>
              <c:f>Sheet5!$A$4:$A$12</c:f>
              <c:multiLvlStrCache>
                <c:ptCount val="3"/>
                <c:lvl>
                  <c:pt idx="0">
                    <c:v>Mar</c:v>
                  </c:pt>
                  <c:pt idx="1">
                    <c:v>May</c:v>
                  </c:pt>
                  <c:pt idx="2">
                    <c:v>Mar</c:v>
                  </c:pt>
                </c:lvl>
                <c:lvl>
                  <c:pt idx="0">
                    <c:v>NEWSCORP</c:v>
                  </c:pt>
                  <c:pt idx="1">
                    <c:v>CITY LODGE</c:v>
                  </c:pt>
                  <c:pt idx="2">
                    <c:v>QQ INTERNATIONAL</c:v>
                  </c:pt>
                </c:lvl>
                <c:lvl>
                  <c:pt idx="0">
                    <c:v>IS-375</c:v>
                  </c:pt>
                  <c:pt idx="1">
                    <c:v>IS-390</c:v>
                  </c:pt>
                </c:lvl>
              </c:multiLvlStrCache>
            </c:multiLvlStrRef>
          </c:cat>
          <c:val>
            <c:numRef>
              <c:f>Sheet5!$B$4:$B$12</c:f>
              <c:numCache>
                <c:formatCode>General</c:formatCode>
                <c:ptCount val="3"/>
                <c:pt idx="0">
                  <c:v>478</c:v>
                </c:pt>
                <c:pt idx="1">
                  <c:v>563</c:v>
                </c:pt>
                <c:pt idx="2">
                  <c:v>200</c:v>
                </c:pt>
              </c:numCache>
            </c:numRef>
          </c:val>
          <c:extLst>
            <c:ext xmlns:c16="http://schemas.microsoft.com/office/drawing/2014/chart" uri="{C3380CC4-5D6E-409C-BE32-E72D297353CC}">
              <c16:uniqueId val="{00000003-32B7-4D9D-969D-C64B97A166AD}"/>
            </c:ext>
          </c:extLst>
        </c:ser>
        <c:dLbls>
          <c:showLegendKey val="0"/>
          <c:showVal val="0"/>
          <c:showCatName val="0"/>
          <c:showSerName val="0"/>
          <c:showPercent val="0"/>
          <c:showBubbleSize val="0"/>
        </c:dLbls>
        <c:gapWidth val="219"/>
        <c:overlap val="-27"/>
        <c:axId val="412954479"/>
        <c:axId val="412971951"/>
      </c:barChart>
      <c:catAx>
        <c:axId val="41295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71951"/>
        <c:crosses val="autoZero"/>
        <c:auto val="1"/>
        <c:lblAlgn val="ctr"/>
        <c:lblOffset val="100"/>
        <c:noMultiLvlLbl val="0"/>
      </c:catAx>
      <c:valAx>
        <c:axId val="412971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54479"/>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[Expense sheet_assessment.xlsx]Sheet6!PivotTable4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multiLvlStrRef>
              <c:f>Sheet6!$A$4:$A$8</c:f>
              <c:multiLvlStrCache>
                <c:ptCount val="3"/>
                <c:lvl>
                  <c:pt idx="0">
                    <c:v>2-Mar</c:v>
                  </c:pt>
                  <c:pt idx="1">
                    <c:v>18-Mar</c:v>
                  </c:pt>
                </c:lvl>
                <c:lvl>
                  <c:pt idx="0">
                    <c:v>Mar</c:v>
                  </c:pt>
                  <c:pt idx="2">
                    <c:v>May</c:v>
                  </c:pt>
                </c:lvl>
              </c:multiLvlStrCache>
            </c:multiLvlStrRef>
          </c:cat>
          <c:val>
            <c:numRef>
              <c:f>Sheet6!$B$4:$B$8</c:f>
              <c:numCache>
                <c:formatCode>General</c:formatCode>
                <c:ptCount val="3"/>
                <c:pt idx="0">
                  <c:v>478</c:v>
                </c:pt>
                <c:pt idx="1">
                  <c:v>200</c:v>
                </c:pt>
                <c:pt idx="2">
                  <c:v>563</c:v>
                </c:pt>
              </c:numCache>
            </c:numRef>
          </c:val>
          <c:extLst>
            <c:ext xmlns:c16="http://schemas.microsoft.com/office/drawing/2014/chart" uri="{C3380CC4-5D6E-409C-BE32-E72D297353CC}">
              <c16:uniqueId val="{00000000-9CF6-46C1-9FB0-606B1AFEF591}"/>
            </c:ext>
          </c:extLst>
        </c:ser>
        <c:dLbls>
          <c:showLegendKey val="0"/>
          <c:showVal val="0"/>
          <c:showCatName val="0"/>
          <c:showSerName val="0"/>
          <c:showPercent val="0"/>
          <c:showBubbleSize val="0"/>
        </c:dLbls>
        <c:gapWidth val="219"/>
        <c:overlap val="-27"/>
        <c:axId val="412954479"/>
        <c:axId val="412971951"/>
      </c:barChart>
      <c:catAx>
        <c:axId val="41295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71951"/>
        <c:crosses val="autoZero"/>
        <c:auto val="1"/>
        <c:lblAlgn val="ctr"/>
        <c:lblOffset val="100"/>
        <c:noMultiLvlLbl val="0"/>
      </c:catAx>
      <c:valAx>
        <c:axId val="412971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54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114300</xdr:rowOff>
    </xdr:from>
    <xdr:to>
      <xdr:col>7</xdr:col>
      <xdr:colOff>304800</xdr:colOff>
      <xdr:row>15</xdr:row>
      <xdr:rowOff>0</xdr:rowOff>
    </xdr:to>
    <xdr:graphicFrame macro="">
      <xdr:nvGraphicFramePr>
        <xdr:cNvPr id="2" name="Chart 1">
          <a:extLst>
            <a:ext uri="{FF2B5EF4-FFF2-40B4-BE49-F238E27FC236}">
              <a16:creationId xmlns:a16="http://schemas.microsoft.com/office/drawing/2014/main" id="{7ED6C47E-44DC-47DA-B9B3-9127A622E3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85725</xdr:colOff>
      <xdr:row>0</xdr:row>
      <xdr:rowOff>123825</xdr:rowOff>
    </xdr:from>
    <xdr:to>
      <xdr:col>15</xdr:col>
      <xdr:colOff>390525</xdr:colOff>
      <xdr:row>15</xdr:row>
      <xdr:rowOff>9525</xdr:rowOff>
    </xdr:to>
    <xdr:graphicFrame macro="">
      <xdr:nvGraphicFramePr>
        <xdr:cNvPr id="3" name="Chart 2">
          <a:extLst>
            <a:ext uri="{FF2B5EF4-FFF2-40B4-BE49-F238E27FC236}">
              <a16:creationId xmlns:a16="http://schemas.microsoft.com/office/drawing/2014/main" id="{B4CB4B98-68E5-4D5D-9C01-DB9B9A2AFF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200586</xdr:colOff>
      <xdr:row>1</xdr:row>
      <xdr:rowOff>80122</xdr:rowOff>
    </xdr:from>
    <xdr:to>
      <xdr:col>19</xdr:col>
      <xdr:colOff>214033</xdr:colOff>
      <xdr:row>14</xdr:row>
      <xdr:rowOff>127747</xdr:rowOff>
    </xdr:to>
    <mc:AlternateContent xmlns:mc="http://schemas.openxmlformats.org/markup-compatibility/2006" xmlns:a14="http://schemas.microsoft.com/office/drawing/2010/main">
      <mc:Choice Requires="a14">
        <xdr:graphicFrame macro="">
          <xdr:nvGraphicFramePr>
            <xdr:cNvPr id="4" name="ACCOUNT CODE">
              <a:extLst>
                <a:ext uri="{FF2B5EF4-FFF2-40B4-BE49-F238E27FC236}">
                  <a16:creationId xmlns:a16="http://schemas.microsoft.com/office/drawing/2014/main" id="{198A24AD-C8C0-4C33-82CA-86799E3F9D61}"/>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9954186" y="270622"/>
              <a:ext cx="1842247"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 refreshedDate="45187.838727662034" createdVersion="7" refreshedVersion="7" minRefreshableVersion="3" recordCount="47" xr:uid="{201B7D7A-81E8-466A-993F-6A6A43CDD05A}">
  <cacheSource type="worksheet">
    <worksheetSource ref="A1:I48" sheet="UNIQUE VALUES"/>
  </cacheSource>
  <cacheFields count="11">
    <cacheField name="DOCUMENT DATE" numFmtId="14">
      <sharedItems containsSemiMixedTypes="0" containsNonDate="0" containsDate="1" containsString="0" minDate="2011-02-14T00:00:00" maxDate="2011-05-27T00:00:00" count="24">
        <d v="2011-02-14T00:00:00"/>
        <d v="2011-03-01T00:00:00"/>
        <d v="2011-03-02T00:00:00"/>
        <d v="2011-03-05T00:00:00"/>
        <d v="2011-03-15T00:00:00"/>
        <d v="2011-03-18T00:00:00"/>
        <d v="2011-03-20T00:00:00"/>
        <d v="2011-03-26T00:00:00"/>
        <d v="2011-03-31T00:00:00"/>
        <d v="2011-04-01T00:00:00"/>
        <d v="2011-04-05T00:00:00"/>
        <d v="2011-04-12T00:00:00"/>
        <d v="2011-04-15T00:00:00"/>
        <d v="2011-04-20T00:00:00"/>
        <d v="2011-04-25T00:00:00"/>
        <d v="2011-04-26T00:00:00"/>
        <d v="2011-04-29T00:00:00"/>
        <d v="2011-04-30T00:00:00"/>
        <d v="2011-05-01T00:00:00"/>
        <d v="2011-05-05T00:00:00"/>
        <d v="2011-05-07T00:00:00"/>
        <d v="2011-05-15T00:00:00"/>
        <d v="2011-05-20T00:00:00"/>
        <d v="2011-05-26T00:00:00"/>
      </sharedItems>
      <fieldGroup par="9" base="0">
        <rangePr groupBy="days" startDate="2011-02-14T00:00:00" endDate="2011-05-27T00:00:00"/>
        <groupItems count="368">
          <s v="&lt;2/14/201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5/27/2011"/>
        </groupItems>
      </fieldGroup>
    </cacheField>
    <cacheField name="SUPPLIER" numFmtId="0">
      <sharedItems count="17">
        <s v="XY SOLUTIONS"/>
        <s v="IS COMMUNICATIONS"/>
        <s v="NEWSCORP"/>
        <s v="EAG BROKERS"/>
        <s v="CAPITAL BANK"/>
        <s v="IAS ACCOUNTS"/>
        <s v="INTERFLORA"/>
        <s v="QQ INTERNATIONAL"/>
        <s v="EXAMPLE (PTY)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 AMOUNT" numFmtId="0">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SemiMixedTypes="0" containsNonDate="0" containsDate="1" containsString="0" minDate="2011-03-02T00:00:00" maxDate="2011-06-07T00:00:00" count="27">
        <d v="2011-03-02T00:00:00"/>
        <d v="2011-03-31T00:00:00"/>
        <d v="2011-04-01T00:00:00"/>
        <d v="2011-03-05T00:00:00"/>
        <d v="2011-03-15T00:00:00"/>
        <d v="2011-04-02T00:00:00"/>
        <d v="2011-03-18T00:00:00"/>
        <d v="2011-03-20T00:00:00"/>
        <d v="2011-03-26T00:00:00"/>
        <d v="2011-05-01T00:00:00"/>
        <d v="2011-04-05T00:00:00"/>
        <d v="2011-04-12T00:00:00"/>
        <d v="2011-04-15T00:00:00"/>
        <d v="2011-05-03T00:00:00"/>
        <d v="2011-04-20T00:00:00"/>
        <d v="2011-04-25T00:00:00"/>
        <d v="2011-04-26T00:00:00"/>
        <d v="2011-05-26T00:00:00"/>
        <d v="2011-05-29T00:00:00"/>
        <d v="2011-04-30T00:00:00"/>
        <d v="2011-05-31T00:00:00"/>
        <d v="2011-05-05T00:00:00"/>
        <d v="2011-05-07T00:00:00"/>
        <d v="2011-06-06T00:00:00"/>
        <d v="2011-05-15T00:00:00"/>
        <d v="2011-06-02T00:00:00"/>
        <d v="2011-05-20T00:00:00"/>
      </sharedItems>
      <fieldGroup par="10" base="8">
        <rangePr groupBy="days" startDate="2011-03-02T00:00:00" endDate="2011-06-07T00:00:00"/>
        <groupItems count="368">
          <s v="&lt;3/2/201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6/7/2011"/>
        </groupItems>
      </fieldGroup>
    </cacheField>
    <cacheField name="Months" numFmtId="0" databaseField="0">
      <fieldGroup base="0">
        <rangePr groupBy="months" startDate="2011-02-14T00:00:00" endDate="2011-05-27T00:00:00"/>
        <groupItems count="14">
          <s v="&lt;2/14/2011"/>
          <s v="Jan"/>
          <s v="Feb"/>
          <s v="Mar"/>
          <s v="Apr"/>
          <s v="May"/>
          <s v="Jun"/>
          <s v="Jul"/>
          <s v="Aug"/>
          <s v="Sep"/>
          <s v="Oct"/>
          <s v="Nov"/>
          <s v="Dec"/>
          <s v="&gt;5/27/2011"/>
        </groupItems>
      </fieldGroup>
    </cacheField>
    <cacheField name="Months2" numFmtId="0" databaseField="0">
      <fieldGroup base="8">
        <rangePr groupBy="months" startDate="2011-03-02T00:00:00" endDate="2011-06-07T00:00:00"/>
        <groupItems count="14">
          <s v="&lt;3/2/2011"/>
          <s v="Jan"/>
          <s v="Feb"/>
          <s v="Mar"/>
          <s v="Apr"/>
          <s v="May"/>
          <s v="Jun"/>
          <s v="Jul"/>
          <s v="Aug"/>
          <s v="Sep"/>
          <s v="Oct"/>
          <s v="Nov"/>
          <s v="Dec"/>
          <s v="&gt;6/7/2011"/>
        </groupItems>
      </fieldGroup>
    </cacheField>
  </cacheFields>
  <extLst>
    <ext xmlns:x14="http://schemas.microsoft.com/office/spreadsheetml/2009/9/main" uri="{725AE2AE-9491-48be-B2B4-4EB974FC3084}">
      <x14:pivotCacheDefinition pivotCacheId="15469646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s v="S77782"/>
    <s v="OPENING BALANCE"/>
    <n v="5100"/>
    <s v="A"/>
    <s v="B1"/>
    <x v="0"/>
    <x v="0"/>
  </r>
  <r>
    <x v="1"/>
    <x v="1"/>
    <s v="INVOICE EXP22"/>
    <s v="INTERNET SERVICE PROVIDER"/>
    <n v="179"/>
    <s v="A"/>
    <s v="B1"/>
    <x v="1"/>
    <x v="1"/>
  </r>
  <r>
    <x v="2"/>
    <x v="2"/>
    <s v="I381119"/>
    <s v="SUBSCRIPTIONS"/>
    <n v="478"/>
    <s v="A"/>
    <s v="B1"/>
    <x v="2"/>
    <x v="2"/>
  </r>
  <r>
    <x v="3"/>
    <x v="3"/>
    <s v="DEBIT ORDER"/>
    <s v="INSURANCE"/>
    <n v="340"/>
    <s v="A"/>
    <s v="B1"/>
    <x v="3"/>
    <x v="3"/>
  </r>
  <r>
    <x v="4"/>
    <x v="4"/>
    <s v="BANK STATEMENT"/>
    <s v="SERVICE FEES"/>
    <n v="50"/>
    <s v="A"/>
    <s v="B1"/>
    <x v="4"/>
    <x v="4"/>
  </r>
  <r>
    <x v="4"/>
    <x v="4"/>
    <s v="BANK STATEMENT"/>
    <s v="SERVICE FEES"/>
    <n v="35"/>
    <s v="A"/>
    <s v="B2"/>
    <x v="4"/>
    <x v="4"/>
  </r>
  <r>
    <x v="4"/>
    <x v="5"/>
    <s v="INVOICE"/>
    <s v="BOOKKEEPING"/>
    <n v="1000"/>
    <s v="A"/>
    <s v="B1"/>
    <x v="5"/>
    <x v="5"/>
  </r>
  <r>
    <x v="4"/>
    <x v="6"/>
    <s v="CASH"/>
    <s v="FLOWERS"/>
    <n v="90"/>
    <s v="A"/>
    <s v="PC"/>
    <x v="6"/>
    <x v="4"/>
  </r>
  <r>
    <x v="5"/>
    <x v="7"/>
    <s v="TR6998"/>
    <s v="PARKING"/>
    <n v="200"/>
    <s v="A"/>
    <s v="B1"/>
    <x v="7"/>
    <x v="6"/>
  </r>
  <r>
    <x v="6"/>
    <x v="8"/>
    <s v="TRANSFER"/>
    <s v="INTER ACCOUNT TRANSFER"/>
    <n v="-15000"/>
    <s v="E"/>
    <s v="B2"/>
    <x v="8"/>
    <x v="7"/>
  </r>
  <r>
    <x v="6"/>
    <x v="8"/>
    <s v="TRANSFER"/>
    <s v="INTER ACCOUNT TRANSFER"/>
    <n v="15000"/>
    <s v="E"/>
    <s v="B1"/>
    <x v="8"/>
    <x v="7"/>
  </r>
  <r>
    <x v="7"/>
    <x v="8"/>
    <s v="PAYROLL"/>
    <s v="SALARIES"/>
    <n v="13000"/>
    <s v="E"/>
    <s v="B2"/>
    <x v="9"/>
    <x v="8"/>
  </r>
  <r>
    <x v="7"/>
    <x v="9"/>
    <s v="DEBIT ORDER"/>
    <s v="CAPITAL REPAYMENT"/>
    <n v="220"/>
    <s v="E"/>
    <s v="B1"/>
    <x v="10"/>
    <x v="8"/>
  </r>
  <r>
    <x v="7"/>
    <x v="9"/>
    <s v="DEBIT ORDER"/>
    <s v="INTEREST PAID"/>
    <n v="100"/>
    <s v="E"/>
    <s v="B1"/>
    <x v="11"/>
    <x v="8"/>
  </r>
  <r>
    <x v="7"/>
    <x v="10"/>
    <s v="DEBIT ORDER"/>
    <s v="RENT"/>
    <n v="6400"/>
    <s v="A"/>
    <s v="B1"/>
    <x v="12"/>
    <x v="8"/>
  </r>
  <r>
    <x v="8"/>
    <x v="8"/>
    <s v="BANK STATEMENT"/>
    <s v="PETTY CASH REIMBURSEMENT"/>
    <n v="100"/>
    <s v="E"/>
    <s v="B1"/>
    <x v="8"/>
    <x v="1"/>
  </r>
  <r>
    <x v="8"/>
    <x v="8"/>
    <s v="BANK STATEMENT"/>
    <s v="PETTY CASH REIMBURSEMENT"/>
    <n v="-100"/>
    <s v="E"/>
    <s v="PC"/>
    <x v="8"/>
    <x v="1"/>
  </r>
  <r>
    <x v="9"/>
    <x v="1"/>
    <s v="INVOICE EXP23"/>
    <s v="INTERNET SERVICE PROVIDER"/>
    <n v="179"/>
    <s v="A"/>
    <s v="B1"/>
    <x v="1"/>
    <x v="9"/>
  </r>
  <r>
    <x v="10"/>
    <x v="3"/>
    <s v="DEBIT ORDER"/>
    <s v="INSURANCE"/>
    <n v="340"/>
    <s v="A"/>
    <s v="B1"/>
    <x v="3"/>
    <x v="10"/>
  </r>
  <r>
    <x v="11"/>
    <x v="6"/>
    <s v="CASH"/>
    <s v="FLOWERS"/>
    <n v="87"/>
    <s v="A"/>
    <s v="PC"/>
    <x v="6"/>
    <x v="11"/>
  </r>
  <r>
    <x v="12"/>
    <x v="4"/>
    <s v="BANK STATEMENT"/>
    <s v="SERVICE FEES"/>
    <n v="80"/>
    <s v="A"/>
    <s v="B1"/>
    <x v="4"/>
    <x v="12"/>
  </r>
  <r>
    <x v="12"/>
    <x v="4"/>
    <s v="BANK STATEMENT"/>
    <s v="SERVICE FEES"/>
    <n v="35"/>
    <s v="A"/>
    <s v="B2"/>
    <x v="4"/>
    <x v="12"/>
  </r>
  <r>
    <x v="12"/>
    <x v="5"/>
    <s v="INVOICE"/>
    <s v="BOOKKEEPING"/>
    <n v="1000"/>
    <s v="A"/>
    <s v="B1"/>
    <x v="5"/>
    <x v="13"/>
  </r>
  <r>
    <x v="13"/>
    <x v="8"/>
    <s v="TRANSFER"/>
    <s v="INTER ACCOUNT TRANSFER"/>
    <n v="-20000"/>
    <s v="E"/>
    <s v="B2"/>
    <x v="8"/>
    <x v="14"/>
  </r>
  <r>
    <x v="13"/>
    <x v="8"/>
    <s v="TRANSFER"/>
    <s v="INTER ACCOUNT TRANSFER"/>
    <n v="20000"/>
    <s v="E"/>
    <s v="B1"/>
    <x v="8"/>
    <x v="14"/>
  </r>
  <r>
    <x v="14"/>
    <x v="11"/>
    <s v="RETURN"/>
    <s v="SALES TAX"/>
    <n v="1300"/>
    <s v="E"/>
    <s v="B1"/>
    <x v="13"/>
    <x v="15"/>
  </r>
  <r>
    <x v="15"/>
    <x v="8"/>
    <s v="PAYROLL"/>
    <s v="SALARIES"/>
    <n v="20000"/>
    <s v="E"/>
    <s v="B2"/>
    <x v="9"/>
    <x v="16"/>
  </r>
  <r>
    <x v="15"/>
    <x v="12"/>
    <s v="INVOICE"/>
    <s v="FURNITURE"/>
    <n v="3000"/>
    <s v="A"/>
    <s v="B1"/>
    <x v="14"/>
    <x v="17"/>
  </r>
  <r>
    <x v="15"/>
    <x v="9"/>
    <s v="DEBIT ORDER"/>
    <s v="CAPITAL REPAYMENT"/>
    <n v="220"/>
    <s v="E"/>
    <s v="B1"/>
    <x v="10"/>
    <x v="16"/>
  </r>
  <r>
    <x v="15"/>
    <x v="9"/>
    <s v="DEBIT ORDER"/>
    <s v="INTEREST PAID"/>
    <n v="100"/>
    <s v="E"/>
    <s v="B1"/>
    <x v="11"/>
    <x v="16"/>
  </r>
  <r>
    <x v="15"/>
    <x v="10"/>
    <s v="DEBIT ORDER"/>
    <s v="RENT"/>
    <n v="6400"/>
    <s v="A"/>
    <s v="B1"/>
    <x v="12"/>
    <x v="16"/>
  </r>
  <r>
    <x v="16"/>
    <x v="13"/>
    <s v="IN1179"/>
    <s v="CONSUMABLES"/>
    <n v="41"/>
    <s v="A"/>
    <s v="PC"/>
    <x v="15"/>
    <x v="18"/>
  </r>
  <r>
    <x v="17"/>
    <x v="8"/>
    <s v="BANK STATEMENT"/>
    <s v="PETTY CASH REIMBURSEMENT"/>
    <n v="100"/>
    <s v="E"/>
    <s v="B1"/>
    <x v="8"/>
    <x v="19"/>
  </r>
  <r>
    <x v="17"/>
    <x v="8"/>
    <s v="BANK STATEMENT"/>
    <s v="PETTY CASH REIMBURSEMENT"/>
    <n v="-100"/>
    <s v="E"/>
    <s v="PC"/>
    <x v="8"/>
    <x v="19"/>
  </r>
  <r>
    <x v="18"/>
    <x v="1"/>
    <s v="INVOICE EXP24"/>
    <s v="INTERNET SERVICE PROVIDER"/>
    <n v="179"/>
    <s v="A"/>
    <s v="B1"/>
    <x v="1"/>
    <x v="20"/>
  </r>
  <r>
    <x v="18"/>
    <x v="14"/>
    <s v="INVOICE"/>
    <s v="COURSE"/>
    <n v="220"/>
    <s v="A"/>
    <s v="B1"/>
    <x v="16"/>
    <x v="20"/>
  </r>
  <r>
    <x v="19"/>
    <x v="3"/>
    <s v="DEBIT ORDER"/>
    <s v="INSURANCE"/>
    <n v="340"/>
    <s v="A"/>
    <s v="B1"/>
    <x v="3"/>
    <x v="21"/>
  </r>
  <r>
    <x v="20"/>
    <x v="15"/>
    <s v="S50037"/>
    <s v="ACCOMODATION"/>
    <n v="563"/>
    <s v="A"/>
    <s v="B1"/>
    <x v="7"/>
    <x v="22"/>
  </r>
  <r>
    <x v="20"/>
    <x v="16"/>
    <s v="INVOICE"/>
    <s v="STATIONERY"/>
    <n v="982"/>
    <s v="A"/>
    <s v="B1"/>
    <x v="17"/>
    <x v="23"/>
  </r>
  <r>
    <x v="21"/>
    <x v="4"/>
    <s v="BANK STATEMENT"/>
    <s v="SERVICE FEES"/>
    <n v="80"/>
    <s v="A"/>
    <s v="B1"/>
    <x v="4"/>
    <x v="24"/>
  </r>
  <r>
    <x v="21"/>
    <x v="4"/>
    <s v="BANK STATEMENT"/>
    <s v="SERVICE FEES"/>
    <n v="35"/>
    <s v="A"/>
    <s v="B2"/>
    <x v="4"/>
    <x v="24"/>
  </r>
  <r>
    <x v="21"/>
    <x v="5"/>
    <s v="INVOICE"/>
    <s v="BOOKKEEPING"/>
    <n v="1000"/>
    <s v="A"/>
    <s v="B1"/>
    <x v="5"/>
    <x v="25"/>
  </r>
  <r>
    <x v="22"/>
    <x v="8"/>
    <s v="TRANSFER"/>
    <s v="INTER ACCOUNT TRANSFER"/>
    <n v="-20000"/>
    <s v="E"/>
    <s v="B2"/>
    <x v="8"/>
    <x v="26"/>
  </r>
  <r>
    <x v="22"/>
    <x v="8"/>
    <s v="TRANSFER"/>
    <s v="INTER ACCOUNT TRANSFER"/>
    <n v="20000"/>
    <s v="E"/>
    <s v="B1"/>
    <x v="8"/>
    <x v="26"/>
  </r>
  <r>
    <x v="23"/>
    <x v="8"/>
    <s v="PAYROLL"/>
    <s v="SALARIES"/>
    <n v="20000"/>
    <s v="E"/>
    <s v="B2"/>
    <x v="9"/>
    <x v="17"/>
  </r>
  <r>
    <x v="23"/>
    <x v="9"/>
    <s v="DEBIT ORDER"/>
    <s v="CAPITAL REPAYMENT"/>
    <n v="220"/>
    <s v="E"/>
    <s v="B1"/>
    <x v="10"/>
    <x v="17"/>
  </r>
  <r>
    <x v="23"/>
    <x v="9"/>
    <s v="DEBIT ORDER"/>
    <s v="INTEREST PAID"/>
    <n v="100"/>
    <s v="E"/>
    <s v="B1"/>
    <x v="11"/>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5AB056-215C-4616-A642-386B80E97496}"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12" firstHeaderRow="1" firstDataRow="1" firstDataCol="1"/>
  <pivotFields count="11">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showAll="0"/>
    <pivotField showAll="0"/>
    <pivotField showAll="0"/>
    <pivotField axis="axisRow" showAll="0">
      <items count="19">
        <item h="1" x="14"/>
        <item h="1" x="8"/>
        <item h="1" x="0"/>
        <item h="1" x="13"/>
        <item h="1" x="10"/>
        <item h="1" x="5"/>
        <item h="1" x="4"/>
        <item h="1" x="15"/>
        <item h="1" x="3"/>
        <item h="1" x="6"/>
        <item h="1" x="12"/>
        <item h="1" x="9"/>
        <item h="1" x="17"/>
        <item x="2"/>
        <item h="1" x="1"/>
        <item h="1" x="16"/>
        <item x="7"/>
        <item h="1" x="11"/>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15">
        <item x="0"/>
        <item x="1"/>
        <item x="2"/>
        <item x="3"/>
        <item x="4"/>
        <item x="5"/>
        <item x="6"/>
        <item x="7"/>
        <item x="8"/>
        <item x="9"/>
        <item x="10"/>
        <item x="11"/>
        <item x="12"/>
        <item x="13"/>
        <item t="default"/>
      </items>
    </pivotField>
  </pivotFields>
  <rowFields count="4">
    <field x="7"/>
    <field x="1"/>
    <field x="9"/>
    <field x="0"/>
  </rowFields>
  <rowItems count="9">
    <i>
      <x v="13"/>
    </i>
    <i r="1">
      <x v="11"/>
    </i>
    <i r="2">
      <x v="3"/>
    </i>
    <i>
      <x v="16"/>
    </i>
    <i r="1">
      <x v="1"/>
    </i>
    <i r="2">
      <x v="5"/>
    </i>
    <i r="1">
      <x v="13"/>
    </i>
    <i r="2">
      <x v="3"/>
    </i>
    <i t="grand">
      <x/>
    </i>
  </rowItems>
  <colItems count="1">
    <i/>
  </colItems>
  <dataFields count="1">
    <dataField name="Sum of TAX INCLUSIVE AMOUNT" fld="4" baseField="0" baseItem="0"/>
  </dataField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C97744-8222-437F-AD10-2BC394250E3C}"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A3:B8" firstHeaderRow="1" firstDataRow="1" firstDataCol="1"/>
  <pivotFields count="11">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sd="0" x="62"/>
        <item x="63"/>
        <item x="64"/>
        <item x="65"/>
        <item x="66"/>
        <item x="67"/>
        <item x="68"/>
        <item x="69"/>
        <item x="70"/>
        <item x="71"/>
        <item x="72"/>
        <item x="73"/>
        <item x="74"/>
        <item x="75"/>
        <item x="76"/>
        <item x="77"/>
        <item sd="0"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dataField="1" showAll="0"/>
    <pivotField showAll="0"/>
    <pivotField showAll="0"/>
    <pivotField axis="axisRow" showAll="0">
      <items count="19">
        <item h="1" x="14"/>
        <item h="1" x="8"/>
        <item h="1" x="0"/>
        <item h="1" x="13"/>
        <item h="1" x="10"/>
        <item h="1" x="5"/>
        <item h="1" x="4"/>
        <item h="1" x="15"/>
        <item h="1" x="3"/>
        <item h="1" x="6"/>
        <item h="1" x="12"/>
        <item h="1" x="9"/>
        <item h="1" x="17"/>
        <item x="2"/>
        <item h="1" x="1"/>
        <item h="1" x="16"/>
        <item x="7"/>
        <item h="1" x="11"/>
        <item t="default"/>
      </items>
    </pivotField>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defaultSubtotal="0">
      <items count="14">
        <item sd="0" x="0"/>
        <item sd="0" x="1"/>
        <item sd="0" x="2"/>
        <item x="3"/>
        <item sd="0" x="4"/>
        <item sd="0" x="5"/>
        <item sd="0" x="6"/>
        <item sd="0" x="7"/>
        <item sd="0" x="8"/>
        <item sd="0" x="9"/>
        <item sd="0" x="10"/>
        <item sd="0" x="11"/>
        <item sd="0" x="12"/>
        <item sd="0" x="13"/>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5">
    <field x="9"/>
    <field x="0"/>
    <field x="7"/>
    <field x="10"/>
    <field x="8"/>
  </rowFields>
  <rowItems count="5">
    <i>
      <x v="3"/>
    </i>
    <i r="1">
      <x v="62"/>
    </i>
    <i r="1">
      <x v="78"/>
    </i>
    <i>
      <x v="5"/>
    </i>
    <i t="grand">
      <x/>
    </i>
  </rowItems>
  <colItems count="1">
    <i/>
  </colItems>
  <dataFields count="1">
    <dataField name="Sum of TAX INCLUSIVE AMOUNT" fld="4"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2B9380FB-63B4-4CB5-ABBC-9366165A6697}" sourceName="ACCOUNT CODE">
  <pivotTables>
    <pivotTable tabId="5" name="PivotTable3"/>
    <pivotTable tabId="6" name="PivotTable4"/>
  </pivotTables>
  <data>
    <tabular pivotCacheId="1546964676">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EF32517D-3B5A-47FC-97F1-DEA42DA842A2}" cache="Slicer_ACCOUNT_CODE" caption="ACCOUNT CODE" startItem="9"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DB0225-CE06-4FDF-A1DA-E88F57344AA8}" name="Table1" displayName="Table1" ref="A1:I48" totalsRowShown="0" headerRowDxfId="12" dataDxfId="10" headerRowBorderDxfId="11" tableBorderDxfId="9">
  <autoFilter ref="A1:I48" xr:uid="{7EDB0225-CE06-4FDF-A1DA-E88F57344AA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634645B0-5D3B-4CD0-8F98-3D648CDD1BEB}" name="DOCUMENT DATE" dataDxfId="8"/>
    <tableColumn id="2" xr3:uid="{61A6D99F-52D1-45FB-B9BA-A421D0AB6DD8}" name="SUPPLIER" dataDxfId="7"/>
    <tableColumn id="3" xr3:uid="{96B3D506-A7A7-467F-9481-AB49F6E05FCB}" name="REFERENCE" dataDxfId="6"/>
    <tableColumn id="4" xr3:uid="{350E2F03-0982-4194-90C7-60FCDAA8F185}" name="DESCRIPTION" dataDxfId="5"/>
    <tableColumn id="5" xr3:uid="{54B60287-A460-4F67-88B3-B8DC408DFD26}" name="TAX INCLUSIVE AMOUNT" dataDxfId="4"/>
    <tableColumn id="6" xr3:uid="{98065D0D-C1A1-4420-A2FF-90DB60F9E758}" name="TAX CODE" dataDxfId="3"/>
    <tableColumn id="7" xr3:uid="{182F457B-4ECF-43A7-A127-14C08A95E752}" name="BANK CODE" dataDxfId="2"/>
    <tableColumn id="8" xr3:uid="{9B7B8955-4AFF-4CF2-B24E-B8EF43CCB306}" name="ACCOUNT CODE" dataDxfId="1"/>
    <tableColumn id="9" xr3:uid="{E9852210-B430-4D7D-AF7B-CB60A1FEED80}" name="PAYMENT DATE"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02794-7769-4BB1-9B6B-F2A9A8E43168}">
  <dimension ref="A3:B12"/>
  <sheetViews>
    <sheetView workbookViewId="0">
      <selection activeCell="G2" sqref="G2"/>
    </sheetView>
  </sheetViews>
  <sheetFormatPr defaultRowHeight="15" x14ac:dyDescent="0.25"/>
  <cols>
    <col min="1" max="1" width="22.7109375" bestFit="1" customWidth="1"/>
    <col min="2" max="2" width="30.28515625" bestFit="1" customWidth="1"/>
  </cols>
  <sheetData>
    <row r="3" spans="1:2" x14ac:dyDescent="0.25">
      <c r="A3" s="5" t="s">
        <v>83</v>
      </c>
      <c r="B3" t="s">
        <v>88</v>
      </c>
    </row>
    <row r="4" spans="1:2" x14ac:dyDescent="0.25">
      <c r="A4" s="6" t="s">
        <v>67</v>
      </c>
      <c r="B4">
        <v>478</v>
      </c>
    </row>
    <row r="5" spans="1:2" x14ac:dyDescent="0.25">
      <c r="A5" s="7" t="s">
        <v>10</v>
      </c>
      <c r="B5">
        <v>478</v>
      </c>
    </row>
    <row r="6" spans="1:2" x14ac:dyDescent="0.25">
      <c r="A6" s="8" t="s">
        <v>85</v>
      </c>
      <c r="B6">
        <v>478</v>
      </c>
    </row>
    <row r="7" spans="1:2" x14ac:dyDescent="0.25">
      <c r="A7" s="6" t="s">
        <v>73</v>
      </c>
      <c r="B7">
        <v>763</v>
      </c>
    </row>
    <row r="8" spans="1:2" x14ac:dyDescent="0.25">
      <c r="A8" s="7" t="s">
        <v>23</v>
      </c>
      <c r="B8">
        <v>563</v>
      </c>
    </row>
    <row r="9" spans="1:2" x14ac:dyDescent="0.25">
      <c r="A9" s="8" t="s">
        <v>86</v>
      </c>
      <c r="B9">
        <v>563</v>
      </c>
    </row>
    <row r="10" spans="1:2" x14ac:dyDescent="0.25">
      <c r="A10" s="7" t="s">
        <v>15</v>
      </c>
      <c r="B10">
        <v>200</v>
      </c>
    </row>
    <row r="11" spans="1:2" x14ac:dyDescent="0.25">
      <c r="A11" s="8" t="s">
        <v>85</v>
      </c>
      <c r="B11">
        <v>200</v>
      </c>
    </row>
    <row r="12" spans="1:2" x14ac:dyDescent="0.25">
      <c r="A12" s="6" t="s">
        <v>84</v>
      </c>
      <c r="B12">
        <v>1241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9FEC4-70E6-4183-A2CC-43BD3A1A0C74}">
  <dimension ref="A3:B8"/>
  <sheetViews>
    <sheetView workbookViewId="0">
      <selection activeCell="A6" sqref="A6"/>
    </sheetView>
  </sheetViews>
  <sheetFormatPr defaultRowHeight="15" x14ac:dyDescent="0.25"/>
  <cols>
    <col min="1" max="1" width="13.140625" bestFit="1" customWidth="1"/>
    <col min="2" max="2" width="30.28515625" bestFit="1" customWidth="1"/>
  </cols>
  <sheetData>
    <row r="3" spans="1:2" x14ac:dyDescent="0.25">
      <c r="A3" s="5" t="s">
        <v>83</v>
      </c>
      <c r="B3" t="s">
        <v>88</v>
      </c>
    </row>
    <row r="4" spans="1:2" x14ac:dyDescent="0.25">
      <c r="A4" s="6" t="s">
        <v>85</v>
      </c>
      <c r="B4" s="19"/>
    </row>
    <row r="5" spans="1:2" x14ac:dyDescent="0.25">
      <c r="A5" s="20" t="s">
        <v>90</v>
      </c>
      <c r="B5" s="19">
        <v>478</v>
      </c>
    </row>
    <row r="6" spans="1:2" x14ac:dyDescent="0.25">
      <c r="A6" s="20" t="s">
        <v>91</v>
      </c>
      <c r="B6" s="19">
        <v>200</v>
      </c>
    </row>
    <row r="7" spans="1:2" x14ac:dyDescent="0.25">
      <c r="A7" s="6" t="s">
        <v>86</v>
      </c>
      <c r="B7" s="19">
        <v>563</v>
      </c>
    </row>
    <row r="8" spans="1:2" x14ac:dyDescent="0.25">
      <c r="A8" s="6" t="s">
        <v>84</v>
      </c>
      <c r="B8" s="19">
        <v>1241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4B15D-EC95-49EB-B63A-306AF067F0B4}">
  <dimension ref="A1"/>
  <sheetViews>
    <sheetView topLeftCell="B1" zoomScaleNormal="100" workbookViewId="0">
      <selection activeCell="G17" sqref="G1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88745-9368-4A0E-ACD4-C457601E0575}">
  <dimension ref="A1:I79"/>
  <sheetViews>
    <sheetView tabSelected="1" workbookViewId="0">
      <selection activeCell="E54" sqref="E54"/>
    </sheetView>
  </sheetViews>
  <sheetFormatPr defaultRowHeight="15" x14ac:dyDescent="0.25"/>
  <cols>
    <col min="1" max="1" width="20.28515625" customWidth="1"/>
    <col min="2" max="2" width="20.42578125" bestFit="1" customWidth="1"/>
    <col min="3" max="3" width="17" bestFit="1" customWidth="1"/>
    <col min="4" max="4" width="27.42578125" bestFit="1" customWidth="1"/>
    <col min="5" max="5" width="27.140625" customWidth="1"/>
    <col min="6" max="6" width="12.85546875" customWidth="1"/>
    <col min="7" max="7" width="14.5703125" customWidth="1"/>
    <col min="8" max="8" width="18.42578125" customWidth="1"/>
    <col min="9" max="9" width="18.5703125" customWidth="1"/>
  </cols>
  <sheetData>
    <row r="1" spans="1:9" ht="16.5" thickBot="1" x14ac:dyDescent="0.3">
      <c r="A1" s="9" t="s">
        <v>0</v>
      </c>
      <c r="B1" s="10" t="s">
        <v>1</v>
      </c>
      <c r="C1" s="10" t="s">
        <v>2</v>
      </c>
      <c r="D1" s="10" t="s">
        <v>3</v>
      </c>
      <c r="E1" s="10" t="s">
        <v>4</v>
      </c>
      <c r="F1" s="10" t="s">
        <v>87</v>
      </c>
      <c r="G1" s="10" t="s">
        <v>5</v>
      </c>
      <c r="H1" s="10" t="s">
        <v>6</v>
      </c>
      <c r="I1" s="11" t="s">
        <v>7</v>
      </c>
    </row>
    <row r="2" spans="1:9" x14ac:dyDescent="0.25">
      <c r="A2" s="3">
        <v>40588</v>
      </c>
      <c r="B2" s="4" t="s">
        <v>8</v>
      </c>
      <c r="C2" s="4" t="s">
        <v>25</v>
      </c>
      <c r="D2" s="4" t="s">
        <v>40</v>
      </c>
      <c r="E2" s="4">
        <v>5100</v>
      </c>
      <c r="F2" s="4" t="s">
        <v>60</v>
      </c>
      <c r="G2" s="4" t="s">
        <v>62</v>
      </c>
      <c r="H2" s="4" t="s">
        <v>65</v>
      </c>
      <c r="I2" s="3">
        <v>40604</v>
      </c>
    </row>
    <row r="3" spans="1:9" x14ac:dyDescent="0.25">
      <c r="A3" s="2">
        <v>40603</v>
      </c>
      <c r="B3" s="1" t="s">
        <v>9</v>
      </c>
      <c r="C3" s="1" t="s">
        <v>26</v>
      </c>
      <c r="D3" s="1" t="s">
        <v>41</v>
      </c>
      <c r="E3" s="1">
        <v>179</v>
      </c>
      <c r="F3" s="1" t="s">
        <v>60</v>
      </c>
      <c r="G3" s="1" t="s">
        <v>62</v>
      </c>
      <c r="H3" s="1" t="s">
        <v>66</v>
      </c>
      <c r="I3" s="2">
        <v>40633</v>
      </c>
    </row>
    <row r="4" spans="1:9" x14ac:dyDescent="0.25">
      <c r="A4" s="2">
        <v>40604</v>
      </c>
      <c r="B4" s="1" t="s">
        <v>10</v>
      </c>
      <c r="C4" s="1" t="s">
        <v>27</v>
      </c>
      <c r="D4" s="1" t="s">
        <v>42</v>
      </c>
      <c r="E4" s="1">
        <v>478</v>
      </c>
      <c r="F4" s="1" t="s">
        <v>60</v>
      </c>
      <c r="G4" s="1" t="s">
        <v>62</v>
      </c>
      <c r="H4" s="1" t="s">
        <v>67</v>
      </c>
      <c r="I4" s="2">
        <v>40634</v>
      </c>
    </row>
    <row r="5" spans="1:9" x14ac:dyDescent="0.25">
      <c r="A5" s="2">
        <v>40607</v>
      </c>
      <c r="B5" s="1" t="s">
        <v>11</v>
      </c>
      <c r="C5" s="1" t="s">
        <v>28</v>
      </c>
      <c r="D5" s="1" t="s">
        <v>43</v>
      </c>
      <c r="E5" s="1">
        <v>340</v>
      </c>
      <c r="F5" s="1" t="s">
        <v>60</v>
      </c>
      <c r="G5" s="1" t="s">
        <v>62</v>
      </c>
      <c r="H5" s="1" t="s">
        <v>68</v>
      </c>
      <c r="I5" s="2">
        <v>40607</v>
      </c>
    </row>
    <row r="6" spans="1:9" x14ac:dyDescent="0.25">
      <c r="A6" s="2">
        <v>40617</v>
      </c>
      <c r="B6" s="1" t="s">
        <v>12</v>
      </c>
      <c r="C6" s="1" t="s">
        <v>29</v>
      </c>
      <c r="D6" s="1" t="s">
        <v>44</v>
      </c>
      <c r="E6" s="1">
        <v>50</v>
      </c>
      <c r="F6" s="1" t="s">
        <v>60</v>
      </c>
      <c r="G6" s="1" t="s">
        <v>62</v>
      </c>
      <c r="H6" s="1" t="s">
        <v>70</v>
      </c>
      <c r="I6" s="2">
        <v>40617</v>
      </c>
    </row>
    <row r="7" spans="1:9" x14ac:dyDescent="0.25">
      <c r="A7" s="2">
        <v>40617</v>
      </c>
      <c r="B7" s="1" t="s">
        <v>12</v>
      </c>
      <c r="C7" s="1" t="s">
        <v>29</v>
      </c>
      <c r="D7" s="1" t="s">
        <v>44</v>
      </c>
      <c r="E7" s="1">
        <v>35</v>
      </c>
      <c r="F7" s="1" t="s">
        <v>60</v>
      </c>
      <c r="G7" s="1" t="s">
        <v>63</v>
      </c>
      <c r="H7" s="1" t="s">
        <v>70</v>
      </c>
      <c r="I7" s="2">
        <v>40617</v>
      </c>
    </row>
    <row r="8" spans="1:9" x14ac:dyDescent="0.25">
      <c r="A8" s="2">
        <v>40617</v>
      </c>
      <c r="B8" s="1" t="s">
        <v>13</v>
      </c>
      <c r="C8" s="1" t="s">
        <v>30</v>
      </c>
      <c r="D8" s="1" t="s">
        <v>45</v>
      </c>
      <c r="E8" s="1">
        <v>1000</v>
      </c>
      <c r="F8" s="1" t="s">
        <v>60</v>
      </c>
      <c r="G8" s="1" t="s">
        <v>62</v>
      </c>
      <c r="H8" s="1" t="s">
        <v>71</v>
      </c>
      <c r="I8" s="2">
        <v>40635</v>
      </c>
    </row>
    <row r="9" spans="1:9" x14ac:dyDescent="0.25">
      <c r="A9" s="2">
        <v>40617</v>
      </c>
      <c r="B9" s="1" t="s">
        <v>14</v>
      </c>
      <c r="C9" s="1" t="s">
        <v>31</v>
      </c>
      <c r="D9" s="1" t="s">
        <v>46</v>
      </c>
      <c r="E9" s="1">
        <v>90</v>
      </c>
      <c r="F9" s="1" t="s">
        <v>60</v>
      </c>
      <c r="G9" s="1" t="s">
        <v>64</v>
      </c>
      <c r="H9" s="1" t="s">
        <v>72</v>
      </c>
      <c r="I9" s="2">
        <v>40617</v>
      </c>
    </row>
    <row r="10" spans="1:9" x14ac:dyDescent="0.25">
      <c r="A10" s="2">
        <v>40620</v>
      </c>
      <c r="B10" s="1" t="s">
        <v>15</v>
      </c>
      <c r="C10" s="1" t="s">
        <v>32</v>
      </c>
      <c r="D10" s="1" t="s">
        <v>47</v>
      </c>
      <c r="E10" s="1">
        <v>200</v>
      </c>
      <c r="F10" s="1" t="s">
        <v>60</v>
      </c>
      <c r="G10" s="1" t="s">
        <v>62</v>
      </c>
      <c r="H10" s="1" t="s">
        <v>73</v>
      </c>
      <c r="I10" s="2">
        <v>40620</v>
      </c>
    </row>
    <row r="11" spans="1:9" x14ac:dyDescent="0.25">
      <c r="A11" s="2">
        <v>40622</v>
      </c>
      <c r="B11" s="1" t="s">
        <v>16</v>
      </c>
      <c r="C11" s="1" t="s">
        <v>33</v>
      </c>
      <c r="D11" s="1" t="s">
        <v>52</v>
      </c>
      <c r="E11" s="1">
        <v>-15000</v>
      </c>
      <c r="F11" s="1" t="s">
        <v>61</v>
      </c>
      <c r="G11" s="1" t="s">
        <v>63</v>
      </c>
      <c r="H11" s="1" t="s">
        <v>74</v>
      </c>
      <c r="I11" s="2">
        <v>40622</v>
      </c>
    </row>
    <row r="12" spans="1:9" x14ac:dyDescent="0.25">
      <c r="A12" s="2">
        <v>40622</v>
      </c>
      <c r="B12" s="1" t="s">
        <v>16</v>
      </c>
      <c r="C12" s="1" t="s">
        <v>33</v>
      </c>
      <c r="D12" s="1" t="s">
        <v>52</v>
      </c>
      <c r="E12" s="1">
        <v>15000</v>
      </c>
      <c r="F12" s="1" t="s">
        <v>61</v>
      </c>
      <c r="G12" s="1" t="s">
        <v>62</v>
      </c>
      <c r="H12" s="1" t="s">
        <v>74</v>
      </c>
      <c r="I12" s="2">
        <v>40622</v>
      </c>
    </row>
    <row r="13" spans="1:9" x14ac:dyDescent="0.25">
      <c r="A13" s="2">
        <v>40628</v>
      </c>
      <c r="B13" s="1" t="s">
        <v>16</v>
      </c>
      <c r="C13" s="1" t="s">
        <v>34</v>
      </c>
      <c r="D13" s="1" t="s">
        <v>48</v>
      </c>
      <c r="E13" s="1">
        <v>13000</v>
      </c>
      <c r="F13" s="1" t="s">
        <v>61</v>
      </c>
      <c r="G13" s="1" t="s">
        <v>63</v>
      </c>
      <c r="H13" s="1" t="s">
        <v>75</v>
      </c>
      <c r="I13" s="2">
        <v>40628</v>
      </c>
    </row>
    <row r="14" spans="1:9" x14ac:dyDescent="0.25">
      <c r="A14" s="2">
        <v>40628</v>
      </c>
      <c r="B14" s="1" t="s">
        <v>17</v>
      </c>
      <c r="C14" s="1" t="s">
        <v>28</v>
      </c>
      <c r="D14" s="1" t="s">
        <v>55</v>
      </c>
      <c r="E14" s="1">
        <v>220</v>
      </c>
      <c r="F14" s="1" t="s">
        <v>61</v>
      </c>
      <c r="G14" s="1" t="s">
        <v>62</v>
      </c>
      <c r="H14" s="1" t="s">
        <v>76</v>
      </c>
      <c r="I14" s="2">
        <v>40628</v>
      </c>
    </row>
    <row r="15" spans="1:9" x14ac:dyDescent="0.25">
      <c r="A15" s="2">
        <v>40628</v>
      </c>
      <c r="B15" s="1" t="s">
        <v>17</v>
      </c>
      <c r="C15" s="1" t="s">
        <v>28</v>
      </c>
      <c r="D15" s="1" t="s">
        <v>49</v>
      </c>
      <c r="E15" s="1">
        <v>100</v>
      </c>
      <c r="F15" s="1" t="s">
        <v>61</v>
      </c>
      <c r="G15" s="1" t="s">
        <v>62</v>
      </c>
      <c r="H15" s="1" t="s">
        <v>77</v>
      </c>
      <c r="I15" s="2">
        <v>40628</v>
      </c>
    </row>
    <row r="16" spans="1:9" x14ac:dyDescent="0.25">
      <c r="A16" s="2">
        <v>40628</v>
      </c>
      <c r="B16" s="1" t="s">
        <v>18</v>
      </c>
      <c r="C16" s="1" t="s">
        <v>28</v>
      </c>
      <c r="D16" s="1" t="s">
        <v>50</v>
      </c>
      <c r="E16" s="1">
        <v>6400</v>
      </c>
      <c r="F16" s="1" t="s">
        <v>60</v>
      </c>
      <c r="G16" s="1" t="s">
        <v>62</v>
      </c>
      <c r="H16" s="1" t="s">
        <v>78</v>
      </c>
      <c r="I16" s="2">
        <v>40628</v>
      </c>
    </row>
    <row r="17" spans="1:9" x14ac:dyDescent="0.25">
      <c r="A17" s="2">
        <v>40633</v>
      </c>
      <c r="B17" s="1" t="s">
        <v>16</v>
      </c>
      <c r="C17" s="1" t="s">
        <v>29</v>
      </c>
      <c r="D17" s="1" t="s">
        <v>51</v>
      </c>
      <c r="E17" s="1">
        <v>100</v>
      </c>
      <c r="F17" s="1" t="s">
        <v>61</v>
      </c>
      <c r="G17" s="1" t="s">
        <v>62</v>
      </c>
      <c r="H17" s="1" t="s">
        <v>74</v>
      </c>
      <c r="I17" s="2">
        <v>40633</v>
      </c>
    </row>
    <row r="18" spans="1:9" x14ac:dyDescent="0.25">
      <c r="A18" s="2">
        <v>40633</v>
      </c>
      <c r="B18" s="1" t="s">
        <v>16</v>
      </c>
      <c r="C18" s="1" t="s">
        <v>29</v>
      </c>
      <c r="D18" s="1" t="s">
        <v>51</v>
      </c>
      <c r="E18" s="1">
        <v>-100</v>
      </c>
      <c r="F18" s="1" t="s">
        <v>61</v>
      </c>
      <c r="G18" s="1" t="s">
        <v>64</v>
      </c>
      <c r="H18" s="1" t="s">
        <v>74</v>
      </c>
      <c r="I18" s="2">
        <v>40633</v>
      </c>
    </row>
    <row r="19" spans="1:9" x14ac:dyDescent="0.25">
      <c r="A19" s="2">
        <v>40634</v>
      </c>
      <c r="B19" s="1" t="s">
        <v>9</v>
      </c>
      <c r="C19" s="1" t="s">
        <v>38</v>
      </c>
      <c r="D19" s="1" t="s">
        <v>41</v>
      </c>
      <c r="E19" s="1">
        <v>179</v>
      </c>
      <c r="F19" s="1" t="s">
        <v>60</v>
      </c>
      <c r="G19" s="1" t="s">
        <v>62</v>
      </c>
      <c r="H19" s="1" t="s">
        <v>66</v>
      </c>
      <c r="I19" s="2">
        <v>40664</v>
      </c>
    </row>
    <row r="20" spans="1:9" x14ac:dyDescent="0.25">
      <c r="A20" s="2">
        <v>40638</v>
      </c>
      <c r="B20" s="1" t="s">
        <v>11</v>
      </c>
      <c r="C20" s="1" t="s">
        <v>28</v>
      </c>
      <c r="D20" s="1" t="s">
        <v>43</v>
      </c>
      <c r="E20" s="1">
        <v>340</v>
      </c>
      <c r="F20" s="1" t="s">
        <v>60</v>
      </c>
      <c r="G20" s="1" t="s">
        <v>62</v>
      </c>
      <c r="H20" s="1" t="s">
        <v>68</v>
      </c>
      <c r="I20" s="2">
        <v>40638</v>
      </c>
    </row>
    <row r="21" spans="1:9" x14ac:dyDescent="0.25">
      <c r="A21" s="2">
        <v>40645</v>
      </c>
      <c r="B21" s="1" t="s">
        <v>14</v>
      </c>
      <c r="C21" s="1" t="s">
        <v>31</v>
      </c>
      <c r="D21" s="1" t="s">
        <v>46</v>
      </c>
      <c r="E21" s="1">
        <v>87</v>
      </c>
      <c r="F21" s="1" t="s">
        <v>60</v>
      </c>
      <c r="G21" s="1" t="s">
        <v>64</v>
      </c>
      <c r="H21" s="1" t="s">
        <v>72</v>
      </c>
      <c r="I21" s="2">
        <v>40645</v>
      </c>
    </row>
    <row r="22" spans="1:9" x14ac:dyDescent="0.25">
      <c r="A22" s="2">
        <v>40648</v>
      </c>
      <c r="B22" s="1" t="s">
        <v>12</v>
      </c>
      <c r="C22" s="1" t="s">
        <v>29</v>
      </c>
      <c r="D22" s="1" t="s">
        <v>44</v>
      </c>
      <c r="E22" s="1">
        <v>80</v>
      </c>
      <c r="F22" s="1" t="s">
        <v>60</v>
      </c>
      <c r="G22" s="1" t="s">
        <v>62</v>
      </c>
      <c r="H22" s="1" t="s">
        <v>70</v>
      </c>
      <c r="I22" s="2">
        <v>40648</v>
      </c>
    </row>
    <row r="23" spans="1:9" x14ac:dyDescent="0.25">
      <c r="A23" s="2">
        <v>40648</v>
      </c>
      <c r="B23" s="1" t="s">
        <v>12</v>
      </c>
      <c r="C23" s="1" t="s">
        <v>29</v>
      </c>
      <c r="D23" s="1" t="s">
        <v>44</v>
      </c>
      <c r="E23" s="1">
        <v>35</v>
      </c>
      <c r="F23" s="1" t="s">
        <v>60</v>
      </c>
      <c r="G23" s="1" t="s">
        <v>63</v>
      </c>
      <c r="H23" s="1" t="s">
        <v>70</v>
      </c>
      <c r="I23" s="2">
        <v>40648</v>
      </c>
    </row>
    <row r="24" spans="1:9" x14ac:dyDescent="0.25">
      <c r="A24" s="2">
        <v>40648</v>
      </c>
      <c r="B24" s="1" t="s">
        <v>13</v>
      </c>
      <c r="C24" s="1" t="s">
        <v>30</v>
      </c>
      <c r="D24" s="1" t="s">
        <v>45</v>
      </c>
      <c r="E24" s="1">
        <v>1000</v>
      </c>
      <c r="F24" s="1" t="s">
        <v>60</v>
      </c>
      <c r="G24" s="1" t="s">
        <v>62</v>
      </c>
      <c r="H24" s="1" t="s">
        <v>71</v>
      </c>
      <c r="I24" s="2">
        <v>40666</v>
      </c>
    </row>
    <row r="25" spans="1:9" x14ac:dyDescent="0.25">
      <c r="A25" s="2">
        <v>40653</v>
      </c>
      <c r="B25" s="1" t="s">
        <v>16</v>
      </c>
      <c r="C25" s="1" t="s">
        <v>33</v>
      </c>
      <c r="D25" s="1" t="s">
        <v>52</v>
      </c>
      <c r="E25" s="1">
        <v>-20000</v>
      </c>
      <c r="F25" s="1" t="s">
        <v>61</v>
      </c>
      <c r="G25" s="1" t="s">
        <v>63</v>
      </c>
      <c r="H25" s="1" t="s">
        <v>74</v>
      </c>
      <c r="I25" s="2">
        <v>40653</v>
      </c>
    </row>
    <row r="26" spans="1:9" x14ac:dyDescent="0.25">
      <c r="A26" s="2">
        <v>40653</v>
      </c>
      <c r="B26" s="1" t="s">
        <v>16</v>
      </c>
      <c r="C26" s="1" t="s">
        <v>33</v>
      </c>
      <c r="D26" s="1" t="s">
        <v>52</v>
      </c>
      <c r="E26" s="1">
        <v>20000</v>
      </c>
      <c r="F26" s="1" t="s">
        <v>61</v>
      </c>
      <c r="G26" s="1" t="s">
        <v>62</v>
      </c>
      <c r="H26" s="1" t="s">
        <v>74</v>
      </c>
      <c r="I26" s="2">
        <v>40653</v>
      </c>
    </row>
    <row r="27" spans="1:9" x14ac:dyDescent="0.25">
      <c r="A27" s="2">
        <v>40658</v>
      </c>
      <c r="B27" s="1" t="s">
        <v>19</v>
      </c>
      <c r="C27" s="1" t="s">
        <v>35</v>
      </c>
      <c r="D27" s="1" t="s">
        <v>53</v>
      </c>
      <c r="E27" s="1">
        <v>1300</v>
      </c>
      <c r="F27" s="1" t="s">
        <v>61</v>
      </c>
      <c r="G27" s="1" t="s">
        <v>62</v>
      </c>
      <c r="H27" s="1" t="s">
        <v>79</v>
      </c>
      <c r="I27" s="2">
        <v>40658</v>
      </c>
    </row>
    <row r="28" spans="1:9" x14ac:dyDescent="0.25">
      <c r="A28" s="2">
        <v>40659</v>
      </c>
      <c r="B28" s="1" t="s">
        <v>16</v>
      </c>
      <c r="C28" s="1" t="s">
        <v>34</v>
      </c>
      <c r="D28" s="1" t="s">
        <v>48</v>
      </c>
      <c r="E28" s="1">
        <v>20000</v>
      </c>
      <c r="F28" s="1" t="s">
        <v>61</v>
      </c>
      <c r="G28" s="1" t="s">
        <v>63</v>
      </c>
      <c r="H28" s="1" t="s">
        <v>75</v>
      </c>
      <c r="I28" s="2">
        <v>40659</v>
      </c>
    </row>
    <row r="29" spans="1:9" x14ac:dyDescent="0.25">
      <c r="A29" s="2">
        <v>40659</v>
      </c>
      <c r="B29" s="1" t="s">
        <v>20</v>
      </c>
      <c r="C29" s="1" t="s">
        <v>30</v>
      </c>
      <c r="D29" s="1" t="s">
        <v>54</v>
      </c>
      <c r="E29" s="1">
        <v>3000</v>
      </c>
      <c r="F29" s="1" t="s">
        <v>60</v>
      </c>
      <c r="G29" s="1" t="s">
        <v>62</v>
      </c>
      <c r="H29" s="1" t="s">
        <v>69</v>
      </c>
      <c r="I29" s="2">
        <v>40689</v>
      </c>
    </row>
    <row r="30" spans="1:9" x14ac:dyDescent="0.25">
      <c r="A30" s="2">
        <v>40659</v>
      </c>
      <c r="B30" s="1" t="s">
        <v>17</v>
      </c>
      <c r="C30" s="1" t="s">
        <v>28</v>
      </c>
      <c r="D30" s="1" t="s">
        <v>55</v>
      </c>
      <c r="E30" s="1">
        <v>220</v>
      </c>
      <c r="F30" s="1" t="s">
        <v>61</v>
      </c>
      <c r="G30" s="1" t="s">
        <v>62</v>
      </c>
      <c r="H30" s="1" t="s">
        <v>76</v>
      </c>
      <c r="I30" s="2">
        <v>40659</v>
      </c>
    </row>
    <row r="31" spans="1:9" x14ac:dyDescent="0.25">
      <c r="A31" s="2">
        <v>40659</v>
      </c>
      <c r="B31" s="1" t="s">
        <v>17</v>
      </c>
      <c r="C31" s="1" t="s">
        <v>28</v>
      </c>
      <c r="D31" s="1" t="s">
        <v>49</v>
      </c>
      <c r="E31" s="1">
        <v>100</v>
      </c>
      <c r="F31" s="1" t="s">
        <v>61</v>
      </c>
      <c r="G31" s="1" t="s">
        <v>62</v>
      </c>
      <c r="H31" s="1" t="s">
        <v>77</v>
      </c>
      <c r="I31" s="2">
        <v>40659</v>
      </c>
    </row>
    <row r="32" spans="1:9" x14ac:dyDescent="0.25">
      <c r="A32" s="2">
        <v>40659</v>
      </c>
      <c r="B32" s="1" t="s">
        <v>18</v>
      </c>
      <c r="C32" s="1" t="s">
        <v>28</v>
      </c>
      <c r="D32" s="1" t="s">
        <v>50</v>
      </c>
      <c r="E32" s="1">
        <v>6400</v>
      </c>
      <c r="F32" s="1" t="s">
        <v>60</v>
      </c>
      <c r="G32" s="1" t="s">
        <v>62</v>
      </c>
      <c r="H32" s="1" t="s">
        <v>78</v>
      </c>
      <c r="I32" s="2">
        <v>40659</v>
      </c>
    </row>
    <row r="33" spans="1:9" x14ac:dyDescent="0.25">
      <c r="A33" s="2">
        <v>40662</v>
      </c>
      <c r="B33" s="1" t="s">
        <v>21</v>
      </c>
      <c r="C33" s="1" t="s">
        <v>36</v>
      </c>
      <c r="D33" s="1" t="s">
        <v>56</v>
      </c>
      <c r="E33" s="1">
        <v>41</v>
      </c>
      <c r="F33" s="1" t="s">
        <v>60</v>
      </c>
      <c r="G33" s="1" t="s">
        <v>64</v>
      </c>
      <c r="H33" s="1" t="s">
        <v>80</v>
      </c>
      <c r="I33" s="2">
        <v>40692</v>
      </c>
    </row>
    <row r="34" spans="1:9" x14ac:dyDescent="0.25">
      <c r="A34" s="2">
        <v>40663</v>
      </c>
      <c r="B34" s="1" t="s">
        <v>16</v>
      </c>
      <c r="C34" s="1" t="s">
        <v>29</v>
      </c>
      <c r="D34" s="1" t="s">
        <v>51</v>
      </c>
      <c r="E34" s="1">
        <v>100</v>
      </c>
      <c r="F34" s="1" t="s">
        <v>61</v>
      </c>
      <c r="G34" s="1" t="s">
        <v>62</v>
      </c>
      <c r="H34" s="1" t="s">
        <v>74</v>
      </c>
      <c r="I34" s="2">
        <v>40663</v>
      </c>
    </row>
    <row r="35" spans="1:9" x14ac:dyDescent="0.25">
      <c r="A35" s="2">
        <v>40663</v>
      </c>
      <c r="B35" s="1" t="s">
        <v>16</v>
      </c>
      <c r="C35" s="1" t="s">
        <v>29</v>
      </c>
      <c r="D35" s="1" t="s">
        <v>51</v>
      </c>
      <c r="E35" s="1">
        <v>-100</v>
      </c>
      <c r="F35" s="1" t="s">
        <v>61</v>
      </c>
      <c r="G35" s="1" t="s">
        <v>64</v>
      </c>
      <c r="H35" s="1" t="s">
        <v>74</v>
      </c>
      <c r="I35" s="2">
        <v>40663</v>
      </c>
    </row>
    <row r="36" spans="1:9" x14ac:dyDescent="0.25">
      <c r="A36" s="2">
        <v>40664</v>
      </c>
      <c r="B36" s="1" t="s">
        <v>9</v>
      </c>
      <c r="C36" s="1" t="s">
        <v>37</v>
      </c>
      <c r="D36" s="1" t="s">
        <v>41</v>
      </c>
      <c r="E36" s="1">
        <v>179</v>
      </c>
      <c r="F36" s="1" t="s">
        <v>60</v>
      </c>
      <c r="G36" s="1" t="s">
        <v>62</v>
      </c>
      <c r="H36" s="1" t="s">
        <v>66</v>
      </c>
      <c r="I36" s="2">
        <v>40694</v>
      </c>
    </row>
    <row r="37" spans="1:9" x14ac:dyDescent="0.25">
      <c r="A37" s="2">
        <v>40664</v>
      </c>
      <c r="B37" s="1" t="s">
        <v>22</v>
      </c>
      <c r="C37" s="1" t="s">
        <v>30</v>
      </c>
      <c r="D37" s="1" t="s">
        <v>57</v>
      </c>
      <c r="E37" s="1">
        <v>220</v>
      </c>
      <c r="F37" s="1" t="s">
        <v>60</v>
      </c>
      <c r="G37" s="1" t="s">
        <v>62</v>
      </c>
      <c r="H37" s="1" t="s">
        <v>81</v>
      </c>
      <c r="I37" s="2">
        <v>40694</v>
      </c>
    </row>
    <row r="38" spans="1:9" x14ac:dyDescent="0.25">
      <c r="A38" s="2">
        <v>40668</v>
      </c>
      <c r="B38" s="1" t="s">
        <v>11</v>
      </c>
      <c r="C38" s="1" t="s">
        <v>28</v>
      </c>
      <c r="D38" s="1" t="s">
        <v>43</v>
      </c>
      <c r="E38" s="1">
        <v>340</v>
      </c>
      <c r="F38" s="1" t="s">
        <v>60</v>
      </c>
      <c r="G38" s="1" t="s">
        <v>62</v>
      </c>
      <c r="H38" s="1" t="s">
        <v>68</v>
      </c>
      <c r="I38" s="2">
        <v>40668</v>
      </c>
    </row>
    <row r="39" spans="1:9" x14ac:dyDescent="0.25">
      <c r="A39" s="2">
        <v>40670</v>
      </c>
      <c r="B39" s="1" t="s">
        <v>23</v>
      </c>
      <c r="C39" s="1" t="s">
        <v>39</v>
      </c>
      <c r="D39" s="1" t="s">
        <v>58</v>
      </c>
      <c r="E39" s="1">
        <v>563</v>
      </c>
      <c r="F39" s="1" t="s">
        <v>60</v>
      </c>
      <c r="G39" s="1" t="s">
        <v>62</v>
      </c>
      <c r="H39" s="1" t="s">
        <v>73</v>
      </c>
      <c r="I39" s="2">
        <v>40670</v>
      </c>
    </row>
    <row r="40" spans="1:9" x14ac:dyDescent="0.25">
      <c r="A40" s="2">
        <v>40670</v>
      </c>
      <c r="B40" s="1" t="s">
        <v>24</v>
      </c>
      <c r="C40" s="1" t="s">
        <v>30</v>
      </c>
      <c r="D40" s="1" t="s">
        <v>59</v>
      </c>
      <c r="E40" s="1">
        <v>982</v>
      </c>
      <c r="F40" s="1" t="s">
        <v>60</v>
      </c>
      <c r="G40" s="1" t="s">
        <v>62</v>
      </c>
      <c r="H40" s="1" t="s">
        <v>82</v>
      </c>
      <c r="I40" s="2">
        <v>40700</v>
      </c>
    </row>
    <row r="41" spans="1:9" x14ac:dyDescent="0.25">
      <c r="A41" s="2">
        <v>40678</v>
      </c>
      <c r="B41" s="1" t="s">
        <v>12</v>
      </c>
      <c r="C41" s="1" t="s">
        <v>29</v>
      </c>
      <c r="D41" s="1" t="s">
        <v>44</v>
      </c>
      <c r="E41" s="1">
        <v>80</v>
      </c>
      <c r="F41" s="1" t="s">
        <v>60</v>
      </c>
      <c r="G41" s="1" t="s">
        <v>62</v>
      </c>
      <c r="H41" s="1" t="s">
        <v>70</v>
      </c>
      <c r="I41" s="2">
        <v>40678</v>
      </c>
    </row>
    <row r="42" spans="1:9" x14ac:dyDescent="0.25">
      <c r="A42" s="2">
        <v>40678</v>
      </c>
      <c r="B42" s="1" t="s">
        <v>12</v>
      </c>
      <c r="C42" s="1" t="s">
        <v>29</v>
      </c>
      <c r="D42" s="1" t="s">
        <v>44</v>
      </c>
      <c r="E42" s="1">
        <v>35</v>
      </c>
      <c r="F42" s="1" t="s">
        <v>60</v>
      </c>
      <c r="G42" s="1" t="s">
        <v>63</v>
      </c>
      <c r="H42" s="1" t="s">
        <v>70</v>
      </c>
      <c r="I42" s="2">
        <v>40678</v>
      </c>
    </row>
    <row r="43" spans="1:9" x14ac:dyDescent="0.25">
      <c r="A43" s="2">
        <v>40678</v>
      </c>
      <c r="B43" s="1" t="s">
        <v>13</v>
      </c>
      <c r="C43" s="1" t="s">
        <v>30</v>
      </c>
      <c r="D43" s="1" t="s">
        <v>45</v>
      </c>
      <c r="E43" s="1">
        <v>1000</v>
      </c>
      <c r="F43" s="1" t="s">
        <v>60</v>
      </c>
      <c r="G43" s="1" t="s">
        <v>62</v>
      </c>
      <c r="H43" s="1" t="s">
        <v>71</v>
      </c>
      <c r="I43" s="2">
        <v>40696</v>
      </c>
    </row>
    <row r="44" spans="1:9" x14ac:dyDescent="0.25">
      <c r="A44" s="2">
        <v>40683</v>
      </c>
      <c r="B44" s="1" t="s">
        <v>16</v>
      </c>
      <c r="C44" s="1" t="s">
        <v>33</v>
      </c>
      <c r="D44" s="1" t="s">
        <v>52</v>
      </c>
      <c r="E44" s="1">
        <v>-20000</v>
      </c>
      <c r="F44" s="1" t="s">
        <v>61</v>
      </c>
      <c r="G44" s="1" t="s">
        <v>63</v>
      </c>
      <c r="H44" s="1" t="s">
        <v>74</v>
      </c>
      <c r="I44" s="2">
        <v>40683</v>
      </c>
    </row>
    <row r="45" spans="1:9" x14ac:dyDescent="0.25">
      <c r="A45" s="2">
        <v>40683</v>
      </c>
      <c r="B45" s="1" t="s">
        <v>16</v>
      </c>
      <c r="C45" s="1" t="s">
        <v>33</v>
      </c>
      <c r="D45" s="1" t="s">
        <v>52</v>
      </c>
      <c r="E45" s="1">
        <v>20000</v>
      </c>
      <c r="F45" s="1" t="s">
        <v>61</v>
      </c>
      <c r="G45" s="1" t="s">
        <v>62</v>
      </c>
      <c r="H45" s="1" t="s">
        <v>74</v>
      </c>
      <c r="I45" s="2">
        <v>40683</v>
      </c>
    </row>
    <row r="46" spans="1:9" x14ac:dyDescent="0.25">
      <c r="A46" s="2">
        <v>40689</v>
      </c>
      <c r="B46" s="1" t="s">
        <v>16</v>
      </c>
      <c r="C46" s="1" t="s">
        <v>34</v>
      </c>
      <c r="D46" s="1" t="s">
        <v>48</v>
      </c>
      <c r="E46" s="1">
        <v>20000</v>
      </c>
      <c r="F46" s="1" t="s">
        <v>61</v>
      </c>
      <c r="G46" s="1" t="s">
        <v>63</v>
      </c>
      <c r="H46" s="1" t="s">
        <v>75</v>
      </c>
      <c r="I46" s="2">
        <v>40689</v>
      </c>
    </row>
    <row r="47" spans="1:9" x14ac:dyDescent="0.25">
      <c r="A47" s="2">
        <v>40689</v>
      </c>
      <c r="B47" s="1" t="s">
        <v>17</v>
      </c>
      <c r="C47" s="1" t="s">
        <v>28</v>
      </c>
      <c r="D47" s="1" t="s">
        <v>55</v>
      </c>
      <c r="E47" s="1">
        <v>220</v>
      </c>
      <c r="F47" s="1" t="s">
        <v>61</v>
      </c>
      <c r="G47" s="1" t="s">
        <v>62</v>
      </c>
      <c r="H47" s="1" t="s">
        <v>76</v>
      </c>
      <c r="I47" s="2">
        <v>40689</v>
      </c>
    </row>
    <row r="48" spans="1:9" x14ac:dyDescent="0.25">
      <c r="A48" s="12">
        <v>40689</v>
      </c>
      <c r="B48" s="13" t="s">
        <v>17</v>
      </c>
      <c r="C48" s="13" t="s">
        <v>28</v>
      </c>
      <c r="D48" s="13" t="s">
        <v>49</v>
      </c>
      <c r="E48" s="13">
        <v>100</v>
      </c>
      <c r="F48" s="13" t="s">
        <v>61</v>
      </c>
      <c r="G48" s="13" t="s">
        <v>62</v>
      </c>
      <c r="H48" s="13" t="s">
        <v>77</v>
      </c>
      <c r="I48" s="12">
        <v>40689</v>
      </c>
    </row>
    <row r="49" spans="1:9" x14ac:dyDescent="0.25">
      <c r="A49" s="14"/>
      <c r="B49" s="15"/>
      <c r="C49" s="15"/>
      <c r="D49" s="15"/>
      <c r="E49" s="15"/>
      <c r="F49" s="15"/>
      <c r="G49" s="15"/>
      <c r="H49" s="15"/>
      <c r="I49" s="14"/>
    </row>
    <row r="50" spans="1:9" ht="15.75" thickBot="1" x14ac:dyDescent="0.3">
      <c r="A50" s="14"/>
      <c r="B50" s="15"/>
      <c r="C50" s="15"/>
      <c r="D50" s="15"/>
      <c r="E50" s="15"/>
      <c r="F50" s="15"/>
      <c r="G50" s="15"/>
      <c r="H50" s="15"/>
      <c r="I50" s="14"/>
    </row>
    <row r="51" spans="1:9" ht="15.75" thickBot="1" x14ac:dyDescent="0.3">
      <c r="A51" s="14"/>
      <c r="B51" s="16" t="s">
        <v>89</v>
      </c>
      <c r="C51" s="15"/>
      <c r="D51" s="15"/>
      <c r="E51" s="15"/>
      <c r="F51" s="15"/>
      <c r="G51" s="15"/>
      <c r="H51" s="15"/>
      <c r="I51" s="14"/>
    </row>
    <row r="53" spans="1:9" x14ac:dyDescent="0.25">
      <c r="A53" s="17" cm="1">
        <f t="array" ref="A53:A76">_xlfn.UNIQUE(Table1[DOCUMENT DATE],FALSE,FALSE)</f>
        <v>40588</v>
      </c>
      <c r="B53" s="17" t="str" cm="1">
        <f t="array" ref="B53:B69">_xlfn.UNIQUE(Table1[SUPPLIER],FALSE,FALSE)</f>
        <v>XY SOLUTIONS</v>
      </c>
      <c r="C53" s="17" t="str" cm="1">
        <f t="array" ref="C53:C67">_xlfn.UNIQUE(Table1[REFERENCE],FALSE,FALSE)</f>
        <v>S77782</v>
      </c>
      <c r="D53" s="17" t="str" cm="1">
        <f t="array" ref="D53:D72">_xlfn.UNIQUE(Table1[DESCRIPTION],FALSE,FALSE)</f>
        <v>OPENING BALANCE</v>
      </c>
      <c r="E53" s="17" cm="1">
        <f t="array" ref="E53:E77">_xlfn.UNIQUE(Table1[TAX INCLUSIVE AMOUNT],FALSE,FALSE)</f>
        <v>5100</v>
      </c>
      <c r="F53" s="17" t="str" cm="1">
        <f t="array" ref="F53:F54">_xlfn.UNIQUE(Table1[TAX CODE],FALSE,FALSE)</f>
        <v>A</v>
      </c>
      <c r="G53" s="17" t="str" cm="1">
        <f t="array" ref="G53:G55">_xlfn.UNIQUE(Table1[BANK CODE],FALSE,FALSE)</f>
        <v>B1</v>
      </c>
      <c r="H53" s="17" t="str" cm="1">
        <f t="array" ref="H53:H70">_xlfn.UNIQUE(Table1[ACCOUNT CODE],FALSE,FALSE)</f>
        <v>BS-500</v>
      </c>
      <c r="I53" s="17" cm="1">
        <f t="array" ref="I53:I79">_xlfn.UNIQUE(Table1[PAYMENT DATE],FALSE,FALSE)</f>
        <v>40604</v>
      </c>
    </row>
    <row r="54" spans="1:9" x14ac:dyDescent="0.25">
      <c r="A54" s="17">
        <v>40603</v>
      </c>
      <c r="B54" s="18" t="str">
        <v>IS COMMUNICATIONS</v>
      </c>
      <c r="C54" s="18" t="str">
        <v>INVOICE EXP22</v>
      </c>
      <c r="D54" s="18" t="str">
        <v>INTERNET SERVICE PROVIDER</v>
      </c>
      <c r="E54" s="18">
        <v>179</v>
      </c>
      <c r="F54" s="18" t="str">
        <v>E</v>
      </c>
      <c r="G54" s="18" t="str">
        <v>B2</v>
      </c>
      <c r="H54" s="18" t="str">
        <v>IS-380</v>
      </c>
      <c r="I54" s="18">
        <v>40633</v>
      </c>
    </row>
    <row r="55" spans="1:9" x14ac:dyDescent="0.25">
      <c r="A55" s="17">
        <v>40604</v>
      </c>
      <c r="B55" s="18" t="str">
        <v>NEWSCORP</v>
      </c>
      <c r="C55" s="18" t="str">
        <v>I381119</v>
      </c>
      <c r="D55" s="18" t="str">
        <v>SUBSCRIPTIONS</v>
      </c>
      <c r="E55" s="18">
        <v>478</v>
      </c>
      <c r="F55" s="18"/>
      <c r="G55" s="18" t="str">
        <v>PC</v>
      </c>
      <c r="H55" s="18" t="str">
        <v>IS-375</v>
      </c>
      <c r="I55" s="18">
        <v>40634</v>
      </c>
    </row>
    <row r="56" spans="1:9" x14ac:dyDescent="0.25">
      <c r="A56" s="17">
        <v>40607</v>
      </c>
      <c r="B56" s="18" t="str">
        <v>EAG BROKERS</v>
      </c>
      <c r="C56" s="18" t="str">
        <v>DEBIT ORDER</v>
      </c>
      <c r="D56" s="18" t="str">
        <v>INSURANCE</v>
      </c>
      <c r="E56" s="18">
        <v>340</v>
      </c>
      <c r="F56" s="18"/>
      <c r="G56" s="18"/>
      <c r="H56" s="18" t="str">
        <v>IS-340</v>
      </c>
      <c r="I56" s="18">
        <v>40607</v>
      </c>
    </row>
    <row r="57" spans="1:9" x14ac:dyDescent="0.25">
      <c r="A57" s="17">
        <v>40617</v>
      </c>
      <c r="B57" s="18" t="str">
        <v>CAPITAL BANK</v>
      </c>
      <c r="C57" s="18" t="str">
        <v>BANK STATEMENT</v>
      </c>
      <c r="D57" s="18" t="str">
        <v>SERVICE FEES</v>
      </c>
      <c r="E57" s="18">
        <v>50</v>
      </c>
      <c r="F57" s="18"/>
      <c r="G57" s="18"/>
      <c r="H57" s="18" t="str">
        <v>IS-315</v>
      </c>
      <c r="I57" s="18">
        <v>40617</v>
      </c>
    </row>
    <row r="58" spans="1:9" x14ac:dyDescent="0.25">
      <c r="A58" s="17">
        <v>40620</v>
      </c>
      <c r="B58" s="18" t="str">
        <v>IAS ACCOUNTS</v>
      </c>
      <c r="C58" s="18" t="str">
        <v>INVOICE</v>
      </c>
      <c r="D58" s="18" t="str">
        <v>BOOKKEEPING</v>
      </c>
      <c r="E58" s="18">
        <v>35</v>
      </c>
      <c r="F58" s="18"/>
      <c r="G58" s="18"/>
      <c r="H58" s="18" t="str">
        <v>IS-305</v>
      </c>
      <c r="I58" s="18">
        <v>40635</v>
      </c>
    </row>
    <row r="59" spans="1:9" x14ac:dyDescent="0.25">
      <c r="A59" s="17">
        <v>40622</v>
      </c>
      <c r="B59" s="18" t="str">
        <v>INTERFLORA</v>
      </c>
      <c r="C59" s="18" t="str">
        <v>CASH</v>
      </c>
      <c r="D59" s="18" t="str">
        <v>FLOWERS</v>
      </c>
      <c r="E59" s="18">
        <v>1000</v>
      </c>
      <c r="F59" s="18"/>
      <c r="G59" s="18"/>
      <c r="H59" s="18" t="str">
        <v>IS-345</v>
      </c>
      <c r="I59" s="18">
        <v>40620</v>
      </c>
    </row>
    <row r="60" spans="1:9" x14ac:dyDescent="0.25">
      <c r="A60" s="17">
        <v>40628</v>
      </c>
      <c r="B60" s="18" t="str">
        <v>QQ INTERNATIONAL</v>
      </c>
      <c r="C60" s="18" t="str">
        <v>TR6998</v>
      </c>
      <c r="D60" s="18" t="str">
        <v>PARKING</v>
      </c>
      <c r="E60" s="18">
        <v>90</v>
      </c>
      <c r="F60" s="18"/>
      <c r="G60" s="18"/>
      <c r="H60" s="18" t="str">
        <v>IS-390</v>
      </c>
      <c r="I60" s="18">
        <v>40622</v>
      </c>
    </row>
    <row r="61" spans="1:9" x14ac:dyDescent="0.25">
      <c r="A61" s="17">
        <v>40633</v>
      </c>
      <c r="B61" s="18" t="str">
        <v>EXAMPLE (PTY) LTD</v>
      </c>
      <c r="C61" s="18" t="str">
        <v>TRANSFER</v>
      </c>
      <c r="D61" s="18" t="str">
        <v>INTER ACCOUNT TRANSFER</v>
      </c>
      <c r="E61" s="18">
        <v>200</v>
      </c>
      <c r="F61" s="18"/>
      <c r="G61" s="18"/>
      <c r="H61" s="18" t="str">
        <v>BS-399</v>
      </c>
      <c r="I61" s="18">
        <v>40628</v>
      </c>
    </row>
    <row r="62" spans="1:9" x14ac:dyDescent="0.25">
      <c r="A62" s="17">
        <v>40634</v>
      </c>
      <c r="B62" s="18" t="str">
        <v>HP FINANCE</v>
      </c>
      <c r="C62" s="18" t="str">
        <v>PAYROLL</v>
      </c>
      <c r="D62" s="18" t="str">
        <v>SALARIES</v>
      </c>
      <c r="E62" s="18">
        <v>-15000</v>
      </c>
      <c r="F62" s="18"/>
      <c r="G62" s="18"/>
      <c r="H62" s="18" t="str">
        <v>IS-365</v>
      </c>
      <c r="I62" s="18">
        <v>40664</v>
      </c>
    </row>
    <row r="63" spans="1:9" x14ac:dyDescent="0.25">
      <c r="A63" s="17">
        <v>40638</v>
      </c>
      <c r="B63" s="18" t="str">
        <v>PR PROPERTIES</v>
      </c>
      <c r="C63" s="18" t="str">
        <v>INVOICE EXP23</v>
      </c>
      <c r="D63" s="18" t="str">
        <v>CAPITAL REPAYMENT</v>
      </c>
      <c r="E63" s="18">
        <v>15000</v>
      </c>
      <c r="F63" s="18"/>
      <c r="G63" s="18"/>
      <c r="H63" s="18" t="str">
        <v>BS-700</v>
      </c>
      <c r="I63" s="18">
        <v>40638</v>
      </c>
    </row>
    <row r="64" spans="1:9" x14ac:dyDescent="0.25">
      <c r="A64" s="17">
        <v>40645</v>
      </c>
      <c r="B64" s="18" t="str">
        <v>INLAND REVENUE</v>
      </c>
      <c r="C64" s="18" t="str">
        <v>RETURN</v>
      </c>
      <c r="D64" s="18" t="str">
        <v>INTEREST PAID</v>
      </c>
      <c r="E64" s="18">
        <v>13000</v>
      </c>
      <c r="F64" s="18"/>
      <c r="G64" s="18"/>
      <c r="H64" s="18" t="str">
        <v>IS-500</v>
      </c>
      <c r="I64" s="18">
        <v>40645</v>
      </c>
    </row>
    <row r="65" spans="1:9" x14ac:dyDescent="0.25">
      <c r="A65" s="17">
        <v>40648</v>
      </c>
      <c r="B65" s="18" t="str">
        <v>FURNITURE CITY</v>
      </c>
      <c r="C65" s="18" t="str">
        <v>IN1179</v>
      </c>
      <c r="D65" s="18" t="str">
        <v>RENT</v>
      </c>
      <c r="E65" s="18">
        <v>220</v>
      </c>
      <c r="F65" s="18"/>
      <c r="G65" s="18"/>
      <c r="H65" s="18" t="str">
        <v>IS-350</v>
      </c>
      <c r="I65" s="18">
        <v>40648</v>
      </c>
    </row>
    <row r="66" spans="1:9" x14ac:dyDescent="0.25">
      <c r="A66" s="17">
        <v>40653</v>
      </c>
      <c r="B66" s="18" t="str">
        <v>GF SUPPLIES</v>
      </c>
      <c r="C66" s="18" t="str">
        <v>INVOICE EXP24</v>
      </c>
      <c r="D66" s="18" t="str">
        <v>PETTY CASH REIMBURSEMENT</v>
      </c>
      <c r="E66" s="18">
        <v>100</v>
      </c>
      <c r="F66" s="18"/>
      <c r="G66" s="18"/>
      <c r="H66" s="18" t="str">
        <v>BS-600</v>
      </c>
      <c r="I66" s="18">
        <v>40666</v>
      </c>
    </row>
    <row r="67" spans="1:9" x14ac:dyDescent="0.25">
      <c r="A67" s="17">
        <v>40658</v>
      </c>
      <c r="B67" s="18" t="str">
        <v>TRAINING INC</v>
      </c>
      <c r="C67" s="18" t="str">
        <v>S50037</v>
      </c>
      <c r="D67" s="18" t="str">
        <v>SALES TAX</v>
      </c>
      <c r="E67" s="18">
        <v>6400</v>
      </c>
      <c r="F67" s="18"/>
      <c r="G67" s="18"/>
      <c r="H67" s="18" t="str">
        <v>BS-100</v>
      </c>
      <c r="I67" s="18">
        <v>40653</v>
      </c>
    </row>
    <row r="68" spans="1:9" x14ac:dyDescent="0.25">
      <c r="A68" s="17">
        <v>40659</v>
      </c>
      <c r="B68" s="18" t="str">
        <v>CITY LODGE</v>
      </c>
      <c r="C68" s="18"/>
      <c r="D68" s="18" t="str">
        <v>FURNITURE</v>
      </c>
      <c r="E68" s="18">
        <v>-100</v>
      </c>
      <c r="F68" s="18"/>
      <c r="G68" s="18"/>
      <c r="H68" s="18" t="str">
        <v>IS-325</v>
      </c>
      <c r="I68" s="18">
        <v>40658</v>
      </c>
    </row>
    <row r="69" spans="1:9" x14ac:dyDescent="0.25">
      <c r="A69" s="17">
        <v>40662</v>
      </c>
      <c r="B69" s="18" t="str">
        <v>WALTONS</v>
      </c>
      <c r="C69" s="18"/>
      <c r="D69" s="18" t="str">
        <v>CONSUMABLES</v>
      </c>
      <c r="E69" s="18">
        <v>87</v>
      </c>
      <c r="F69" s="18"/>
      <c r="G69" s="18"/>
      <c r="H69" s="18" t="str">
        <v>IS-385</v>
      </c>
      <c r="I69" s="18">
        <v>40659</v>
      </c>
    </row>
    <row r="70" spans="1:9" x14ac:dyDescent="0.25">
      <c r="A70" s="17">
        <v>40663</v>
      </c>
      <c r="B70" s="18"/>
      <c r="C70" s="18"/>
      <c r="D70" s="18" t="str">
        <v>COURSE</v>
      </c>
      <c r="E70" s="18">
        <v>80</v>
      </c>
      <c r="F70" s="18"/>
      <c r="G70" s="18"/>
      <c r="H70" s="18" t="str">
        <v>IS-370</v>
      </c>
      <c r="I70" s="18">
        <v>40689</v>
      </c>
    </row>
    <row r="71" spans="1:9" x14ac:dyDescent="0.25">
      <c r="A71" s="17">
        <v>40664</v>
      </c>
      <c r="B71" s="18"/>
      <c r="C71" s="18"/>
      <c r="D71" s="18" t="str">
        <v>ACCOMODATION</v>
      </c>
      <c r="E71" s="18">
        <v>-20000</v>
      </c>
      <c r="F71" s="18"/>
      <c r="G71" s="18"/>
      <c r="H71" s="18"/>
      <c r="I71" s="18">
        <v>40692</v>
      </c>
    </row>
    <row r="72" spans="1:9" x14ac:dyDescent="0.25">
      <c r="A72" s="17">
        <v>40668</v>
      </c>
      <c r="B72" s="18"/>
      <c r="C72" s="18"/>
      <c r="D72" s="18" t="str">
        <v>STATIONERY</v>
      </c>
      <c r="E72" s="18">
        <v>20000</v>
      </c>
      <c r="F72" s="18"/>
      <c r="G72" s="18"/>
      <c r="H72" s="18"/>
      <c r="I72" s="18">
        <v>40663</v>
      </c>
    </row>
    <row r="73" spans="1:9" x14ac:dyDescent="0.25">
      <c r="A73" s="17">
        <v>40670</v>
      </c>
      <c r="B73" s="18"/>
      <c r="C73" s="18"/>
      <c r="D73" s="18"/>
      <c r="E73" s="18">
        <v>1300</v>
      </c>
      <c r="F73" s="18"/>
      <c r="G73" s="18"/>
      <c r="H73" s="18"/>
      <c r="I73" s="18">
        <v>40694</v>
      </c>
    </row>
    <row r="74" spans="1:9" x14ac:dyDescent="0.25">
      <c r="A74" s="17">
        <v>40678</v>
      </c>
      <c r="B74" s="18"/>
      <c r="C74" s="18"/>
      <c r="D74" s="18"/>
      <c r="E74" s="18">
        <v>3000</v>
      </c>
      <c r="F74" s="18"/>
      <c r="G74" s="18"/>
      <c r="H74" s="18"/>
      <c r="I74" s="18">
        <v>40668</v>
      </c>
    </row>
    <row r="75" spans="1:9" x14ac:dyDescent="0.25">
      <c r="A75" s="17">
        <v>40683</v>
      </c>
      <c r="B75" s="18"/>
      <c r="C75" s="18"/>
      <c r="D75" s="18"/>
      <c r="E75" s="18">
        <v>41</v>
      </c>
      <c r="F75" s="18"/>
      <c r="G75" s="18"/>
      <c r="H75" s="18"/>
      <c r="I75" s="18">
        <v>40670</v>
      </c>
    </row>
    <row r="76" spans="1:9" x14ac:dyDescent="0.25">
      <c r="A76" s="17">
        <v>40689</v>
      </c>
      <c r="B76" s="18"/>
      <c r="C76" s="18"/>
      <c r="D76" s="18"/>
      <c r="E76" s="18">
        <v>563</v>
      </c>
      <c r="F76" s="18"/>
      <c r="G76" s="18"/>
      <c r="H76" s="18"/>
      <c r="I76" s="18">
        <v>40700</v>
      </c>
    </row>
    <row r="77" spans="1:9" x14ac:dyDescent="0.25">
      <c r="A77" s="18"/>
      <c r="B77" s="18"/>
      <c r="C77" s="18"/>
      <c r="D77" s="18"/>
      <c r="E77" s="18">
        <v>982</v>
      </c>
      <c r="F77" s="18"/>
      <c r="G77" s="18"/>
      <c r="H77" s="18"/>
      <c r="I77" s="18">
        <v>40678</v>
      </c>
    </row>
    <row r="78" spans="1:9" x14ac:dyDescent="0.25">
      <c r="A78" s="18"/>
      <c r="B78" s="18"/>
      <c r="C78" s="18"/>
      <c r="D78" s="18"/>
      <c r="E78" s="18"/>
      <c r="F78" s="18"/>
      <c r="G78" s="18"/>
      <c r="H78" s="18"/>
      <c r="I78" s="18">
        <v>40696</v>
      </c>
    </row>
    <row r="79" spans="1:9" x14ac:dyDescent="0.25">
      <c r="A79" s="18"/>
      <c r="B79" s="18"/>
      <c r="C79" s="18"/>
      <c r="D79" s="18"/>
      <c r="E79" s="18"/>
      <c r="F79" s="18"/>
      <c r="G79" s="18"/>
      <c r="H79" s="18"/>
      <c r="I79" s="18">
        <v>40683</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642CDE-9601-4E2A-B6E0-4D0735B7D4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Sheet5</vt:lpstr>
      <vt:lpstr>Sheet6</vt:lpstr>
      <vt:lpstr>PIVOT TABLE</vt:lpstr>
      <vt:lpstr>UNIQUE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Jigar Pal</cp:lastModifiedBy>
  <dcterms:created xsi:type="dcterms:W3CDTF">2023-09-03T14:18:56Z</dcterms:created>
  <dcterms:modified xsi:type="dcterms:W3CDTF">2024-04-01T08:44:13Z</dcterms:modified>
</cp:coreProperties>
</file>