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si\AppData\Local\Temp\Rar$DIa1708.45527\"/>
    </mc:Choice>
  </mc:AlternateContent>
  <xr:revisionPtr revIDLastSave="0" documentId="13_ncr:1_{A701040A-7444-4014-8A48-BA2F620699D3}" xr6:coauthVersionLast="31" xr6:coauthVersionMax="32" xr10:uidLastSave="{00000000-0000-0000-0000-000000000000}"/>
  <bookViews>
    <workbookView xWindow="0" yWindow="0" windowWidth="28800" windowHeight="12228" xr2:uid="{BF906C57-94E4-4C12-B42B-096BF2355E5A}"/>
  </bookViews>
  <sheets>
    <sheet name="Sheet1" sheetId="1" r:id="rId1"/>
  </sheets>
  <definedNames>
    <definedName name="solver_adj" localSheetId="0" hidden="1">Sheet1!$C$10:$C$17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Sheet1!$G$23</definedName>
    <definedName name="solver_lhs2" localSheetId="0" hidden="1">Sheet1!$G$22</definedName>
    <definedName name="solver_lhs3" localSheetId="0" hidden="1">Sheet1!$G$21</definedName>
    <definedName name="solver_lhs4" localSheetId="0" hidden="1">Sheet1!$G$20</definedName>
    <definedName name="solver_lhs5" localSheetId="0" hidden="1">Sheet1!$C$10:$C$17</definedName>
    <definedName name="solver_lhs6" localSheetId="0" hidden="1">Sheet1!$C$18</definedName>
    <definedName name="solver_lhs7" localSheetId="0" hidden="1">Sheet1!$C$24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Sheet1!$C$22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2</definedName>
    <definedName name="solver_rel7" localSheetId="0" hidden="1">3</definedName>
    <definedName name="solver_rhs1" localSheetId="0" hidden="1">Sheet1!$C$29</definedName>
    <definedName name="solver_rhs2" localSheetId="0" hidden="1">Sheet1!$C$28</definedName>
    <definedName name="solver_rhs3" localSheetId="0" hidden="1">Sheet1!$C$27</definedName>
    <definedName name="solver_rhs4" localSheetId="0" hidden="1">Sheet1!$C$26</definedName>
    <definedName name="solver_rhs5" localSheetId="0" hidden="1">0</definedName>
    <definedName name="solver_rhs6" localSheetId="0" hidden="1">Sheet1!$C$20</definedName>
    <definedName name="solver_rhs7" localSheetId="0" hidden="1">40*Sheet1!$C$22/100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0" i="1"/>
  <c r="G15" i="1"/>
  <c r="G22" i="1"/>
  <c r="G21" i="1"/>
  <c r="C24" i="1" l="1"/>
  <c r="C18" i="1"/>
  <c r="C22" i="1" l="1"/>
  <c r="G17" i="1"/>
  <c r="G11" i="1"/>
  <c r="I11" i="1" s="1"/>
  <c r="H11" i="1" s="1"/>
  <c r="G12" i="1"/>
  <c r="G13" i="1"/>
  <c r="I13" i="1" s="1"/>
  <c r="H13" i="1" s="1"/>
  <c r="G14" i="1"/>
  <c r="I15" i="1"/>
  <c r="H15" i="1" s="1"/>
  <c r="G16" i="1"/>
  <c r="G10" i="1"/>
  <c r="E11" i="1"/>
  <c r="E12" i="1"/>
  <c r="E13" i="1"/>
  <c r="E14" i="1"/>
  <c r="E15" i="1"/>
  <c r="E16" i="1"/>
  <c r="I16" i="1" s="1"/>
  <c r="H16" i="1" s="1"/>
  <c r="E17" i="1"/>
  <c r="I17" i="1" s="1"/>
  <c r="H17" i="1" s="1"/>
  <c r="E10" i="1"/>
  <c r="I10" i="1" s="1"/>
  <c r="H10" i="1" s="1"/>
  <c r="I12" i="1" l="1"/>
  <c r="H12" i="1" s="1"/>
  <c r="I14" i="1"/>
  <c r="H14" i="1" s="1"/>
</calcChain>
</file>

<file path=xl/sharedStrings.xml><?xml version="1.0" encoding="utf-8"?>
<sst xmlns="http://schemas.openxmlformats.org/spreadsheetml/2006/main" count="37" uniqueCount="31">
  <si>
    <t>Bond</t>
  </si>
  <si>
    <t xml:space="preserve">Amount Invested </t>
  </si>
  <si>
    <t xml:space="preserve">Return </t>
  </si>
  <si>
    <t>Risk</t>
  </si>
  <si>
    <t>Tax Free</t>
  </si>
  <si>
    <t>Maturity in Years</t>
  </si>
  <si>
    <t>Duration</t>
  </si>
  <si>
    <t>Eagle Point Credit Baby Bond</t>
  </si>
  <si>
    <t>Risk Rating</t>
  </si>
  <si>
    <t>No</t>
  </si>
  <si>
    <t>Payden Corporate Bond Fund</t>
  </si>
  <si>
    <t>Prospect Capital Fixed-Rate Bonds</t>
  </si>
  <si>
    <t>Vaneguard Short term Corporate ETF</t>
  </si>
  <si>
    <t>Vaneguard limited term tax exempt</t>
  </si>
  <si>
    <t>Fidelity High Income Fund</t>
  </si>
  <si>
    <t>Tata India consumer fund</t>
  </si>
  <si>
    <t>Tata India Tax Savings Fund</t>
  </si>
  <si>
    <t>Yes</t>
  </si>
  <si>
    <t>Returns Ratings</t>
  </si>
  <si>
    <t>Total Funds Available</t>
  </si>
  <si>
    <t>Total Funds Invested</t>
  </si>
  <si>
    <t>Return on Investment</t>
  </si>
  <si>
    <t>Short Term Investment</t>
  </si>
  <si>
    <t>Tax free income</t>
  </si>
  <si>
    <t xml:space="preserve">Tax Free ROI </t>
  </si>
  <si>
    <t>50 % IN SHORT TERM &lt;</t>
  </si>
  <si>
    <t>30 % IN High Risk &lt;</t>
  </si>
  <si>
    <t>40 % Tax free &gt;</t>
  </si>
  <si>
    <t xml:space="preserve">Long Term Investment &gt; </t>
  </si>
  <si>
    <t>High Risk Investment</t>
  </si>
  <si>
    <t xml:space="preserve">Long Term Investment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</si>
</sst>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2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164" fontId="2" fillId="3" borderId="1" xfId="0" applyNumberFormat="1" applyFont="1" applyFill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2" fillId="2" borderId="1" xfId="0" applyNumberFormat="1" applyFont="1" applyFill="1" applyBorder="1" applyAlignment="1">
      <alignment horizontal="center"/>
    </xf>
    <xf numFmtId="0" fontId="1" fillId="0" borderId="2" xfId="1" applyAlignment="1">
      <alignment vertical="center"/>
    </xf>
    <xf numFmtId="0" fontId="3" fillId="4" borderId="1" xfId="0" applyFont="1" applyFill="1" applyBorder="1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colors>
    <mruColors>
      <color rgb="FF5164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212912</xdr:colOff>
      <xdr:row>3</xdr:row>
      <xdr:rowOff>112059</xdr:rowOff>
    </xdr:from>
    <xdr:to>
      <xdr:col>6</xdr:col>
      <xdr:colOff>201705</xdr:colOff>
      <xdr:row>7</xdr:row>
      <xdr:rowOff>22412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51884C2-E20C-4B2D-A2DF-460228F5464D}"/>
            </a:ext>
          </a:extLst>
        </xdr:cNvPr>
        <xdr:cNvSpPr/>
      </xdr:nvSpPr>
      <xdr:spPr>
        <a:xfrm>
          <a:off x="4459941" y="683559"/>
          <a:ext cx="7664823" cy="750794"/>
        </a:xfrm>
        <a:prstGeom prst="roundRect">
          <a:avLst/>
        </a:prstGeom>
        <a:solidFill>
          <a:srgbClr val="5164B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Money Manager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6FBCF-8802-4B01-9E2A-5A31109037C0}">
  <dimension ref="B7:P31"/>
  <sheetViews>
    <sheetView tabSelected="1" zoomScale="85" zoomScaleNormal="85" workbookViewId="0">
      <selection activeCell="H4" sqref="H4"/>
    </sheetView>
  </sheetViews>
  <sheetFormatPr defaultRowHeight="14.4" x14ac:dyDescent="0.3"/>
  <cols>
    <col min="2" max="2" width="54.5546875" bestFit="1" customWidth="1"/>
    <col min="3" max="3" width="33.6640625" bestFit="1" customWidth="1"/>
    <col min="4" max="4" width="15" bestFit="1" customWidth="1"/>
    <col min="5" max="5" width="29.88671875" bestFit="1" customWidth="1"/>
    <col min="6" max="6" width="36.44140625" bestFit="1" customWidth="1"/>
    <col min="7" max="7" width="20.33203125" bestFit="1" customWidth="1"/>
    <col min="8" max="8" width="13.44140625" bestFit="1" customWidth="1"/>
    <col min="9" max="9" width="21.33203125" bestFit="1" customWidth="1"/>
    <col min="10" max="10" width="16.5546875" bestFit="1" customWidth="1"/>
    <col min="13" max="13" width="39.33203125" bestFit="1" customWidth="1"/>
    <col min="14" max="14" width="9.88671875" bestFit="1" customWidth="1"/>
  </cols>
  <sheetData>
    <row r="7" spans="2:16" ht="21" customHeight="1" x14ac:dyDescent="0.3"/>
    <row r="8" spans="2:16" ht="18.75" customHeight="1" thickBot="1" x14ac:dyDescent="0.35">
      <c r="B8" s="10"/>
      <c r="C8" s="10"/>
      <c r="D8" s="10"/>
      <c r="E8" s="10"/>
      <c r="F8" s="10"/>
      <c r="G8" s="10"/>
      <c r="H8" s="10"/>
      <c r="I8" s="10"/>
      <c r="J8" s="10"/>
    </row>
    <row r="9" spans="2:16" ht="29.4" thickTop="1" x14ac:dyDescent="0.55000000000000004">
      <c r="B9" s="11" t="s">
        <v>0</v>
      </c>
      <c r="C9" s="11" t="s">
        <v>1</v>
      </c>
      <c r="D9" s="11" t="s">
        <v>2</v>
      </c>
      <c r="E9" s="11" t="s">
        <v>18</v>
      </c>
      <c r="F9" s="11" t="s">
        <v>5</v>
      </c>
      <c r="G9" s="11" t="s">
        <v>6</v>
      </c>
      <c r="H9" s="11" t="s">
        <v>3</v>
      </c>
      <c r="I9" s="11" t="s">
        <v>8</v>
      </c>
      <c r="J9" s="11" t="s">
        <v>4</v>
      </c>
      <c r="K9" s="1"/>
      <c r="L9" s="1"/>
      <c r="M9" s="1"/>
      <c r="N9" s="1"/>
      <c r="O9" s="1"/>
      <c r="P9" s="1"/>
    </row>
    <row r="10" spans="2:16" ht="23.4" x14ac:dyDescent="0.45">
      <c r="B10" s="2" t="s">
        <v>7</v>
      </c>
      <c r="C10" s="3">
        <v>20000.000000000004</v>
      </c>
      <c r="D10" s="4">
        <v>6.7500000000000004E-2</v>
      </c>
      <c r="E10" s="5" t="str">
        <f>IF(D10&lt;=7%,"Low",IF(D10&lt;=14%,"Medium","High"))</f>
        <v>Low</v>
      </c>
      <c r="F10" s="5">
        <v>5</v>
      </c>
      <c r="G10" s="5" t="str">
        <f>IF(F10&lt;=3, "Short", IF(F10&lt;=5,"Medium","Long"))</f>
        <v>Medium</v>
      </c>
      <c r="H10" s="5" t="str">
        <f>IF(I10&lt;=4,"Low",IF(I10&lt;=7,"Medium","High"))</f>
        <v>Low</v>
      </c>
      <c r="I10" s="5">
        <f>IF(AND(E10="Low",G10="Short"),2,IF(AND(E10="Low",G10="Medium"),3,IF(AND(E10="Low",G10="Long"),4,IF(AND(E10="Medium",G10="Short"),5,IF(AND(E10="Medium",G10="Medium"),6,IF(AND(E10="Medium",G10="Long"),7,IF(AND(E10="High",G10="Short"),8,IF(AND(E10="High",G10="Medium"),9,IF(AND(E10="High",G10="Long"),10)))))))))</f>
        <v>3</v>
      </c>
      <c r="J10" s="5" t="s">
        <v>9</v>
      </c>
      <c r="K10" s="1"/>
      <c r="L10" s="1"/>
      <c r="O10" s="1"/>
      <c r="P10" s="1"/>
    </row>
    <row r="11" spans="2:16" ht="23.4" x14ac:dyDescent="0.45">
      <c r="B11" s="2" t="s">
        <v>10</v>
      </c>
      <c r="C11" s="3">
        <v>0</v>
      </c>
      <c r="D11" s="4">
        <v>0.13669999999999999</v>
      </c>
      <c r="E11" s="5" t="str">
        <f t="shared" ref="E11:E17" si="0">IF(D11&lt;=7%,"Low",IF(D11&lt;=14%,"Medium","High"))</f>
        <v>Medium</v>
      </c>
      <c r="F11" s="5">
        <v>3</v>
      </c>
      <c r="G11" s="5" t="str">
        <f t="shared" ref="G11:G16" si="1">IF(F11&lt;=3, "Short", IF(F11&lt;=5,"Medium","Long"))</f>
        <v>Short</v>
      </c>
      <c r="H11" s="5" t="str">
        <f t="shared" ref="H11:H17" si="2">IF(I11&lt;=4,"Low",IF(I11&lt;=7,"Medium","High"))</f>
        <v>Medium</v>
      </c>
      <c r="I11" s="5">
        <f t="shared" ref="I11:I17" si="3">IF(AND(E11="Low",G11="Short"),2,IF(AND(E11="Low",G11="Medium"),3,IF(AND(E11="Low",G11="Long"),4,IF(AND(E11="Medium",G11="Short"),5,IF(AND(E11="Medium",G11="Medium"),6,IF(AND(E11="Medium",G11="Long"),7,IF(AND(E11="High",G11="Short"),8,IF(AND(E11="High",G11="Medium"),9,IF(AND(E11="High",G11="Long"),10)))))))))</f>
        <v>5</v>
      </c>
      <c r="J11" s="5" t="s">
        <v>9</v>
      </c>
      <c r="K11" s="1"/>
      <c r="L11" s="1"/>
      <c r="O11" s="1"/>
      <c r="P11" s="1"/>
    </row>
    <row r="12" spans="2:16" ht="23.4" x14ac:dyDescent="0.45">
      <c r="B12" s="2" t="s">
        <v>11</v>
      </c>
      <c r="C12" s="3">
        <v>40000</v>
      </c>
      <c r="D12" s="4">
        <v>6.25E-2</v>
      </c>
      <c r="E12" s="5" t="str">
        <f t="shared" si="0"/>
        <v>Low</v>
      </c>
      <c r="F12" s="5">
        <v>6</v>
      </c>
      <c r="G12" s="5" t="str">
        <f t="shared" si="1"/>
        <v>Long</v>
      </c>
      <c r="H12" s="5" t="str">
        <f t="shared" si="2"/>
        <v>Low</v>
      </c>
      <c r="I12" s="5">
        <f t="shared" si="3"/>
        <v>4</v>
      </c>
      <c r="J12" s="5" t="s">
        <v>9</v>
      </c>
      <c r="K12" s="1"/>
      <c r="L12" s="1"/>
      <c r="O12" s="1"/>
      <c r="P12" s="1"/>
    </row>
    <row r="13" spans="2:16" ht="23.4" x14ac:dyDescent="0.45">
      <c r="B13" s="2" t="s">
        <v>12</v>
      </c>
      <c r="C13" s="3">
        <v>0</v>
      </c>
      <c r="D13" s="4">
        <v>1.9E-2</v>
      </c>
      <c r="E13" s="5" t="str">
        <f t="shared" si="0"/>
        <v>Low</v>
      </c>
      <c r="F13" s="5">
        <v>2.8</v>
      </c>
      <c r="G13" s="5" t="str">
        <f t="shared" si="1"/>
        <v>Short</v>
      </c>
      <c r="H13" s="5" t="str">
        <f t="shared" si="2"/>
        <v>Low</v>
      </c>
      <c r="I13" s="5">
        <f t="shared" si="3"/>
        <v>2</v>
      </c>
      <c r="J13" s="5" t="s">
        <v>9</v>
      </c>
      <c r="K13" s="1"/>
      <c r="L13" s="1"/>
      <c r="O13" s="1"/>
      <c r="P13" s="1"/>
    </row>
    <row r="14" spans="2:16" ht="23.4" x14ac:dyDescent="0.45">
      <c r="B14" s="2" t="s">
        <v>13</v>
      </c>
      <c r="C14" s="3">
        <v>9999.9999999999745</v>
      </c>
      <c r="D14" s="4">
        <v>0.01</v>
      </c>
      <c r="E14" s="5" t="str">
        <f t="shared" si="0"/>
        <v>Low</v>
      </c>
      <c r="F14" s="5">
        <v>2.5</v>
      </c>
      <c r="G14" s="5" t="str">
        <f t="shared" si="1"/>
        <v>Short</v>
      </c>
      <c r="H14" s="5" t="str">
        <f t="shared" si="2"/>
        <v>Low</v>
      </c>
      <c r="I14" s="5">
        <f t="shared" si="3"/>
        <v>2</v>
      </c>
      <c r="J14" s="5" t="s">
        <v>17</v>
      </c>
      <c r="K14" s="1"/>
      <c r="L14" s="1"/>
      <c r="M14" s="1"/>
      <c r="N14" s="1"/>
      <c r="O14" s="1"/>
      <c r="P14" s="1"/>
    </row>
    <row r="15" spans="2:16" ht="23.4" x14ac:dyDescent="0.45">
      <c r="B15" s="2" t="s">
        <v>14</v>
      </c>
      <c r="C15" s="3">
        <v>0</v>
      </c>
      <c r="D15" s="4">
        <v>5.2499999999999998E-2</v>
      </c>
      <c r="E15" s="5" t="str">
        <f t="shared" si="0"/>
        <v>Low</v>
      </c>
      <c r="F15" s="5">
        <v>8</v>
      </c>
      <c r="G15" s="5" t="str">
        <f t="shared" si="1"/>
        <v>Long</v>
      </c>
      <c r="H15" s="5" t="str">
        <f t="shared" si="2"/>
        <v>Low</v>
      </c>
      <c r="I15" s="5">
        <f t="shared" si="3"/>
        <v>4</v>
      </c>
      <c r="J15" s="5" t="s">
        <v>9</v>
      </c>
      <c r="K15" s="1"/>
      <c r="L15" s="1"/>
      <c r="M15" s="1"/>
      <c r="N15" s="1"/>
      <c r="O15" s="1"/>
      <c r="P15" s="1"/>
    </row>
    <row r="16" spans="2:16" ht="23.4" x14ac:dyDescent="0.45">
      <c r="B16" s="2" t="s">
        <v>15</v>
      </c>
      <c r="C16" s="3">
        <v>30000.000000000007</v>
      </c>
      <c r="D16" s="4">
        <v>0.15049999999999999</v>
      </c>
      <c r="E16" s="5" t="str">
        <f t="shared" si="0"/>
        <v>High</v>
      </c>
      <c r="F16" s="5">
        <v>1</v>
      </c>
      <c r="G16" s="5" t="str">
        <f t="shared" si="1"/>
        <v>Short</v>
      </c>
      <c r="H16" s="5" t="str">
        <f t="shared" si="2"/>
        <v>High</v>
      </c>
      <c r="I16" s="5">
        <f t="shared" si="3"/>
        <v>8</v>
      </c>
      <c r="J16" s="5" t="s">
        <v>17</v>
      </c>
      <c r="K16" s="1"/>
      <c r="L16" s="1"/>
      <c r="M16" s="1"/>
      <c r="N16" s="1"/>
      <c r="O16" s="1"/>
      <c r="P16" s="1"/>
    </row>
    <row r="17" spans="2:16" ht="23.4" x14ac:dyDescent="0.45">
      <c r="B17" s="2" t="s">
        <v>16</v>
      </c>
      <c r="C17" s="3">
        <v>0</v>
      </c>
      <c r="D17" s="4">
        <v>0.1211</v>
      </c>
      <c r="E17" s="5" t="str">
        <f t="shared" si="0"/>
        <v>Medium</v>
      </c>
      <c r="F17" s="5">
        <v>3</v>
      </c>
      <c r="G17" s="5" t="str">
        <f>IF(F17&lt;=3, "Short", IF(F17&lt;=5,"Medium","Long"))</f>
        <v>Short</v>
      </c>
      <c r="H17" s="5" t="str">
        <f t="shared" si="2"/>
        <v>Medium</v>
      </c>
      <c r="I17" s="5">
        <f t="shared" si="3"/>
        <v>5</v>
      </c>
      <c r="J17" s="5" t="s">
        <v>17</v>
      </c>
      <c r="K17" s="1"/>
      <c r="L17" s="1"/>
      <c r="M17" s="1"/>
      <c r="N17" s="1"/>
      <c r="O17" s="1"/>
      <c r="P17" s="1"/>
    </row>
    <row r="18" spans="2:16" ht="23.4" x14ac:dyDescent="0.45">
      <c r="B18" s="5" t="s">
        <v>20</v>
      </c>
      <c r="C18" s="6">
        <f>SUM(C10:C17)</f>
        <v>99999.999999999971</v>
      </c>
      <c r="D18" s="7"/>
      <c r="E18" s="7"/>
      <c r="F18" s="7"/>
      <c r="G18" s="7"/>
      <c r="H18" s="7"/>
      <c r="I18" s="7"/>
      <c r="J18" s="7"/>
      <c r="K18" s="1"/>
      <c r="L18" s="1"/>
      <c r="M18" s="1"/>
      <c r="N18" s="1"/>
      <c r="O18" s="1"/>
      <c r="P18" s="1"/>
    </row>
    <row r="19" spans="2:16" ht="23.4" x14ac:dyDescent="0.45">
      <c r="B19" s="8"/>
      <c r="C19" s="7"/>
      <c r="D19" s="7"/>
      <c r="E19" s="7"/>
      <c r="F19" s="7"/>
      <c r="G19" s="7"/>
      <c r="H19" s="7"/>
      <c r="I19" s="7"/>
      <c r="J19" s="7"/>
      <c r="K19" s="1"/>
      <c r="L19" s="1"/>
      <c r="M19" s="1"/>
      <c r="N19" s="1"/>
      <c r="O19" s="1"/>
      <c r="P19" s="1"/>
    </row>
    <row r="20" spans="2:16" ht="23.4" x14ac:dyDescent="0.45">
      <c r="B20" s="5" t="s">
        <v>19</v>
      </c>
      <c r="C20" s="6">
        <v>100000</v>
      </c>
      <c r="D20" s="7"/>
      <c r="E20" s="7"/>
      <c r="F20" s="5" t="s">
        <v>22</v>
      </c>
      <c r="G20" s="6">
        <f>SUM(C11,C13,C14,C16,C17)</f>
        <v>39999.999999999985</v>
      </c>
      <c r="H20" s="7"/>
      <c r="I20" s="7"/>
      <c r="J20" s="7"/>
      <c r="K20" s="1"/>
      <c r="L20" s="1"/>
      <c r="M20" s="1"/>
      <c r="N20" s="1"/>
      <c r="O20" s="1"/>
      <c r="P20" s="1"/>
    </row>
    <row r="21" spans="2:16" ht="23.4" x14ac:dyDescent="0.45">
      <c r="B21" s="7"/>
      <c r="C21" s="7"/>
      <c r="D21" s="7"/>
      <c r="E21" s="7"/>
      <c r="F21" s="5" t="s">
        <v>29</v>
      </c>
      <c r="G21" s="6">
        <f>C11+C16+C17</f>
        <v>30000.000000000007</v>
      </c>
      <c r="H21" s="7"/>
      <c r="I21" s="7"/>
      <c r="J21" s="7"/>
      <c r="K21" s="1"/>
      <c r="L21" s="1"/>
      <c r="M21" s="1"/>
      <c r="N21" s="1"/>
      <c r="O21" s="1"/>
      <c r="P21" s="1"/>
    </row>
    <row r="22" spans="2:16" ht="23.4" x14ac:dyDescent="0.45">
      <c r="B22" s="5" t="s">
        <v>21</v>
      </c>
      <c r="C22" s="9">
        <f>SUMPRODUCT(C10:C17,D10:D17)</f>
        <v>8465</v>
      </c>
      <c r="D22" s="7"/>
      <c r="E22" s="7"/>
      <c r="F22" s="5" t="s">
        <v>23</v>
      </c>
      <c r="G22" s="6">
        <f>C14+C16+C17</f>
        <v>39999.999999999985</v>
      </c>
      <c r="H22" s="7"/>
      <c r="I22" s="7"/>
      <c r="J22" s="7"/>
      <c r="K22" s="1"/>
      <c r="L22" s="1"/>
      <c r="M22" s="1"/>
      <c r="N22" s="1"/>
      <c r="O22" s="1"/>
      <c r="P22" s="1"/>
    </row>
    <row r="23" spans="2:16" ht="23.4" x14ac:dyDescent="0.45">
      <c r="B23" s="8"/>
      <c r="C23" s="8"/>
      <c r="D23" s="7"/>
      <c r="E23" s="7"/>
      <c r="F23" s="5" t="s">
        <v>30</v>
      </c>
      <c r="G23" s="6">
        <f>C12+C15</f>
        <v>40000</v>
      </c>
      <c r="H23" s="7"/>
      <c r="I23" s="7"/>
      <c r="J23" s="7"/>
      <c r="K23" s="1"/>
      <c r="L23" s="1"/>
      <c r="M23" s="1"/>
      <c r="N23" s="1"/>
      <c r="O23" s="1"/>
      <c r="P23" s="1"/>
    </row>
    <row r="24" spans="2:16" ht="23.4" x14ac:dyDescent="0.45">
      <c r="B24" s="5" t="s">
        <v>24</v>
      </c>
      <c r="C24" s="6">
        <f>C14*D14 + C16*D16 + C17*D17</f>
        <v>4615.0000000000009</v>
      </c>
      <c r="D24" s="7"/>
      <c r="E24" s="7"/>
      <c r="F24" s="7"/>
      <c r="G24" s="7"/>
      <c r="H24" s="7"/>
      <c r="I24" s="7"/>
      <c r="J24" s="7"/>
      <c r="K24" s="1"/>
      <c r="L24" s="1"/>
      <c r="M24" s="1"/>
      <c r="N24" s="1"/>
      <c r="O24" s="1"/>
      <c r="P24" s="1"/>
    </row>
    <row r="25" spans="2:16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16" ht="23.4" x14ac:dyDescent="0.45">
      <c r="B26" s="5" t="s">
        <v>25</v>
      </c>
      <c r="C26" s="5">
        <v>50000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2:16" ht="23.4" x14ac:dyDescent="0.45">
      <c r="B27" s="5" t="s">
        <v>26</v>
      </c>
      <c r="C27" s="5">
        <v>30000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2:16" ht="23.4" x14ac:dyDescent="0.45">
      <c r="B28" s="5" t="s">
        <v>27</v>
      </c>
      <c r="C28" s="5">
        <v>40000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2:16" ht="23.4" x14ac:dyDescent="0.45">
      <c r="B29" s="5" t="s">
        <v>28</v>
      </c>
      <c r="C29" s="5">
        <v>40000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2:16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2:16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Jigar Parmar</dc:creator>
  <cp:lastModifiedBy>Sindhu</cp:lastModifiedBy>
  <dcterms:created xsi:type="dcterms:W3CDTF">2018-04-29T16:38:20Z</dcterms:created>
  <dcterms:modified xsi:type="dcterms:W3CDTF">2018-04-30T03:43:18Z</dcterms:modified>
</cp:coreProperties>
</file>