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jigar/Documents/Proctor Lab &amp; Grad School/Proctor Lab/Projects/My Projects/Dissertation/Data/Current Data Sheets/"/>
    </mc:Choice>
  </mc:AlternateContent>
  <xr:revisionPtr revIDLastSave="0" documentId="13_ncr:1_{DD50DA93-9006-C547-83FF-A28903A61739}" xr6:coauthVersionLast="45" xr6:coauthVersionMax="45" xr10:uidLastSave="{00000000-0000-0000-0000-000000000000}"/>
  <bookViews>
    <workbookView xWindow="240" yWindow="460" windowWidth="27940" windowHeight="15900" activeTab="10" xr2:uid="{550F855B-1334-4299-B7B0-01765261BBC7}"/>
  </bookViews>
  <sheets>
    <sheet name="Demographics" sheetId="1" r:id="rId1"/>
    <sheet name="metabolic panel " sheetId="11" r:id="rId2"/>
    <sheet name="PWV " sheetId="10" r:id="rId3"/>
    <sheet name="FMD" sheetId="22" r:id="rId4"/>
    <sheet name="DSF" sheetId="16" r:id="rId5"/>
    <sheet name="DSB" sheetId="17" r:id="rId6"/>
    <sheet name="symbol copy" sheetId="18" r:id="rId7"/>
    <sheet name="symbol coding" sheetId="19" r:id="rId8"/>
    <sheet name="GoNoGo" sheetId="20" r:id="rId9"/>
    <sheet name="Flanker" sheetId="21" r:id="rId10"/>
    <sheet name="nback" sheetId="15" r:id="rId11"/>
    <sheet name="subjectivity scales" sheetId="23" r:id="rId12"/>
    <sheet name="Medications and HH" sheetId="6" state="hidden" r:id="rId13"/>
    <sheet name="MetS classification" sheetId="13" state="hidden" r:id="rId1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8" i="19" l="1"/>
  <c r="G41" i="19"/>
  <c r="G40" i="19"/>
  <c r="G38" i="19"/>
  <c r="G37" i="19"/>
  <c r="G36" i="19"/>
  <c r="G35" i="19"/>
  <c r="G34" i="19"/>
  <c r="G33" i="19"/>
  <c r="G30" i="19"/>
  <c r="G29" i="19"/>
  <c r="G27" i="19"/>
  <c r="G26" i="19"/>
  <c r="G24" i="19"/>
  <c r="G20" i="19"/>
  <c r="G18" i="19"/>
  <c r="G16" i="19"/>
  <c r="G15" i="19"/>
  <c r="G14" i="19"/>
  <c r="G12" i="19"/>
  <c r="G5" i="19"/>
  <c r="G3" i="19"/>
  <c r="G41" i="18"/>
  <c r="G40" i="18"/>
  <c r="G38" i="18"/>
  <c r="G35" i="18"/>
  <c r="G34" i="18"/>
  <c r="G33" i="18"/>
  <c r="G30" i="18"/>
  <c r="G29" i="18"/>
  <c r="G27" i="18"/>
  <c r="G26" i="18"/>
  <c r="G24" i="18"/>
  <c r="G20" i="18"/>
  <c r="G18" i="18"/>
  <c r="G16" i="18"/>
  <c r="G15" i="18"/>
  <c r="G14" i="18"/>
  <c r="G12" i="18"/>
  <c r="G5" i="18"/>
  <c r="G3" i="18"/>
  <c r="AT49" i="10" l="1"/>
  <c r="AU49" i="10"/>
  <c r="AV49" i="10"/>
  <c r="AW49" i="10"/>
  <c r="AX49" i="10"/>
  <c r="AY49" i="10"/>
  <c r="AZ49" i="10"/>
  <c r="BA49" i="10"/>
  <c r="BB49" i="10"/>
  <c r="BC49" i="10"/>
  <c r="BD49" i="10"/>
  <c r="BE49" i="10"/>
  <c r="BF49" i="10"/>
  <c r="BG49" i="10"/>
  <c r="AT50" i="10"/>
  <c r="AU50" i="10"/>
  <c r="AV50" i="10"/>
  <c r="AW50" i="10"/>
  <c r="AX50" i="10"/>
  <c r="AY50" i="10"/>
  <c r="AZ50" i="10"/>
  <c r="BA50" i="10"/>
  <c r="BB50" i="10"/>
  <c r="BC50" i="10"/>
  <c r="BD50" i="10"/>
  <c r="BE50" i="10"/>
  <c r="BF50" i="10"/>
  <c r="BG50" i="10"/>
  <c r="AT51" i="10"/>
  <c r="AU51" i="10"/>
  <c r="AV51" i="10"/>
  <c r="AW51" i="10"/>
  <c r="AX51" i="10"/>
  <c r="AY51" i="10"/>
  <c r="AZ51" i="10"/>
  <c r="BA51" i="10"/>
  <c r="BB51" i="10"/>
  <c r="BC51" i="10"/>
  <c r="BD51" i="10"/>
  <c r="BE51" i="10"/>
  <c r="BF51" i="10"/>
  <c r="BG51" i="10"/>
  <c r="BG48" i="10" l="1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J51" i="1"/>
  <c r="K51" i="1"/>
  <c r="F51" i="1"/>
  <c r="AD49" i="1"/>
  <c r="AD50" i="1"/>
  <c r="J47" i="1" l="1"/>
  <c r="K47" i="1"/>
  <c r="F47" i="1"/>
  <c r="K8" i="1" l="1"/>
  <c r="K49" i="1"/>
  <c r="K21" i="1"/>
  <c r="J8" i="1"/>
  <c r="J49" i="1"/>
  <c r="J21" i="1"/>
  <c r="F49" i="1"/>
  <c r="F8" i="1"/>
  <c r="F21" i="1"/>
  <c r="AD37" i="1"/>
  <c r="AD36" i="1"/>
  <c r="AD43" i="1"/>
  <c r="K37" i="1"/>
  <c r="K36" i="1"/>
  <c r="K50" i="1"/>
  <c r="K43" i="1"/>
  <c r="J37" i="1"/>
  <c r="J36" i="1"/>
  <c r="J50" i="1"/>
  <c r="J43" i="1"/>
  <c r="F37" i="1"/>
  <c r="F36" i="1"/>
  <c r="F50" i="1"/>
  <c r="F43" i="1"/>
  <c r="AD47" i="1" l="1"/>
  <c r="AD21" i="1" l="1"/>
  <c r="AD5" i="1" l="1"/>
  <c r="AD12" i="1"/>
  <c r="AD14" i="1"/>
  <c r="AD15" i="1"/>
  <c r="AD16" i="1"/>
  <c r="AD20" i="1"/>
  <c r="AD26" i="1"/>
  <c r="AD24" i="1"/>
  <c r="AD27" i="1"/>
  <c r="AD30" i="1"/>
  <c r="AD29" i="1"/>
  <c r="AD33" i="1"/>
  <c r="AD35" i="1"/>
  <c r="AD46" i="1"/>
  <c r="AD10" i="1"/>
  <c r="AD11" i="1"/>
  <c r="AD13" i="1"/>
  <c r="AD4" i="1"/>
  <c r="AD19" i="1"/>
  <c r="AD7" i="1"/>
  <c r="AD31" i="1"/>
  <c r="AD22" i="1"/>
  <c r="AD44" i="1"/>
  <c r="AD3" i="1"/>
  <c r="AD39" i="1"/>
  <c r="AD18" i="1"/>
  <c r="AD34" i="1"/>
  <c r="AD38" i="1"/>
  <c r="AD40" i="1"/>
  <c r="AD41" i="1"/>
  <c r="AD45" i="1"/>
  <c r="AD17" i="1"/>
  <c r="AD9" i="1"/>
  <c r="AD42" i="1"/>
  <c r="AD25" i="1"/>
  <c r="AD23" i="1"/>
  <c r="AD6" i="1"/>
  <c r="AD28" i="1"/>
  <c r="AD48" i="1"/>
  <c r="AD32" i="1"/>
  <c r="J32" i="1"/>
  <c r="K48" i="1"/>
  <c r="J48" i="1"/>
  <c r="F48" i="1"/>
  <c r="BG45" i="10" l="1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U24" i="10" l="1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AT24" i="10"/>
  <c r="AT25" i="10"/>
  <c r="AT26" i="10"/>
  <c r="AT27" i="10"/>
  <c r="AT28" i="10"/>
  <c r="AT29" i="10"/>
  <c r="AT30" i="10"/>
  <c r="AT31" i="10"/>
  <c r="AT32" i="10"/>
  <c r="AT33" i="10"/>
  <c r="AT34" i="10"/>
  <c r="AT35" i="10"/>
  <c r="AT36" i="10"/>
  <c r="AT37" i="10"/>
  <c r="AT38" i="10"/>
  <c r="AT39" i="10"/>
  <c r="AT40" i="10"/>
  <c r="AT41" i="10"/>
  <c r="AT42" i="10"/>
  <c r="J42" i="1" l="1"/>
  <c r="J25" i="1"/>
  <c r="J13" i="1"/>
  <c r="J23" i="1"/>
  <c r="J6" i="1"/>
  <c r="J28" i="1"/>
  <c r="J4" i="1"/>
  <c r="F28" i="1"/>
  <c r="F4" i="1"/>
  <c r="F32" i="1"/>
  <c r="K28" i="1"/>
  <c r="K4" i="1"/>
  <c r="K32" i="1"/>
  <c r="K3" i="1"/>
  <c r="K5" i="1"/>
  <c r="K39" i="1"/>
  <c r="K12" i="1"/>
  <c r="K14" i="1"/>
  <c r="K15" i="1"/>
  <c r="K16" i="1"/>
  <c r="K18" i="1"/>
  <c r="K20" i="1"/>
  <c r="K26" i="1"/>
  <c r="K24" i="1"/>
  <c r="K27" i="1"/>
  <c r="K30" i="1"/>
  <c r="K29" i="1"/>
  <c r="K33" i="1"/>
  <c r="K34" i="1"/>
  <c r="K35" i="1"/>
  <c r="K38" i="1"/>
  <c r="K40" i="1"/>
  <c r="K41" i="1"/>
  <c r="K45" i="1"/>
  <c r="K17" i="1"/>
  <c r="K19" i="1"/>
  <c r="K46" i="1"/>
  <c r="K7" i="1"/>
  <c r="K31" i="1"/>
  <c r="K22" i="1"/>
  <c r="K44" i="1"/>
  <c r="K10" i="1"/>
  <c r="K9" i="1"/>
  <c r="K11" i="1"/>
  <c r="K42" i="1"/>
  <c r="K25" i="1"/>
  <c r="K13" i="1"/>
  <c r="K23" i="1"/>
  <c r="K6" i="1"/>
  <c r="J38" i="1"/>
  <c r="J40" i="1"/>
  <c r="J41" i="1"/>
  <c r="J45" i="1"/>
  <c r="J17" i="1"/>
  <c r="J19" i="1"/>
  <c r="J46" i="1"/>
  <c r="J7" i="1"/>
  <c r="J31" i="1"/>
  <c r="J22" i="1"/>
  <c r="J44" i="1"/>
  <c r="J10" i="1"/>
  <c r="J9" i="1"/>
  <c r="J11" i="1"/>
  <c r="J16" i="1"/>
  <c r="J18" i="1"/>
  <c r="J20" i="1"/>
  <c r="J26" i="1"/>
  <c r="J24" i="1"/>
  <c r="J27" i="1"/>
  <c r="J30" i="1"/>
  <c r="J29" i="1"/>
  <c r="J33" i="1"/>
  <c r="J34" i="1"/>
  <c r="J35" i="1"/>
  <c r="J15" i="1"/>
  <c r="J14" i="1"/>
  <c r="J5" i="1"/>
  <c r="J39" i="1"/>
  <c r="J12" i="1"/>
  <c r="J3" i="1"/>
  <c r="F9" i="1"/>
  <c r="F11" i="1"/>
  <c r="F42" i="1"/>
  <c r="F25" i="1"/>
  <c r="F13" i="1"/>
  <c r="F23" i="1"/>
  <c r="F6" i="1"/>
  <c r="F10" i="1"/>
  <c r="AT13" i="10" l="1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AT5" i="10"/>
  <c r="AU5" i="10"/>
  <c r="AV5" i="10"/>
  <c r="AW5" i="10"/>
  <c r="AX5" i="10"/>
  <c r="AY5" i="10"/>
  <c r="AZ5" i="10"/>
  <c r="BA5" i="10"/>
  <c r="BB5" i="10"/>
  <c r="BC5" i="10"/>
  <c r="BD5" i="10"/>
  <c r="BE5" i="10"/>
  <c r="BF5" i="10"/>
  <c r="BG5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AT9" i="10"/>
  <c r="AU9" i="10"/>
  <c r="AV9" i="10"/>
  <c r="AW9" i="10"/>
  <c r="AX9" i="10"/>
  <c r="AY9" i="10"/>
  <c r="AZ9" i="10"/>
  <c r="BA9" i="10"/>
  <c r="BB9" i="10"/>
  <c r="BC9" i="10"/>
  <c r="BD9" i="10"/>
  <c r="BE9" i="10"/>
  <c r="BF9" i="10"/>
  <c r="BG9" i="10"/>
  <c r="AT10" i="10"/>
  <c r="AU10" i="10"/>
  <c r="AV10" i="10"/>
  <c r="AW10" i="10"/>
  <c r="AX10" i="10"/>
  <c r="AY10" i="10"/>
  <c r="AZ10" i="10"/>
  <c r="BA10" i="10"/>
  <c r="BB10" i="10"/>
  <c r="BC10" i="10"/>
  <c r="BD10" i="10"/>
  <c r="BE10" i="10"/>
  <c r="BF10" i="10"/>
  <c r="BG10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F35" i="1" l="1"/>
  <c r="BG4" i="10"/>
  <c r="BF4" i="10"/>
  <c r="BE4" i="10"/>
  <c r="BD4" i="10"/>
  <c r="BC4" i="10"/>
  <c r="BB4" i="10"/>
  <c r="BA4" i="10"/>
  <c r="AZ4" i="10"/>
  <c r="AY4" i="10"/>
  <c r="AX4" i="10"/>
  <c r="AW4" i="10"/>
  <c r="AV4" i="10"/>
  <c r="AU4" i="10"/>
  <c r="AT4" i="10"/>
  <c r="F15" i="1"/>
  <c r="F39" i="1"/>
  <c r="F38" i="1"/>
  <c r="F29" i="1"/>
  <c r="F14" i="1"/>
  <c r="F33" i="1"/>
  <c r="F30" i="1"/>
  <c r="F27" i="1"/>
  <c r="F5" i="1"/>
  <c r="F18" i="1"/>
  <c r="F16" i="1"/>
  <c r="F24" i="1"/>
  <c r="F12" i="1"/>
  <c r="F26" i="1"/>
  <c r="F34" i="1"/>
  <c r="F40" i="1"/>
  <c r="F20" i="1"/>
  <c r="F41" i="1"/>
  <c r="F45" i="1"/>
  <c r="F17" i="1"/>
  <c r="F19" i="1"/>
  <c r="F46" i="1"/>
  <c r="F7" i="1"/>
  <c r="F31" i="1"/>
  <c r="F22" i="1"/>
  <c r="F4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AA2" authorId="0" shapeId="0" xr:uid="{D03DE90B-A7FD-3B48-A63D-EE9459D4C141}">
      <text>
        <r>
          <rPr>
            <sz val="12"/>
            <color theme="0"/>
            <rFont val="Calibri"/>
            <family val="2"/>
            <scheme val="minor"/>
          </rPr>
          <t>Administrator:</t>
        </r>
        <r>
          <rPr>
            <b/>
            <sz val="13"/>
            <color theme="0"/>
            <rFont val="Calibri"/>
            <family val="2"/>
            <scheme val="minor"/>
          </rPr>
          <t xml:space="preserve">
</t>
        </r>
        <r>
          <rPr>
            <b/>
            <sz val="13"/>
            <color theme="0"/>
            <rFont val="Calibri"/>
            <family val="2"/>
            <scheme val="minor"/>
          </rPr>
          <t>Make equation chol/hdl</t>
        </r>
      </text>
    </comment>
  </commentList>
</comments>
</file>

<file path=xl/sharedStrings.xml><?xml version="1.0" encoding="utf-8"?>
<sst xmlns="http://schemas.openxmlformats.org/spreadsheetml/2006/main" count="663" uniqueCount="274">
  <si>
    <t>ID</t>
  </si>
  <si>
    <t xml:space="preserve">Pulse wave diagnosis results. Trial 1 </t>
  </si>
  <si>
    <t xml:space="preserve">Pulse wave diagnosis results. trial 2  </t>
  </si>
  <si>
    <t xml:space="preserve">Pulse wave diagnosis results. trial 3  </t>
  </si>
  <si>
    <t>AVERAGES</t>
  </si>
  <si>
    <t xml:space="preserve"> R-Bra.</t>
  </si>
  <si>
    <t xml:space="preserve"> R-ANK</t>
  </si>
  <si>
    <t xml:space="preserve"> L-Bra.</t>
  </si>
  <si>
    <t xml:space="preserve"> L-ANK</t>
  </si>
  <si>
    <t>MetS = 1</t>
  </si>
  <si>
    <t>SYS</t>
  </si>
  <si>
    <t>MAP</t>
  </si>
  <si>
    <t>DIA</t>
  </si>
  <si>
    <t>PP</t>
  </si>
  <si>
    <t>ABI</t>
  </si>
  <si>
    <t>baPWV</t>
  </si>
  <si>
    <t>baPWY</t>
  </si>
  <si>
    <t>ID Number</t>
  </si>
  <si>
    <t>MetS = 1, Control = 0</t>
  </si>
  <si>
    <t>COP METAB PANEL</t>
  </si>
  <si>
    <t>Hemoglobin/HcT/Hb1Ac</t>
  </si>
  <si>
    <t>LIPOPROTEINS</t>
  </si>
  <si>
    <t>Glucose mg/dL</t>
  </si>
  <si>
    <t>BUN mg/dL</t>
  </si>
  <si>
    <t>Creatinine   mg/dL</t>
  </si>
  <si>
    <t xml:space="preserve">eGFR  EST mL/min/1.73 mm </t>
  </si>
  <si>
    <t>SODIUM mmol/L</t>
  </si>
  <si>
    <t xml:space="preserve">POTASSIUM   mmol/L </t>
  </si>
  <si>
    <t>CHLORIDE mmol/L</t>
  </si>
  <si>
    <t>CO2 mmol/L</t>
  </si>
  <si>
    <t>CALCIUM     mg/dL</t>
  </si>
  <si>
    <t>PROTEIN     g/dL</t>
  </si>
  <si>
    <t>ALBUMIN g/dL</t>
  </si>
  <si>
    <t>GLOBULIN  g/dL</t>
  </si>
  <si>
    <t>ALBUMIN/ GLOBULIN  ratio</t>
  </si>
  <si>
    <t>BILIRUBIN, TOTAL     mg/dL</t>
  </si>
  <si>
    <t>ALKALINE PHOSPHATASE U/L</t>
  </si>
  <si>
    <t>AST      U/L</t>
  </si>
  <si>
    <t>ALT    U/L</t>
  </si>
  <si>
    <t>Hemoglobin g/dL</t>
  </si>
  <si>
    <t>Hematocrit (%)</t>
  </si>
  <si>
    <t>HbA1c (%)</t>
  </si>
  <si>
    <t>Total Cholesterol mg/dL</t>
  </si>
  <si>
    <t>HDL mg/dL</t>
  </si>
  <si>
    <t>Triglyceride mg/dL</t>
  </si>
  <si>
    <t>LDL (Calculated)  mg/dL</t>
  </si>
  <si>
    <t>CHOL/HDL RATIO</t>
  </si>
  <si>
    <t>Non-HDL CHOLESTEROL     mg/dL</t>
  </si>
  <si>
    <t>Blood Work</t>
  </si>
  <si>
    <t>MetS Classifcation</t>
  </si>
  <si>
    <t>Questionnaire Scores</t>
  </si>
  <si>
    <t>Smoking History</t>
  </si>
  <si>
    <t>Education Level</t>
  </si>
  <si>
    <t>Participant ID</t>
  </si>
  <si>
    <t>Group</t>
  </si>
  <si>
    <t>Age</t>
  </si>
  <si>
    <t>Height</t>
  </si>
  <si>
    <t>Weight</t>
  </si>
  <si>
    <t>BMI</t>
  </si>
  <si>
    <t>Waist circumfrence</t>
  </si>
  <si>
    <t>Avg SBP</t>
  </si>
  <si>
    <t>Avg DBP</t>
  </si>
  <si>
    <t>Pulse Pressure</t>
  </si>
  <si>
    <t>Avg HR</t>
  </si>
  <si>
    <t>Sex</t>
  </si>
  <si>
    <t>Race</t>
  </si>
  <si>
    <t>HDL (mg/dL)</t>
  </si>
  <si>
    <t>LDL (mg/dL)</t>
  </si>
  <si>
    <t>Total Cholesterol</t>
  </si>
  <si>
    <t>Total Triglycerides</t>
  </si>
  <si>
    <t>Glucose (mg/dL)</t>
  </si>
  <si>
    <t>Hematocrit</t>
  </si>
  <si>
    <t>Hemoglobin</t>
  </si>
  <si>
    <t>H1ac</t>
  </si>
  <si>
    <t>EGFR</t>
  </si>
  <si>
    <t>Albumin/globulin ratio</t>
  </si>
  <si>
    <t>MetS- BP (1/0)</t>
  </si>
  <si>
    <t>MetS- glucose (1/0)</t>
  </si>
  <si>
    <t>MetS- TGs (1/0)</t>
  </si>
  <si>
    <t>MetS- WC (1/0)</t>
  </si>
  <si>
    <t>MetS- HDL (1/0)</t>
  </si>
  <si>
    <t># of MetS components</t>
  </si>
  <si>
    <t>MetS diagnosis  (Y/N)</t>
  </si>
  <si>
    <t>BDI-II score</t>
  </si>
  <si>
    <t>MMSE score</t>
  </si>
  <si>
    <t>IPAQ score (MetS/min/week)</t>
  </si>
  <si>
    <t>Never(1)/past(2)/current(3)</t>
  </si>
  <si>
    <t># yrs</t>
  </si>
  <si>
    <t>#packs per day</t>
  </si>
  <si>
    <t>#yrs quit</t>
  </si>
  <si>
    <t>College Grad</t>
  </si>
  <si>
    <t>METS</t>
  </si>
  <si>
    <t>F</t>
  </si>
  <si>
    <t>Caucasian</t>
  </si>
  <si>
    <t>&lt;1</t>
  </si>
  <si>
    <t>Y</t>
  </si>
  <si>
    <t>CON</t>
  </si>
  <si>
    <t>M</t>
  </si>
  <si>
    <t>N</t>
  </si>
  <si>
    <t>Asian</t>
  </si>
  <si>
    <t>African American</t>
  </si>
  <si>
    <t>A Few</t>
  </si>
  <si>
    <t>n/a</t>
  </si>
  <si>
    <t>Medical History</t>
  </si>
  <si>
    <t>Medication</t>
  </si>
  <si>
    <t>Coronary Artery Disease,             yes 1/no 0</t>
  </si>
  <si>
    <t>Cerebrovascular Disease,            Yes 1/no 0</t>
  </si>
  <si>
    <t>Cerebrovascular Accident,                yes 1/no 0</t>
  </si>
  <si>
    <t>Lower Extremity Revasculararization yes 1/no 0</t>
  </si>
  <si>
    <r>
      <rPr>
        <b/>
        <sz val="11"/>
        <color rgb="FFC00000"/>
        <rFont val="Calibri"/>
        <family val="2"/>
        <scheme val="minor"/>
      </rPr>
      <t>ABI</t>
    </r>
    <r>
      <rPr>
        <b/>
        <sz val="11"/>
        <color rgb="FF00B0F0"/>
        <rFont val="Calibri"/>
        <family val="2"/>
        <scheme val="minor"/>
      </rPr>
      <t xml:space="preserve"> (lower) from ABI sheet(column-AB)</t>
    </r>
  </si>
  <si>
    <t>ABI&lt;=0.9, 1   ABI&gt;0.9, 0</t>
  </si>
  <si>
    <t>PAD RX, yes 1, not 0</t>
  </si>
  <si>
    <r>
      <t xml:space="preserve">PAD                      </t>
    </r>
    <r>
      <rPr>
        <sz val="11"/>
        <rFont val="Calibri"/>
        <family val="2"/>
        <scheme val="minor"/>
      </rPr>
      <t xml:space="preserve">   yes 1/no PAD 0</t>
    </r>
  </si>
  <si>
    <t>BP RX</t>
  </si>
  <si>
    <t>Chol RX</t>
  </si>
  <si>
    <t>Diabetes RX</t>
  </si>
  <si>
    <t>Antiplatelets RX</t>
  </si>
  <si>
    <t>Cardiovascular risk factor</t>
  </si>
  <si>
    <t>Other condition</t>
  </si>
  <si>
    <t xml:space="preserve"> Hypertension</t>
  </si>
  <si>
    <t>Cholesterol medications</t>
  </si>
  <si>
    <t>Diabetes</t>
  </si>
  <si>
    <t>Hormone replacement</t>
  </si>
  <si>
    <t>Anticoagulants</t>
  </si>
  <si>
    <t>Anti platelets</t>
  </si>
  <si>
    <t>PAD meds</t>
  </si>
  <si>
    <t>Hypertension</t>
  </si>
  <si>
    <t>Dyslipidemia</t>
  </si>
  <si>
    <t>Cancer</t>
  </si>
  <si>
    <t>Arthritis</t>
  </si>
  <si>
    <r>
      <rPr>
        <b/>
        <sz val="11"/>
        <color rgb="FFFF0000"/>
        <rFont val="Calibri"/>
        <family val="2"/>
        <scheme val="minor"/>
      </rPr>
      <t xml:space="preserve">  Chronic obstructive Pulmonary Disease</t>
    </r>
    <r>
      <rPr>
        <sz val="11"/>
        <rFont val="Calibri"/>
        <family val="2"/>
        <scheme val="minor"/>
      </rPr>
      <t xml:space="preserve"> (Pulmonary disease)  </t>
    </r>
    <r>
      <rPr>
        <sz val="11"/>
        <color rgb="FF0070C0"/>
        <rFont val="Calibri"/>
        <family val="2"/>
        <scheme val="minor"/>
      </rPr>
      <t xml:space="preserve">                </t>
    </r>
    <r>
      <rPr>
        <b/>
        <sz val="11"/>
        <color rgb="FFFF0000"/>
        <rFont val="Calibri"/>
        <family val="2"/>
        <scheme val="minor"/>
      </rPr>
      <t xml:space="preserve">   </t>
    </r>
  </si>
  <si>
    <t>Congestive heart falilure</t>
  </si>
  <si>
    <t>Yes, or no</t>
  </si>
  <si>
    <t>Betablockers</t>
  </si>
  <si>
    <t>Calcium channel blockers</t>
  </si>
  <si>
    <t>ACE</t>
  </si>
  <si>
    <t>ARB</t>
  </si>
  <si>
    <t>Tizides (clothalidone, hydroclrorotiazide)</t>
  </si>
  <si>
    <t>Spironolactone</t>
  </si>
  <si>
    <t>Alpha blockers</t>
  </si>
  <si>
    <t>Alpha-2 receptor agonist (methyldopa)</t>
  </si>
  <si>
    <t>Combined alpha and beta blockers (Carvedilol, labetalol)</t>
  </si>
  <si>
    <t>Central agonists (Clonidine)</t>
  </si>
  <si>
    <t>Other (type)</t>
  </si>
  <si>
    <t>Statins</t>
  </si>
  <si>
    <t>Fibrates (gemfibrozil, fenofibrate)</t>
  </si>
  <si>
    <t>Niacin</t>
  </si>
  <si>
    <t>Fish oil</t>
  </si>
  <si>
    <t>Bile acid resins</t>
  </si>
  <si>
    <t>PCSK9 inhibitors</t>
  </si>
  <si>
    <t>Cholesterol absorption inhibitors (ezetimibe)</t>
  </si>
  <si>
    <t>Insulin</t>
  </si>
  <si>
    <t>Metformin</t>
  </si>
  <si>
    <t>Sulfonylureas</t>
  </si>
  <si>
    <t>Glitazones</t>
  </si>
  <si>
    <t>Acarbose</t>
  </si>
  <si>
    <t>GLP-1 agonist</t>
  </si>
  <si>
    <t>Pramlitinide</t>
  </si>
  <si>
    <t>DPP-4 inhibitor</t>
  </si>
  <si>
    <t>Sodium-glucose cotransporter 2 inhibitor</t>
  </si>
  <si>
    <t>Estrogen</t>
  </si>
  <si>
    <t>Progesterone</t>
  </si>
  <si>
    <t>Testosterone</t>
  </si>
  <si>
    <t>LMWH (enoxaparin, dalteparin)</t>
  </si>
  <si>
    <t>Warfarin</t>
  </si>
  <si>
    <t>Anti Xa (Rivaroxaban, apixaban, edoxaban)</t>
  </si>
  <si>
    <t>DTI (Dabigatran)</t>
  </si>
  <si>
    <t>ASA(1)/no ASA(0)   dosage mg                duration years</t>
  </si>
  <si>
    <t>Clopidogrel, prasugrel</t>
  </si>
  <si>
    <t>Ticagrelor, Cangrelor</t>
  </si>
  <si>
    <t>Cilostazol (pletal)</t>
  </si>
  <si>
    <t>Pentoxifylline (trental)</t>
  </si>
  <si>
    <t>Other</t>
  </si>
  <si>
    <t>Age Years</t>
  </si>
  <si>
    <t>Waist Circumference (cm)</t>
  </si>
  <si>
    <t>Systolic BP</t>
  </si>
  <si>
    <t>Distolic BP</t>
  </si>
  <si>
    <r>
      <t>Abdominal Obesity</t>
    </r>
    <r>
      <rPr>
        <sz val="10"/>
        <color rgb="FFFF0000"/>
        <rFont val="Arial"/>
        <family val="2"/>
      </rPr>
      <t xml:space="preserve"> - </t>
    </r>
    <r>
      <rPr>
        <sz val="8"/>
        <color rgb="FFFF0000"/>
        <rFont val="Arial"/>
        <family val="2"/>
      </rPr>
      <t>NCEP, Male wc&gt;=102, Female wc &gt;=88 cm</t>
    </r>
  </si>
  <si>
    <t>Elevated Trig              If Trig&gt;150 mg/dL</t>
  </si>
  <si>
    <t>Low HDL, If Male HDL&lt;40, Female HDL&lt;50</t>
  </si>
  <si>
    <t>Elevated LDL If LDL&gt;=130 mg/dL</t>
  </si>
  <si>
    <t>Elevated total cholestero,  If total cholesterol &gt;=200 mg/dL</t>
  </si>
  <si>
    <t>Chol Rx</t>
  </si>
  <si>
    <t>Dyslipidemia yes 1/no 0</t>
  </si>
  <si>
    <t>Elevated Glucose - NCEP/IDF 
If glucose &gt;= 100,  1, glucose &lt; 100, 0</t>
  </si>
  <si>
    <t>DM Rx</t>
  </si>
  <si>
    <t>Abnormal Glucose
(&gt;=126, 1)</t>
  </si>
  <si>
    <r>
      <t>Diabetes</t>
    </r>
    <r>
      <rPr>
        <b/>
        <sz val="10"/>
        <rFont val="Arial"/>
        <family val="2"/>
      </rPr>
      <t xml:space="preserve">     </t>
    </r>
    <r>
      <rPr>
        <sz val="10"/>
        <rFont val="Arial"/>
        <family val="2"/>
      </rPr>
      <t>yes=1, No=0</t>
    </r>
  </si>
  <si>
    <t>Elevated SBP
MS</t>
  </si>
  <si>
    <t>Elevated DBP
MS</t>
  </si>
  <si>
    <t>BP Rx</t>
  </si>
  <si>
    <r>
      <t>MS Hypertension</t>
    </r>
    <r>
      <rPr>
        <sz val="12"/>
        <color rgb="FFFF0000"/>
        <rFont val="Arial"/>
        <family val="2"/>
      </rPr>
      <t xml:space="preserve">  </t>
    </r>
    <r>
      <rPr>
        <sz val="8"/>
        <color rgb="FFFF0000"/>
        <rFont val="Arial"/>
        <family val="2"/>
      </rPr>
      <t>(high blood pressure)</t>
    </r>
    <r>
      <rPr>
        <b/>
        <sz val="12"/>
        <color rgb="FFFF0000"/>
        <rFont val="Arial"/>
        <family val="2"/>
      </rPr>
      <t xml:space="preserve"> 
yes 1/ no 0
130/85</t>
    </r>
  </si>
  <si>
    <r>
      <t>Stage 2 Hypertension</t>
    </r>
    <r>
      <rPr>
        <sz val="12"/>
        <rFont val="Arial"/>
        <family val="2"/>
      </rPr>
      <t xml:space="preserve"> </t>
    </r>
    <r>
      <rPr>
        <b/>
        <sz val="12"/>
        <rFont val="Arial"/>
        <family val="2"/>
      </rPr>
      <t xml:space="preserve">
yes 1/ no 1
(140/90)</t>
    </r>
  </si>
  <si>
    <t>Abdominal Obesity - NCEP</t>
  </si>
  <si>
    <t>MS Trig</t>
  </si>
  <si>
    <t>MS Elev Trig</t>
  </si>
  <si>
    <t>MS Low HDL</t>
  </si>
  <si>
    <t>MS Decreased HDL</t>
  </si>
  <si>
    <t>MS BP</t>
  </si>
  <si>
    <t>MS Elev BP</t>
  </si>
  <si>
    <t>MS Glucose</t>
  </si>
  <si>
    <t>MS Elev Glucose</t>
  </si>
  <si>
    <t>MS Components - NCEP</t>
  </si>
  <si>
    <t>Metabolic Syndrome - NCEP</t>
  </si>
  <si>
    <t>Cholesterol mg/dL</t>
  </si>
  <si>
    <t>Hypertension SBP</t>
  </si>
  <si>
    <t>Hypertension DBP</t>
  </si>
  <si>
    <t>Total</t>
  </si>
  <si>
    <t xml:space="preserve"> Sum/49</t>
  </si>
  <si>
    <t>Percent</t>
  </si>
  <si>
    <t>Trial 1</t>
  </si>
  <si>
    <t>Trial 2</t>
  </si>
  <si>
    <t>0-back</t>
  </si>
  <si>
    <t>1-back</t>
  </si>
  <si>
    <t>2-back</t>
  </si>
  <si>
    <t>Study ID</t>
  </si>
  <si>
    <t>accuracy</t>
  </si>
  <si>
    <t>RT</t>
  </si>
  <si>
    <t>commission errors</t>
  </si>
  <si>
    <t>ommission errors</t>
  </si>
  <si>
    <t>comission errors</t>
  </si>
  <si>
    <t xml:space="preserve">Visit </t>
  </si>
  <si>
    <t>Digit span forwards total</t>
  </si>
  <si>
    <t>Digit span highest score</t>
  </si>
  <si>
    <t>Digit span backwards total</t>
  </si>
  <si>
    <t>Digit span backwards highest score</t>
  </si>
  <si>
    <t>Total copied</t>
  </si>
  <si>
    <t># correct</t>
  </si>
  <si>
    <t xml:space="preserve"># incorrect </t>
  </si>
  <si>
    <t>final score</t>
  </si>
  <si>
    <t>total coded</t>
  </si>
  <si>
    <t>Total correct</t>
  </si>
  <si>
    <t>Total errors</t>
  </si>
  <si>
    <t>Mean Acc</t>
  </si>
  <si>
    <t>Mean error</t>
  </si>
  <si>
    <t>Target median</t>
  </si>
  <si>
    <t>Target mean</t>
  </si>
  <si>
    <t>Target SD</t>
  </si>
  <si>
    <t>Foil median</t>
  </si>
  <si>
    <t>Foil mean</t>
  </si>
  <si>
    <t>Foil SD</t>
  </si>
  <si>
    <t>Round 1</t>
  </si>
  <si>
    <t>Round 2</t>
  </si>
  <si>
    <t>Overall</t>
  </si>
  <si>
    <t>Accuracy</t>
  </si>
  <si>
    <t>Response Time</t>
  </si>
  <si>
    <t>MetS</t>
  </si>
  <si>
    <t>Mean RT</t>
  </si>
  <si>
    <t>Cogruent mean</t>
  </si>
  <si>
    <t>Incongruent Mean</t>
  </si>
  <si>
    <t>Conflict Cost</t>
  </si>
  <si>
    <t>Diameter</t>
  </si>
  <si>
    <t>Shear Rate</t>
  </si>
  <si>
    <t>baseline diameter</t>
  </si>
  <si>
    <t>maximum diameter</t>
  </si>
  <si>
    <t>revised FMD</t>
  </si>
  <si>
    <t>Time to peak dilation</t>
  </si>
  <si>
    <t>Baseline (s-1)</t>
  </si>
  <si>
    <t>Maximum (s-1)</t>
  </si>
  <si>
    <t xml:space="preserve">vasodilation area </t>
  </si>
  <si>
    <t>Area to Max</t>
  </si>
  <si>
    <t>Energy subscale</t>
  </si>
  <si>
    <t>difficulty scales</t>
  </si>
  <si>
    <t>Current energy level</t>
  </si>
  <si>
    <t>Current motivation level</t>
  </si>
  <si>
    <t>usual energy level</t>
  </si>
  <si>
    <t>caffeine importance</t>
  </si>
  <si>
    <t>symbol coding</t>
  </si>
  <si>
    <t>symbol copy</t>
  </si>
  <si>
    <t>digit span forward</t>
  </si>
  <si>
    <t>digit span backward</t>
  </si>
  <si>
    <t>flanker</t>
  </si>
  <si>
    <t>GoNoGo</t>
  </si>
  <si>
    <t>mental fatigue? (no = 0, maybe/yes =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</si>
</sst>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79" x14ac:knownFonts="1">
    <font>
      <sz val="11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24"/>
      <color rgb="FF000000"/>
      <name val="Calibri"/>
      <family val="2"/>
    </font>
    <font>
      <sz val="24"/>
      <color theme="1"/>
      <name val="Calibri"/>
      <family val="2"/>
    </font>
    <font>
      <sz val="11"/>
      <color theme="1"/>
      <name val="Calibri"/>
      <family val="2"/>
    </font>
    <font>
      <sz val="18"/>
      <color theme="1"/>
      <name val="Calibri"/>
      <family val="2"/>
    </font>
    <font>
      <sz val="18"/>
      <color rgb="FF000000"/>
      <name val="Calibri"/>
      <family val="2"/>
    </font>
    <font>
      <sz val="18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FF0000"/>
      <name val="Times New Roman"/>
      <family val="1"/>
    </font>
    <font>
      <b/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3"/>
      <color theme="1"/>
      <name val="Calibri"/>
      <family val="2"/>
      <scheme val="minor"/>
    </font>
    <font>
      <b/>
      <sz val="16"/>
      <color theme="1"/>
      <name val="Calibri (Body)"/>
    </font>
    <font>
      <b/>
      <sz val="11"/>
      <color rgb="FF000000"/>
      <name val="Calibri"/>
      <family val="2"/>
      <scheme val="minor"/>
    </font>
    <font>
      <sz val="11"/>
      <color rgb="FF00B0F0"/>
      <name val="Calibri"/>
      <family val="2"/>
      <scheme val="minor"/>
    </font>
    <font>
      <i/>
      <sz val="11"/>
      <color indexed="8"/>
      <name val="Calibri"/>
      <family val="2"/>
    </font>
    <font>
      <sz val="11"/>
      <color indexed="60"/>
      <name val="Calibri"/>
      <family val="2"/>
    </font>
    <font>
      <sz val="11"/>
      <color rgb="FFFF0000"/>
      <name val="Calibri"/>
      <family val="2"/>
    </font>
    <font>
      <sz val="10"/>
      <color rgb="FF548235"/>
      <name val="Arial"/>
      <family val="2"/>
    </font>
    <font>
      <b/>
      <sz val="11"/>
      <color rgb="FF7030A0"/>
      <name val="Calibri"/>
      <family val="2"/>
      <scheme val="minor"/>
    </font>
    <font>
      <sz val="11"/>
      <color rgb="FF993300"/>
      <name val="Calibri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8"/>
      <color rgb="FFFF0000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b/>
      <sz val="10"/>
      <color rgb="FF305496"/>
      <name val="Arial"/>
      <family val="2"/>
    </font>
    <font>
      <b/>
      <sz val="10"/>
      <color rgb="FFC00000"/>
      <name val="Arial"/>
      <family val="2"/>
    </font>
    <font>
      <sz val="11"/>
      <color rgb="FF7030A0"/>
      <name val="Calibri"/>
      <family val="2"/>
      <scheme val="minor"/>
    </font>
    <font>
      <sz val="10"/>
      <color rgb="FF305496"/>
      <name val="Arial"/>
      <family val="2"/>
    </font>
    <font>
      <sz val="10"/>
      <color rgb="FF2F75B5"/>
      <name val="Arial"/>
      <family val="2"/>
    </font>
    <font>
      <sz val="11"/>
      <color rgb="FF2F75B5"/>
      <name val="Calibri"/>
      <family val="2"/>
      <scheme val="minor"/>
    </font>
    <font>
      <b/>
      <sz val="12"/>
      <color rgb="FF2F75B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Arial"/>
      <family val="2"/>
    </font>
    <font>
      <b/>
      <sz val="13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 (Body)"/>
    </font>
    <font>
      <sz val="14"/>
      <color rgb="FF000000"/>
      <name val="Calibri (Body)"/>
    </font>
    <font>
      <sz val="14"/>
      <color rgb="FF7030A0"/>
      <name val="Calibri (Body)"/>
    </font>
    <font>
      <sz val="14"/>
      <name val="Calibri (Body)"/>
    </font>
    <font>
      <sz val="14"/>
      <color rgb="FFFF0000"/>
      <name val="Calibri (Body)"/>
    </font>
    <font>
      <b/>
      <sz val="13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0000"/>
      <name val="Calibri (Body)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 (Body)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1"/>
      <color indexed="8"/>
      <name val="Calibri (Body)"/>
    </font>
    <font>
      <sz val="11"/>
      <color theme="1"/>
      <name val="Calibri (Body)"/>
    </font>
    <font>
      <sz val="11"/>
      <name val="Calibri (Body)"/>
    </font>
    <font>
      <sz val="12"/>
      <color rgb="FF000000"/>
      <name val="Calibri"/>
      <family val="2"/>
      <scheme val="minor"/>
    </font>
    <font>
      <sz val="12"/>
      <color theme="1"/>
      <name val="Calibri (Body)"/>
    </font>
    <font>
      <b/>
      <sz val="11"/>
      <color theme="0"/>
      <name val="Calibri"/>
      <family val="2"/>
      <scheme val="minor"/>
    </font>
    <font>
      <sz val="12"/>
      <color theme="7" tint="0.7999816888943144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7E3DC"/>
        <bgColor indexed="64"/>
      </patternFill>
    </fill>
    <fill>
      <patternFill patternType="solid">
        <fgColor rgb="FFDCDC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AF6DB"/>
        <bgColor indexed="64"/>
      </patternFill>
    </fill>
    <fill>
      <patternFill patternType="solid">
        <fgColor rgb="FFF5D7F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969696"/>
      </right>
      <top style="thin">
        <color rgb="FF969696"/>
      </top>
      <bottom/>
      <diagonal/>
    </border>
    <border>
      <left/>
      <right style="thin">
        <color indexed="64"/>
      </right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4" tint="0.39997558519241921"/>
      </left>
      <right/>
      <top style="thin">
        <color theme="6"/>
      </top>
      <bottom style="thin">
        <color theme="4" tint="0.39997558519241921"/>
      </bottom>
      <diagonal/>
    </border>
    <border>
      <left/>
      <right/>
      <top style="thin">
        <color theme="6"/>
      </top>
      <bottom style="thin">
        <color theme="4" tint="0.39997558519241921"/>
      </bottom>
      <diagonal/>
    </border>
    <border>
      <left/>
      <right style="thin">
        <color theme="6"/>
      </right>
      <top style="thin">
        <color theme="6"/>
      </top>
      <bottom style="thin">
        <color theme="4" tint="0.39997558519241921"/>
      </bottom>
      <diagonal/>
    </border>
  </borders>
  <cellStyleXfs count="2">
    <xf numFmtId="0" fontId="0" fillId="0" borderId="0"/>
    <xf numFmtId="0" fontId="17" fillId="0" borderId="0"/>
  </cellStyleXfs>
  <cellXfs count="23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13" fillId="0" borderId="0" xfId="0" applyFont="1"/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3" fillId="0" borderId="0" xfId="0" applyFont="1" applyAlignment="1">
      <alignment vertical="top"/>
    </xf>
    <xf numFmtId="0" fontId="18" fillId="0" borderId="0" xfId="0" applyFont="1" applyAlignment="1">
      <alignment vertical="top"/>
    </xf>
    <xf numFmtId="0" fontId="24" fillId="0" borderId="0" xfId="0" applyFont="1" applyAlignment="1">
      <alignment horizontal="center" vertical="top" wrapText="1"/>
    </xf>
    <xf numFmtId="0" fontId="22" fillId="0" borderId="0" xfId="0" applyFont="1" applyAlignment="1">
      <alignment vertical="top"/>
    </xf>
    <xf numFmtId="0" fontId="28" fillId="0" borderId="0" xfId="0" applyFont="1"/>
    <xf numFmtId="0" fontId="6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26" fillId="0" borderId="0" xfId="0" applyFont="1" applyAlignment="1">
      <alignment horizontal="center" vertical="center" wrapText="1"/>
    </xf>
    <xf numFmtId="0" fontId="0" fillId="5" borderId="0" xfId="0" applyFill="1"/>
    <xf numFmtId="0" fontId="42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top" wrapText="1"/>
    </xf>
    <xf numFmtId="0" fontId="35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48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/>
    <xf numFmtId="2" fontId="50" fillId="0" borderId="0" xfId="0" applyNumberFormat="1" applyFont="1" applyAlignment="1">
      <alignment horizontal="center"/>
    </xf>
    <xf numFmtId="0" fontId="50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53" fillId="0" borderId="0" xfId="0" applyFont="1" applyAlignment="1">
      <alignment horizontal="center"/>
    </xf>
    <xf numFmtId="165" fontId="48" fillId="0" borderId="0" xfId="0" applyNumberFormat="1" applyFont="1" applyAlignment="1">
      <alignment horizontal="center"/>
    </xf>
    <xf numFmtId="1" fontId="48" fillId="0" borderId="0" xfId="0" applyNumberFormat="1" applyFont="1" applyAlignment="1">
      <alignment horizontal="center"/>
    </xf>
    <xf numFmtId="1" fontId="53" fillId="0" borderId="0" xfId="0" applyNumberFormat="1" applyFont="1" applyAlignment="1">
      <alignment horizontal="center"/>
    </xf>
    <xf numFmtId="2" fontId="48" fillId="0" borderId="0" xfId="0" applyNumberFormat="1" applyFont="1" applyAlignment="1">
      <alignment horizontal="center"/>
    </xf>
    <xf numFmtId="164" fontId="53" fillId="0" borderId="0" xfId="0" applyNumberFormat="1" applyFont="1" applyAlignment="1">
      <alignment horizontal="center"/>
    </xf>
    <xf numFmtId="166" fontId="53" fillId="0" borderId="0" xfId="0" applyNumberFormat="1" applyFont="1" applyAlignment="1">
      <alignment horizontal="center"/>
    </xf>
    <xf numFmtId="2" fontId="53" fillId="0" borderId="0" xfId="0" applyNumberFormat="1" applyFont="1" applyAlignment="1">
      <alignment horizontal="center"/>
    </xf>
    <xf numFmtId="2" fontId="54" fillId="0" borderId="0" xfId="0" applyNumberFormat="1" applyFont="1" applyAlignment="1">
      <alignment horizontal="center"/>
    </xf>
    <xf numFmtId="0" fontId="54" fillId="0" borderId="0" xfId="0" applyFont="1"/>
    <xf numFmtId="0" fontId="54" fillId="0" borderId="0" xfId="0" applyFont="1" applyAlignment="1">
      <alignment horizontal="center"/>
    </xf>
    <xf numFmtId="0" fontId="30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6" fillId="5" borderId="0" xfId="0" applyFont="1" applyFill="1" applyAlignment="1">
      <alignment horizontal="left"/>
    </xf>
    <xf numFmtId="0" fontId="0" fillId="0" borderId="1" xfId="0" applyBorder="1"/>
    <xf numFmtId="0" fontId="6" fillId="0" borderId="2" xfId="0" applyFont="1" applyBorder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2" fillId="0" borderId="0" xfId="0" applyFont="1" applyAlignment="1">
      <alignment vertical="center" wrapText="1"/>
    </xf>
    <xf numFmtId="0" fontId="32" fillId="0" borderId="6" xfId="0" applyFont="1" applyBorder="1" applyAlignment="1">
      <alignment vertical="center" wrapText="1"/>
    </xf>
    <xf numFmtId="0" fontId="3" fillId="12" borderId="0" xfId="0" applyFont="1" applyFill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0" fillId="0" borderId="4" xfId="0" applyBorder="1"/>
    <xf numFmtId="0" fontId="9" fillId="0" borderId="0" xfId="0" applyFont="1" applyAlignment="1">
      <alignment horizontal="right" vertical="center" wrapText="1"/>
    </xf>
    <xf numFmtId="0" fontId="58" fillId="0" borderId="0" xfId="0" applyFont="1"/>
    <xf numFmtId="0" fontId="59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59" fillId="0" borderId="0" xfId="0" applyFont="1"/>
    <xf numFmtId="0" fontId="59" fillId="0" borderId="0" xfId="0" applyFont="1" applyAlignment="1">
      <alignment horizontal="center" vertical="center"/>
    </xf>
    <xf numFmtId="0" fontId="63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2" fillId="0" borderId="0" xfId="0" applyFont="1" applyAlignment="1">
      <alignment horizontal="center" vertical="center" wrapText="1"/>
    </xf>
    <xf numFmtId="0" fontId="61" fillId="0" borderId="0" xfId="0" applyFont="1" applyAlignment="1">
      <alignment horizontal="center"/>
    </xf>
    <xf numFmtId="0" fontId="62" fillId="0" borderId="0" xfId="0" applyFont="1" applyAlignment="1">
      <alignment horizontal="center"/>
    </xf>
    <xf numFmtId="0" fontId="28" fillId="0" borderId="0" xfId="0" applyFont="1" applyAlignment="1">
      <alignment horizontal="center" vertical="center" wrapText="1"/>
    </xf>
    <xf numFmtId="0" fontId="6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9" fillId="0" borderId="4" xfId="0" applyFont="1" applyBorder="1" applyAlignment="1">
      <alignment vertical="center" wrapText="1"/>
    </xf>
    <xf numFmtId="0" fontId="56" fillId="0" borderId="4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26" fillId="8" borderId="7" xfId="0" applyFont="1" applyFill="1" applyBorder="1" applyAlignment="1">
      <alignment vertical="center" wrapText="1"/>
    </xf>
    <xf numFmtId="0" fontId="26" fillId="8" borderId="3" xfId="0" applyFont="1" applyFill="1" applyBorder="1" applyAlignment="1">
      <alignment vertical="center" wrapText="1"/>
    </xf>
    <xf numFmtId="0" fontId="3" fillId="9" borderId="0" xfId="0" applyFont="1" applyFill="1" applyAlignment="1">
      <alignment vertical="center"/>
    </xf>
    <xf numFmtId="0" fontId="3" fillId="9" borderId="1" xfId="0" applyFont="1" applyFill="1" applyBorder="1" applyAlignment="1">
      <alignment vertical="center"/>
    </xf>
    <xf numFmtId="0" fontId="3" fillId="10" borderId="0" xfId="0" applyFont="1" applyFill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11" borderId="0" xfId="0" applyFont="1" applyFill="1" applyAlignment="1">
      <alignment vertical="center"/>
    </xf>
    <xf numFmtId="0" fontId="3" fillId="11" borderId="1" xfId="0" applyFont="1" applyFill="1" applyBorder="1" applyAlignment="1">
      <alignment vertical="center"/>
    </xf>
    <xf numFmtId="0" fontId="3" fillId="0" borderId="0" xfId="0" applyFont="1"/>
    <xf numFmtId="0" fontId="3" fillId="0" borderId="0" xfId="0" applyFont="1" applyAlignment="1">
      <alignment wrapText="1"/>
    </xf>
    <xf numFmtId="0" fontId="33" fillId="0" borderId="0" xfId="0" applyFont="1" applyAlignment="1">
      <alignment vertical="center" wrapText="1"/>
    </xf>
    <xf numFmtId="0" fontId="34" fillId="0" borderId="0" xfId="0" applyFont="1" applyAlignment="1">
      <alignment vertical="center" wrapText="1"/>
    </xf>
    <xf numFmtId="0" fontId="26" fillId="8" borderId="2" xfId="0" applyFont="1" applyFill="1" applyBorder="1" applyAlignment="1">
      <alignment vertical="center" wrapText="1"/>
    </xf>
    <xf numFmtId="0" fontId="26" fillId="8" borderId="5" xfId="0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0" fontId="66" fillId="0" borderId="1" xfId="0" applyFont="1" applyBorder="1" applyAlignment="1">
      <alignment horizontal="right"/>
    </xf>
    <xf numFmtId="0" fontId="60" fillId="0" borderId="8" xfId="0" applyFont="1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9" xfId="0" applyBorder="1"/>
    <xf numFmtId="0" fontId="6" fillId="5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3" fillId="12" borderId="1" xfId="0" applyFont="1" applyFill="1" applyBorder="1" applyAlignment="1">
      <alignment vertical="center"/>
    </xf>
    <xf numFmtId="0" fontId="3" fillId="12" borderId="3" xfId="0" applyFont="1" applyFill="1" applyBorder="1" applyAlignment="1">
      <alignment vertical="center"/>
    </xf>
    <xf numFmtId="0" fontId="6" fillId="0" borderId="0" xfId="0" applyFont="1" applyAlignment="1"/>
    <xf numFmtId="0" fontId="6" fillId="0" borderId="1" xfId="0" applyFont="1" applyBorder="1" applyAlignment="1"/>
    <xf numFmtId="0" fontId="6" fillId="6" borderId="2" xfId="0" applyFont="1" applyFill="1" applyBorder="1" applyAlignment="1"/>
    <xf numFmtId="0" fontId="6" fillId="6" borderId="0" xfId="0" applyFont="1" applyFill="1" applyAlignment="1"/>
    <xf numFmtId="0" fontId="6" fillId="6" borderId="1" xfId="0" applyFont="1" applyFill="1" applyBorder="1" applyAlignment="1"/>
    <xf numFmtId="0" fontId="6" fillId="4" borderId="2" xfId="0" applyFont="1" applyFill="1" applyBorder="1" applyAlignment="1"/>
    <xf numFmtId="0" fontId="6" fillId="4" borderId="0" xfId="0" applyFont="1" applyFill="1" applyAlignment="1"/>
    <xf numFmtId="0" fontId="6" fillId="4" borderId="1" xfId="0" applyFont="1" applyFill="1" applyBorder="1" applyAlignment="1"/>
    <xf numFmtId="0" fontId="6" fillId="7" borderId="0" xfId="0" applyFont="1" applyFill="1" applyAlignment="1"/>
    <xf numFmtId="0" fontId="6" fillId="7" borderId="1" xfId="0" applyFont="1" applyFill="1" applyBorder="1" applyAlignment="1"/>
    <xf numFmtId="0" fontId="0" fillId="0" borderId="0" xfId="0" applyBorder="1"/>
    <xf numFmtId="0" fontId="29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29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14" fillId="6" borderId="0" xfId="0" quotePrefix="1" applyFont="1" applyFill="1" applyAlignment="1">
      <alignment horizontal="center" vertical="center" wrapText="1"/>
    </xf>
    <xf numFmtId="0" fontId="29" fillId="7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left"/>
    </xf>
    <xf numFmtId="0" fontId="0" fillId="0" borderId="0" xfId="0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16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vertical="top"/>
    </xf>
    <xf numFmtId="0" fontId="19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8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13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8" borderId="11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/>
    <xf numFmtId="0" fontId="0" fillId="0" borderId="15" xfId="0" applyBorder="1"/>
    <xf numFmtId="0" fontId="0" fillId="0" borderId="16" xfId="0" applyBorder="1"/>
    <xf numFmtId="0" fontId="0" fillId="0" borderId="5" xfId="0" applyBorder="1"/>
    <xf numFmtId="0" fontId="0" fillId="0" borderId="3" xfId="0" applyBorder="1"/>
    <xf numFmtId="0" fontId="0" fillId="0" borderId="17" xfId="0" applyBorder="1"/>
    <xf numFmtId="0" fontId="0" fillId="10" borderId="0" xfId="0" applyFill="1"/>
    <xf numFmtId="0" fontId="0" fillId="10" borderId="1" xfId="0" applyFill="1" applyBorder="1"/>
    <xf numFmtId="0" fontId="0" fillId="13" borderId="0" xfId="0" applyFill="1"/>
    <xf numFmtId="0" fontId="67" fillId="0" borderId="0" xfId="0" applyFont="1" applyAlignment="1">
      <alignment horizontal="center"/>
    </xf>
    <xf numFmtId="0" fontId="67" fillId="0" borderId="1" xfId="0" applyFont="1" applyBorder="1" applyAlignment="1">
      <alignment horizontal="center"/>
    </xf>
    <xf numFmtId="0" fontId="68" fillId="0" borderId="0" xfId="0" applyFont="1" applyAlignment="1">
      <alignment horizontal="center"/>
    </xf>
    <xf numFmtId="0" fontId="0" fillId="0" borderId="18" xfId="0" applyBorder="1"/>
    <xf numFmtId="0" fontId="69" fillId="0" borderId="0" xfId="0" applyFont="1" applyAlignment="1">
      <alignment horizontal="right"/>
    </xf>
    <xf numFmtId="0" fontId="70" fillId="0" borderId="1" xfId="1" applyFont="1" applyBorder="1" applyAlignment="1">
      <alignment horizontal="right" vertical="center"/>
    </xf>
    <xf numFmtId="0" fontId="71" fillId="0" borderId="1" xfId="1" applyFont="1" applyBorder="1" applyAlignment="1">
      <alignment horizontal="right" vertical="center"/>
    </xf>
    <xf numFmtId="0" fontId="70" fillId="0" borderId="1" xfId="0" applyFont="1" applyBorder="1" applyAlignment="1">
      <alignment horizontal="right" vertical="center"/>
    </xf>
    <xf numFmtId="0" fontId="70" fillId="0" borderId="0" xfId="0" applyFont="1" applyAlignment="1">
      <alignment horizontal="right" vertical="center"/>
    </xf>
    <xf numFmtId="0" fontId="71" fillId="0" borderId="0" xfId="1" applyFont="1" applyAlignment="1">
      <alignment horizontal="right" vertical="center"/>
    </xf>
    <xf numFmtId="0" fontId="70" fillId="0" borderId="0" xfId="1" applyFont="1" applyAlignment="1">
      <alignment horizontal="right" vertical="center"/>
    </xf>
    <xf numFmtId="0" fontId="72" fillId="0" borderId="1" xfId="1" applyFont="1" applyBorder="1" applyAlignment="1">
      <alignment horizontal="right" vertical="center"/>
    </xf>
    <xf numFmtId="0" fontId="73" fillId="0" borderId="1" xfId="0" applyFont="1" applyBorder="1"/>
    <xf numFmtId="0" fontId="74" fillId="0" borderId="1" xfId="1" applyFont="1" applyBorder="1" applyAlignment="1">
      <alignment horizontal="right" vertical="center"/>
    </xf>
    <xf numFmtId="0" fontId="72" fillId="0" borderId="1" xfId="0" applyFont="1" applyBorder="1" applyAlignment="1">
      <alignment horizontal="right" vertical="center"/>
    </xf>
    <xf numFmtId="0" fontId="72" fillId="0" borderId="0" xfId="0" applyFont="1" applyAlignment="1">
      <alignment horizontal="right" vertical="center"/>
    </xf>
    <xf numFmtId="0" fontId="73" fillId="0" borderId="0" xfId="0" applyFont="1"/>
    <xf numFmtId="0" fontId="74" fillId="0" borderId="0" xfId="1" applyFont="1" applyAlignment="1">
      <alignment horizontal="right" vertical="center"/>
    </xf>
    <xf numFmtId="0" fontId="72" fillId="0" borderId="0" xfId="1" applyFont="1" applyAlignment="1">
      <alignment horizontal="right" vertical="center"/>
    </xf>
    <xf numFmtId="0" fontId="75" fillId="0" borderId="0" xfId="0" applyFont="1"/>
    <xf numFmtId="0" fontId="0" fillId="16" borderId="0" xfId="0" applyFill="1"/>
    <xf numFmtId="0" fontId="0" fillId="16" borderId="1" xfId="0" applyFill="1" applyBorder="1"/>
    <xf numFmtId="0" fontId="0" fillId="17" borderId="0" xfId="0" applyFill="1"/>
    <xf numFmtId="0" fontId="0" fillId="17" borderId="1" xfId="0" applyFill="1" applyBorder="1"/>
    <xf numFmtId="0" fontId="0" fillId="13" borderId="1" xfId="0" applyFill="1" applyBorder="1"/>
    <xf numFmtId="0" fontId="67" fillId="10" borderId="0" xfId="0" applyFont="1" applyFill="1"/>
    <xf numFmtId="0" fontId="67" fillId="10" borderId="1" xfId="0" applyFont="1" applyFill="1" applyBorder="1"/>
    <xf numFmtId="0" fontId="67" fillId="13" borderId="0" xfId="0" applyFont="1" applyFill="1"/>
    <xf numFmtId="0" fontId="0" fillId="10" borderId="2" xfId="0" applyFill="1" applyBorder="1"/>
    <xf numFmtId="0" fontId="76" fillId="0" borderId="0" xfId="0" applyFont="1" applyAlignment="1">
      <alignment horizontal="right" vertical="center"/>
    </xf>
    <xf numFmtId="0" fontId="77" fillId="14" borderId="19" xfId="0" applyFont="1" applyFill="1" applyBorder="1"/>
    <xf numFmtId="0" fontId="77" fillId="14" borderId="20" xfId="0" applyFont="1" applyFill="1" applyBorder="1"/>
    <xf numFmtId="0" fontId="77" fillId="14" borderId="0" xfId="0" applyFont="1" applyFill="1"/>
    <xf numFmtId="0" fontId="77" fillId="14" borderId="21" xfId="0" applyFont="1" applyFill="1" applyBorder="1"/>
    <xf numFmtId="0" fontId="0" fillId="12" borderId="0" xfId="0" applyFill="1"/>
    <xf numFmtId="0" fontId="67" fillId="0" borderId="0" xfId="0" applyFont="1"/>
    <xf numFmtId="0" fontId="75" fillId="0" borderId="0" xfId="0" applyFont="1" applyAlignment="1">
      <alignment horizontal="right"/>
    </xf>
    <xf numFmtId="0" fontId="75" fillId="0" borderId="10" xfId="0" applyFont="1" applyBorder="1" applyAlignment="1">
      <alignment horizontal="right"/>
    </xf>
    <xf numFmtId="0" fontId="0" fillId="0" borderId="10" xfId="0" applyBorder="1"/>
    <xf numFmtId="0" fontId="75" fillId="0" borderId="10" xfId="0" applyFont="1" applyFill="1" applyBorder="1" applyAlignment="1">
      <alignment horizontal="right"/>
    </xf>
    <xf numFmtId="0" fontId="0" fillId="8" borderId="4" xfId="0" applyFill="1" applyBorder="1"/>
    <xf numFmtId="0" fontId="0" fillId="12" borderId="4" xfId="0" applyFill="1" applyBorder="1"/>
    <xf numFmtId="0" fontId="78" fillId="5" borderId="3" xfId="0" applyFont="1" applyFill="1" applyBorder="1"/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vertical="top" wrapText="1"/>
    </xf>
    <xf numFmtId="0" fontId="0" fillId="0" borderId="7" xfId="0" applyBorder="1"/>
  </cellXfs>
  <cellStyles count="2">
    <cellStyle name="Normal" xfId="0" builtinId="0"/>
    <cellStyle name="Normal 2" xfId="1" xr:uid="{387F137C-7A34-F243-90CC-DDA002C8EDCB}"/>
  </cellStyles>
  <dxfs count="42"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 (Body)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 (Body)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 (Body)"/>
        <scheme val="minor"/>
      </font>
      <fill>
        <patternFill patternType="none">
          <fgColor indexed="64"/>
          <bgColor rgb="FFB4C6E7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 (Body)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 (Body)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 (Body)"/>
      </font>
    </dxf>
    <dxf>
      <font>
        <strike val="0"/>
        <outline val="0"/>
        <shadow val="0"/>
        <u val="none"/>
        <vertAlign val="baseline"/>
        <sz val="13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7E3DC"/>
      <color rgb="FFF5D7F1"/>
      <color rgb="FFDAF6DB"/>
      <color rgb="FFB8EDEF"/>
      <color rgb="FFDCDC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91C30D-269F-462B-8359-7D7DB0A70B21}" name="Table3" displayName="Table3" ref="A2:AN55" totalsRowShown="0" headerRowDxfId="41" dataDxfId="40">
  <autoFilter ref="A2:AN55" xr:uid="{2B91C30D-269F-462B-8359-7D7DB0A70B21}"/>
  <sortState xmlns:xlrd2="http://schemas.microsoft.com/office/spreadsheetml/2017/richdata2" ref="A3:AN55">
    <sortCondition ref="A54:A55"/>
  </sortState>
  <tableColumns count="40">
    <tableColumn id="2" xr3:uid="{A09B5E15-92AF-432E-BF2E-55DACFC6302C}" name="Participant ID" dataDxfId="39"/>
    <tableColumn id="3" xr3:uid="{0BAF7677-69E4-4B1E-A768-ADB63A0E958A}" name="Group" dataDxfId="38"/>
    <tableColumn id="11" xr3:uid="{F0E51B3C-E8AA-4EEE-BC95-A07ED0146E91}" name="Age" dataDxfId="37"/>
    <tableColumn id="14" xr3:uid="{6BFA44D4-AE76-4341-8144-02ABF512C988}" name="Height" dataDxfId="36"/>
    <tableColumn id="13" xr3:uid="{D23FC0F4-E915-C947-8DAE-CE1D9368B725}" name="Weight" dataDxfId="35"/>
    <tableColumn id="4" xr3:uid="{487D138B-6B2E-4303-B9D1-E0AC5B2C4D9E}" name="BMI" dataDxfId="34">
      <calculatedColumnFormula>Table3[[#This Row],[Weight]]/(Table3[[#This Row],[Height]]^2)</calculatedColumnFormula>
    </tableColumn>
    <tableColumn id="15" xr3:uid="{652C2587-685D-2D40-977B-1C87A25B714D}" name="Waist circumfrence" dataDxfId="33"/>
    <tableColumn id="5" xr3:uid="{085AD87A-6B2F-4572-829F-A2307B64A89A}" name="Avg SBP" dataDxfId="32"/>
    <tableColumn id="6" xr3:uid="{BE07F63A-01F0-49E8-AD50-4366148162B8}" name="Avg DBP" dataDxfId="31"/>
    <tableColumn id="20" xr3:uid="{C720E3CD-B326-D547-9FD5-84C5F9D405B8}" name="MAP" dataDxfId="30"/>
    <tableColumn id="21" xr3:uid="{654C36C0-E85E-0141-8455-880FF62C3081}" name="Pulse Pressure" dataDxfId="29">
      <calculatedColumnFormula>Table3[[#This Row],[Avg SBP]]-Table3[[#This Row],[Avg DBP]]</calculatedColumnFormula>
    </tableColumn>
    <tableColumn id="7" xr3:uid="{F23BE185-0365-442C-ABC5-1287DC229D23}" name="Avg HR" dataDxfId="28"/>
    <tableColumn id="40" xr3:uid="{E0DF0621-6B9C-6842-BDEE-AD3D00C1058B}" name="Sex" dataDxfId="27"/>
    <tableColumn id="39" xr3:uid="{4DA77297-D538-0048-BE27-B4C23BCA6434}" name="Race" dataDxfId="26"/>
    <tableColumn id="8" xr3:uid="{785DDC03-8453-4670-BE3B-359E03969193}" name="HDL (mg/dL)" dataDxfId="25"/>
    <tableColumn id="9" xr3:uid="{B1D5B2E6-E5DD-47DC-822E-22F28F5D8C28}" name="LDL (mg/dL)" dataDxfId="24"/>
    <tableColumn id="16" xr3:uid="{5479C457-1E56-324A-A560-0798F9B89122}" name="Total Cholesterol" dataDxfId="23"/>
    <tableColumn id="26" xr3:uid="{3B8F102D-4D60-C941-9004-81DC9CE31E37}" name="Total Triglycerides" dataDxfId="22"/>
    <tableColumn id="17" xr3:uid="{10B91205-E0D8-444E-8305-567EEACABD7B}" name="Glucose (mg/dL)" dataDxfId="21"/>
    <tableColumn id="18" xr3:uid="{58610CEF-8153-A446-B68C-E599FE573AF5}" name="Hematocrit" dataDxfId="20"/>
    <tableColumn id="10" xr3:uid="{D6B0FE3D-2B76-4B1E-A4AA-ABA3FD77636E}" name="Hemoglobin" dataDxfId="19"/>
    <tableColumn id="29" xr3:uid="{83674B81-397A-458B-A915-10EEDA241DB3}" name="H1ac" dataDxfId="18"/>
    <tableColumn id="30" xr3:uid="{51457D68-8D9F-4CC4-A833-926F00D686EC}" name="EGFR" dataDxfId="17"/>
    <tableColumn id="31" xr3:uid="{057A7A11-AC57-4D15-98E6-4B9EA339DD9B}" name="Albumin/globulin ratio" dataDxfId="16"/>
    <tableColumn id="19" xr3:uid="{61DC6BE7-5630-664F-9CF4-A3CEBF229E47}" name="MetS- BP (1/0)" dataDxfId="15"/>
    <tableColumn id="22" xr3:uid="{D565D46E-3CDC-4C47-BFE6-95DA45DB1776}" name="MetS- glucose (1/0)" dataDxfId="14"/>
    <tableColumn id="23" xr3:uid="{3E6303A9-0388-8242-9515-790C249CD93A}" name="MetS- TGs (1/0)" dataDxfId="13"/>
    <tableColumn id="24" xr3:uid="{B3D9EC7A-E137-9F4E-9AD9-5F029589FCE9}" name="MetS- WC (1/0)" dataDxfId="12"/>
    <tableColumn id="25" xr3:uid="{36E72D30-209A-8F4C-98BF-7F6EB0209AB7}" name="MetS- HDL (1/0)" dataDxfId="11"/>
    <tableColumn id="27" xr3:uid="{9FEBFF14-5891-C843-8BD3-C3F2E73A61C1}" name="# of MetS components" dataDxfId="10">
      <calculatedColumnFormula>SUM(Table3[[#This Row],[MetS- BP (1/0)]:[MetS- HDL (1/0)]])</calculatedColumnFormula>
    </tableColumn>
    <tableColumn id="28" xr3:uid="{6CE4C284-EA2A-894C-B898-46B84BAF2D73}" name="MetS diagnosis  (Y/N)" dataDxfId="9"/>
    <tableColumn id="32" xr3:uid="{EE56E793-5B94-4C43-B18B-E2FB9E733C9C}" name="BDI-II score" dataDxfId="8"/>
    <tableColumn id="36" xr3:uid="{EFCB1600-DAEB-8A45-9EDE-5CE8E3AB26B5}" name="MMSE score" dataDxfId="7"/>
    <tableColumn id="37" xr3:uid="{005465FB-EFA9-A04B-8BBC-52C23A1E316D}" name="IPAQ score (MetS/min/week)" dataDxfId="6"/>
    <tableColumn id="12" xr3:uid="{A53BDBE9-FB78-6E4A-955B-76A7C3F2F4D3}" name="Never(1)/past(2)/current(3)" dataDxfId="5"/>
    <tableColumn id="33" xr3:uid="{2DAEC968-8D99-214C-8AF7-0F6C991DC2D1}" name="# yrs" dataDxfId="4"/>
    <tableColumn id="34" xr3:uid="{D4E0A75D-3D10-B342-BFA5-69678A032330}" name="#packs per day" dataDxfId="3"/>
    <tableColumn id="35" xr3:uid="{60743FD8-0A83-DF4C-875F-D51BB87A55D7}" name="#yrs quit" dataDxfId="2"/>
    <tableColumn id="41" xr3:uid="{A4A48853-01F5-0D49-8D87-70FECAFA3D4A}" name="Education Level" dataDxfId="1"/>
    <tableColumn id="42" xr3:uid="{FFD88CB9-1146-FB49-8FD2-EB5B89757BA6}" name="College Grad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ayscal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55D2-480A-4F4A-A0CE-38E1194B3ECF}">
  <dimension ref="A1:AO92"/>
  <sheetViews>
    <sheetView zoomScale="82" workbookViewId="0">
      <selection activeCell="AE40" sqref="AE40"/>
    </sheetView>
  </sheetViews>
  <sheetFormatPr baseColWidth="10" defaultColWidth="8.83203125" defaultRowHeight="15" x14ac:dyDescent="0.2"/>
  <cols>
    <col min="1" max="1" width="17.83203125" customWidth="1"/>
    <col min="2" max="2" width="16" customWidth="1"/>
    <col min="3" max="3" width="14.5" bestFit="1" customWidth="1"/>
    <col min="4" max="5" width="14.5" customWidth="1"/>
    <col min="6" max="6" width="10.83203125" bestFit="1" customWidth="1"/>
    <col min="7" max="7" width="19.1640625" customWidth="1"/>
    <col min="8" max="8" width="17" bestFit="1" customWidth="1"/>
    <col min="9" max="9" width="17.6640625" bestFit="1" customWidth="1"/>
    <col min="10" max="11" width="17.6640625" customWidth="1"/>
    <col min="12" max="12" width="15.33203125" bestFit="1" customWidth="1"/>
    <col min="13" max="14" width="15.33203125" customWidth="1"/>
    <col min="15" max="15" width="25.5" bestFit="1" customWidth="1"/>
    <col min="16" max="16" width="24.5" bestFit="1" customWidth="1"/>
    <col min="17" max="18" width="24.5" customWidth="1"/>
    <col min="19" max="19" width="33" bestFit="1" customWidth="1"/>
    <col min="20" max="20" width="29" customWidth="1"/>
    <col min="21" max="21" width="25.1640625" bestFit="1" customWidth="1"/>
    <col min="22" max="24" width="25.1640625" customWidth="1"/>
    <col min="25" max="25" width="28.33203125" bestFit="1" customWidth="1"/>
    <col min="26" max="26" width="27.6640625" bestFit="1" customWidth="1"/>
    <col min="27" max="27" width="21" bestFit="1" customWidth="1"/>
    <col min="28" max="28" width="20.5" bestFit="1" customWidth="1"/>
    <col min="29" max="29" width="21.5" customWidth="1"/>
    <col min="30" max="30" width="23.5" customWidth="1"/>
    <col min="31" max="31" width="20.5" customWidth="1"/>
    <col min="32" max="33" width="12.5" customWidth="1"/>
    <col min="34" max="34" width="25.83203125" customWidth="1"/>
    <col min="35" max="35" width="29.6640625" customWidth="1"/>
    <col min="36" max="36" width="19.33203125" customWidth="1"/>
    <col min="37" max="37" width="15.33203125" customWidth="1"/>
    <col min="38" max="38" width="15.6640625" customWidth="1"/>
    <col min="39" max="39" width="14.33203125" bestFit="1" customWidth="1"/>
    <col min="40" max="40" width="15.1640625" customWidth="1"/>
  </cols>
  <sheetData>
    <row r="1" spans="1:41" ht="31" customHeight="1" x14ac:dyDescent="0.25">
      <c r="O1" s="131" t="s">
        <v>48</v>
      </c>
      <c r="P1" s="132"/>
      <c r="Q1" s="132"/>
      <c r="R1" s="132"/>
      <c r="S1" s="132"/>
      <c r="T1" s="132"/>
      <c r="U1" s="132"/>
      <c r="V1" s="66"/>
      <c r="W1" s="66"/>
      <c r="X1" s="66"/>
      <c r="Y1" s="133" t="s">
        <v>49</v>
      </c>
      <c r="Z1" s="134"/>
      <c r="AA1" s="134"/>
      <c r="AB1" s="134"/>
      <c r="AC1" s="134"/>
      <c r="AD1" s="134"/>
      <c r="AE1" s="134"/>
      <c r="AF1" s="137" t="s">
        <v>50</v>
      </c>
      <c r="AG1" s="137"/>
      <c r="AH1" s="137"/>
      <c r="AI1" s="135" t="s">
        <v>51</v>
      </c>
      <c r="AJ1" s="135"/>
      <c r="AK1" s="135"/>
      <c r="AL1" s="135"/>
      <c r="AM1" s="136" t="s">
        <v>52</v>
      </c>
      <c r="AN1" s="136"/>
    </row>
    <row r="2" spans="1:41" s="29" customFormat="1" ht="31" customHeight="1" x14ac:dyDescent="0.2">
      <c r="A2" s="29" t="s">
        <v>53</v>
      </c>
      <c r="B2" s="29" t="s">
        <v>54</v>
      </c>
      <c r="C2" s="29" t="s">
        <v>55</v>
      </c>
      <c r="D2" s="29" t="s">
        <v>56</v>
      </c>
      <c r="E2" s="29" t="s">
        <v>57</v>
      </c>
      <c r="F2" s="29" t="s">
        <v>58</v>
      </c>
      <c r="G2" s="29" t="s">
        <v>59</v>
      </c>
      <c r="H2" s="29" t="s">
        <v>60</v>
      </c>
      <c r="I2" s="29" t="s">
        <v>61</v>
      </c>
      <c r="J2" s="29" t="s">
        <v>11</v>
      </c>
      <c r="K2" s="29" t="s">
        <v>62</v>
      </c>
      <c r="L2" s="29" t="s">
        <v>63</v>
      </c>
      <c r="M2" s="29" t="s">
        <v>64</v>
      </c>
      <c r="N2" s="29" t="s">
        <v>65</v>
      </c>
      <c r="O2" s="29" t="s">
        <v>66</v>
      </c>
      <c r="P2" s="29" t="s">
        <v>67</v>
      </c>
      <c r="Q2" s="29" t="s">
        <v>68</v>
      </c>
      <c r="R2" s="29" t="s">
        <v>69</v>
      </c>
      <c r="S2" s="29" t="s">
        <v>70</v>
      </c>
      <c r="T2" s="29" t="s">
        <v>71</v>
      </c>
      <c r="U2" s="29" t="s">
        <v>72</v>
      </c>
      <c r="V2" s="29" t="s">
        <v>73</v>
      </c>
      <c r="W2" s="29" t="s">
        <v>74</v>
      </c>
      <c r="X2" s="29" t="s">
        <v>75</v>
      </c>
      <c r="Y2" s="29" t="s">
        <v>76</v>
      </c>
      <c r="Z2" s="29" t="s">
        <v>77</v>
      </c>
      <c r="AA2" s="29" t="s">
        <v>78</v>
      </c>
      <c r="AB2" s="29" t="s">
        <v>79</v>
      </c>
      <c r="AC2" s="29" t="s">
        <v>80</v>
      </c>
      <c r="AD2" s="29" t="s">
        <v>81</v>
      </c>
      <c r="AE2" s="29" t="s">
        <v>82</v>
      </c>
      <c r="AF2" s="29" t="s">
        <v>83</v>
      </c>
      <c r="AG2" s="29" t="s">
        <v>84</v>
      </c>
      <c r="AH2" s="29" t="s">
        <v>85</v>
      </c>
      <c r="AI2" s="90" t="s">
        <v>86</v>
      </c>
      <c r="AJ2" s="85" t="s">
        <v>87</v>
      </c>
      <c r="AK2" s="90" t="s">
        <v>88</v>
      </c>
      <c r="AL2" s="90" t="s">
        <v>89</v>
      </c>
      <c r="AM2" s="91" t="s">
        <v>52</v>
      </c>
      <c r="AN2" s="91" t="s">
        <v>90</v>
      </c>
    </row>
    <row r="3" spans="1:41" s="82" customFormat="1" ht="19" customHeight="1" x14ac:dyDescent="0.25">
      <c r="A3" s="81">
        <v>12625</v>
      </c>
      <c r="B3" s="81" t="s">
        <v>91</v>
      </c>
      <c r="C3" s="81">
        <v>75</v>
      </c>
      <c r="D3" s="81">
        <v>1.7</v>
      </c>
      <c r="E3" s="81">
        <v>91.6</v>
      </c>
      <c r="F3" s="80">
        <v>31.69</v>
      </c>
      <c r="G3" s="80">
        <v>113.5</v>
      </c>
      <c r="H3" s="80">
        <v>101</v>
      </c>
      <c r="I3" s="80">
        <v>55</v>
      </c>
      <c r="J3" s="80">
        <f>(0.33*(Table3[[#This Row],[Avg SBP]]-I3) + I3)</f>
        <v>70.180000000000007</v>
      </c>
      <c r="K3" s="80">
        <f>Table3[[#This Row],[Avg SBP]]-Table3[[#This Row],[Avg DBP]]</f>
        <v>46</v>
      </c>
      <c r="L3" s="80">
        <v>66</v>
      </c>
      <c r="M3" s="80" t="s">
        <v>92</v>
      </c>
      <c r="N3" s="80" t="s">
        <v>93</v>
      </c>
      <c r="O3" s="80">
        <v>49</v>
      </c>
      <c r="P3" s="80">
        <v>146</v>
      </c>
      <c r="Q3" s="80">
        <v>217</v>
      </c>
      <c r="R3" s="80">
        <v>108</v>
      </c>
      <c r="S3" s="80">
        <v>95</v>
      </c>
      <c r="T3" s="80">
        <v>41.7</v>
      </c>
      <c r="U3" s="80">
        <v>15.7</v>
      </c>
      <c r="V3" s="80">
        <v>4.9000000000000004</v>
      </c>
      <c r="W3" s="80">
        <v>97</v>
      </c>
      <c r="X3" s="80">
        <v>1.8</v>
      </c>
      <c r="Y3" s="80">
        <v>0</v>
      </c>
      <c r="Z3" s="80">
        <v>1</v>
      </c>
      <c r="AA3" s="80">
        <v>0</v>
      </c>
      <c r="AB3" s="80">
        <v>1</v>
      </c>
      <c r="AC3" s="80">
        <v>1</v>
      </c>
      <c r="AD3" s="80">
        <f>SUM(Table3[[#This Row],[MetS- BP (1/0)]:[MetS- HDL (1/0)]])</f>
        <v>3</v>
      </c>
      <c r="AE3" s="80"/>
      <c r="AF3" s="80">
        <v>1</v>
      </c>
      <c r="AG3" s="80">
        <v>30</v>
      </c>
      <c r="AH3" s="80"/>
      <c r="AI3" s="80">
        <v>2</v>
      </c>
      <c r="AJ3" s="80"/>
      <c r="AK3" s="80" t="s">
        <v>94</v>
      </c>
      <c r="AL3" s="80">
        <v>40</v>
      </c>
      <c r="AM3" s="80">
        <v>9</v>
      </c>
      <c r="AN3" s="80" t="s">
        <v>95</v>
      </c>
    </row>
    <row r="4" spans="1:41" s="82" customFormat="1" ht="19" x14ac:dyDescent="0.25">
      <c r="A4" s="81">
        <v>13350</v>
      </c>
      <c r="B4" s="81" t="s">
        <v>96</v>
      </c>
      <c r="C4" s="80">
        <v>62</v>
      </c>
      <c r="D4" s="81">
        <v>1.76</v>
      </c>
      <c r="E4" s="81">
        <v>84.1</v>
      </c>
      <c r="F4" s="80">
        <f>Table3[[#This Row],[Weight]]/(Table3[[#This Row],[Height]]^2)</f>
        <v>27.150051652892561</v>
      </c>
      <c r="G4" s="80">
        <v>100</v>
      </c>
      <c r="H4" s="80">
        <v>121</v>
      </c>
      <c r="I4" s="80">
        <v>80</v>
      </c>
      <c r="J4" s="80">
        <f>(0.33*(Table3[[#This Row],[Avg SBP]]-I4) + I4)</f>
        <v>93.53</v>
      </c>
      <c r="K4" s="80">
        <f>Table3[[#This Row],[Avg SBP]]-Table3[[#This Row],[Avg DBP]]</f>
        <v>41</v>
      </c>
      <c r="L4" s="80">
        <v>57</v>
      </c>
      <c r="M4" s="80" t="s">
        <v>97</v>
      </c>
      <c r="N4" s="80" t="s">
        <v>93</v>
      </c>
      <c r="O4" s="80">
        <v>54</v>
      </c>
      <c r="P4" s="80">
        <v>186</v>
      </c>
      <c r="Q4" s="80">
        <v>277</v>
      </c>
      <c r="R4" s="80">
        <v>193</v>
      </c>
      <c r="S4" s="80">
        <v>90</v>
      </c>
      <c r="T4" s="80">
        <v>41.6</v>
      </c>
      <c r="U4" s="80">
        <v>13.9</v>
      </c>
      <c r="V4" s="80">
        <v>5.3</v>
      </c>
      <c r="W4" s="80">
        <v>58</v>
      </c>
      <c r="X4" s="80">
        <v>1.7</v>
      </c>
      <c r="Y4" s="80">
        <v>0</v>
      </c>
      <c r="Z4" s="80">
        <v>0</v>
      </c>
      <c r="AA4" s="80">
        <v>1</v>
      </c>
      <c r="AB4" s="80">
        <v>0</v>
      </c>
      <c r="AC4" s="80">
        <v>0</v>
      </c>
      <c r="AD4" s="80">
        <f>SUM(Table3[[#This Row],[MetS- BP (1/0)]:[MetS- HDL (1/0)]])</f>
        <v>1</v>
      </c>
      <c r="AE4" s="80"/>
      <c r="AF4" s="80">
        <v>0</v>
      </c>
      <c r="AG4" s="80">
        <v>29</v>
      </c>
      <c r="AH4" s="80"/>
      <c r="AI4" s="80">
        <v>1</v>
      </c>
      <c r="AJ4" s="80"/>
      <c r="AK4" s="80"/>
      <c r="AL4" s="80"/>
      <c r="AM4" s="80">
        <v>9</v>
      </c>
      <c r="AN4" s="80" t="s">
        <v>95</v>
      </c>
      <c r="AO4" s="80"/>
    </row>
    <row r="5" spans="1:41" s="82" customFormat="1" ht="19" x14ac:dyDescent="0.25">
      <c r="A5" s="80">
        <v>13459</v>
      </c>
      <c r="B5" s="80" t="s">
        <v>96</v>
      </c>
      <c r="C5" s="81">
        <v>67</v>
      </c>
      <c r="D5" s="81">
        <v>1.61</v>
      </c>
      <c r="E5" s="81">
        <v>56</v>
      </c>
      <c r="F5" s="80">
        <f>Table3[[#This Row],[Weight]]/(Table3[[#This Row],[Height]]^2)</f>
        <v>21.60410477990818</v>
      </c>
      <c r="G5" s="80">
        <v>72.2</v>
      </c>
      <c r="H5" s="80">
        <v>107</v>
      </c>
      <c r="I5" s="80">
        <v>53</v>
      </c>
      <c r="J5" s="80">
        <f>(0.33*(Table3[[#This Row],[Avg SBP]]-I5) + I5)</f>
        <v>70.819999999999993</v>
      </c>
      <c r="K5" s="80">
        <f>Table3[[#This Row],[Avg SBP]]-Table3[[#This Row],[Avg DBP]]</f>
        <v>54</v>
      </c>
      <c r="L5" s="80">
        <v>60</v>
      </c>
      <c r="M5" s="80" t="s">
        <v>92</v>
      </c>
      <c r="N5" s="80" t="s">
        <v>93</v>
      </c>
      <c r="O5" s="80">
        <v>70</v>
      </c>
      <c r="P5" s="80">
        <v>97</v>
      </c>
      <c r="Q5" s="80">
        <v>181</v>
      </c>
      <c r="R5" s="80">
        <v>62</v>
      </c>
      <c r="S5" s="80">
        <v>91</v>
      </c>
      <c r="T5" s="80">
        <v>43.8</v>
      </c>
      <c r="U5" s="80">
        <v>14.6</v>
      </c>
      <c r="V5" s="80">
        <v>5.2</v>
      </c>
      <c r="W5" s="80">
        <v>83</v>
      </c>
      <c r="X5" s="80">
        <v>1.4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f>SUM(Table3[[#This Row],[MetS- BP (1/0)]:[MetS- HDL (1/0)]])</f>
        <v>0</v>
      </c>
      <c r="AE5" s="80"/>
      <c r="AF5" s="80">
        <v>1</v>
      </c>
      <c r="AG5" s="80">
        <v>28</v>
      </c>
      <c r="AH5" s="80"/>
      <c r="AI5" s="88">
        <v>1</v>
      </c>
      <c r="AJ5" s="80"/>
      <c r="AK5" s="80"/>
      <c r="AL5" s="80"/>
      <c r="AM5" s="89">
        <v>11</v>
      </c>
      <c r="AN5" s="89" t="s">
        <v>95</v>
      </c>
    </row>
    <row r="6" spans="1:41" s="82" customFormat="1" ht="19" x14ac:dyDescent="0.25">
      <c r="A6" s="81">
        <v>15072</v>
      </c>
      <c r="B6" s="81" t="s">
        <v>91</v>
      </c>
      <c r="C6" s="80">
        <v>68</v>
      </c>
      <c r="D6" s="81">
        <v>1.88</v>
      </c>
      <c r="E6" s="81">
        <v>115.5</v>
      </c>
      <c r="F6" s="80">
        <f>Table3[[#This Row],[Weight]]/(Table3[[#This Row],[Height]]^2)</f>
        <v>32.678813942960616</v>
      </c>
      <c r="G6" s="80">
        <v>125</v>
      </c>
      <c r="H6" s="80">
        <v>129</v>
      </c>
      <c r="I6" s="80">
        <v>64</v>
      </c>
      <c r="J6" s="80">
        <f>(0.33*(Table3[[#This Row],[Avg SBP]]-I6) + I6)</f>
        <v>85.45</v>
      </c>
      <c r="K6" s="80">
        <f>Table3[[#This Row],[Avg SBP]]-Table3[[#This Row],[Avg DBP]]</f>
        <v>65</v>
      </c>
      <c r="L6" s="80">
        <v>53</v>
      </c>
      <c r="M6" s="80" t="s">
        <v>97</v>
      </c>
      <c r="N6" s="80" t="s">
        <v>93</v>
      </c>
      <c r="O6" s="80">
        <v>43</v>
      </c>
      <c r="P6" s="80">
        <v>76</v>
      </c>
      <c r="Q6" s="80">
        <v>148</v>
      </c>
      <c r="R6" s="80">
        <v>192</v>
      </c>
      <c r="S6" s="80">
        <v>92</v>
      </c>
      <c r="T6" s="80">
        <v>43.6</v>
      </c>
      <c r="U6" s="80">
        <v>15.6</v>
      </c>
      <c r="V6" s="80">
        <v>4.7</v>
      </c>
      <c r="W6" s="80">
        <v>92</v>
      </c>
      <c r="X6" s="80">
        <v>1.8</v>
      </c>
      <c r="Y6" s="80">
        <v>0</v>
      </c>
      <c r="Z6" s="80">
        <v>0</v>
      </c>
      <c r="AA6" s="80">
        <v>1</v>
      </c>
      <c r="AB6" s="80">
        <v>1</v>
      </c>
      <c r="AC6" s="80">
        <v>1</v>
      </c>
      <c r="AD6" s="80">
        <f>SUM(Table3[[#This Row],[MetS- BP (1/0)]:[MetS- HDL (1/0)]])</f>
        <v>3</v>
      </c>
      <c r="AE6" s="80"/>
      <c r="AF6" s="80">
        <v>2</v>
      </c>
      <c r="AG6" s="80">
        <v>30</v>
      </c>
      <c r="AH6" s="80"/>
      <c r="AI6" s="80">
        <v>1</v>
      </c>
      <c r="AJ6" s="80"/>
      <c r="AK6" s="80"/>
      <c r="AL6" s="80"/>
      <c r="AM6" s="80">
        <v>9</v>
      </c>
      <c r="AN6" s="80" t="s">
        <v>95</v>
      </c>
    </row>
    <row r="7" spans="1:41" s="82" customFormat="1" ht="19" x14ac:dyDescent="0.25">
      <c r="A7" s="81">
        <v>15120</v>
      </c>
      <c r="B7" s="81" t="s">
        <v>96</v>
      </c>
      <c r="C7" s="81">
        <v>67</v>
      </c>
      <c r="D7" s="81">
        <v>1.61</v>
      </c>
      <c r="E7" s="81">
        <v>68.7</v>
      </c>
      <c r="F7" s="80">
        <f>Table3[[#This Row],[Weight]]/(Table3[[#This Row],[Height]]^2)</f>
        <v>26.503607113923071</v>
      </c>
      <c r="G7" s="80">
        <v>92</v>
      </c>
      <c r="H7" s="80">
        <v>122</v>
      </c>
      <c r="I7" s="80">
        <v>54</v>
      </c>
      <c r="J7" s="80">
        <f>(0.33*(Table3[[#This Row],[Avg SBP]]-I7) + I7)</f>
        <v>76.44</v>
      </c>
      <c r="K7" s="80">
        <f>Table3[[#This Row],[Avg SBP]]-Table3[[#This Row],[Avg DBP]]</f>
        <v>68</v>
      </c>
      <c r="L7" s="80">
        <v>54</v>
      </c>
      <c r="M7" s="80" t="s">
        <v>92</v>
      </c>
      <c r="N7" s="80" t="s">
        <v>93</v>
      </c>
      <c r="O7" s="80">
        <v>112</v>
      </c>
      <c r="P7" s="80">
        <v>82</v>
      </c>
      <c r="Q7" s="80">
        <v>207</v>
      </c>
      <c r="R7" s="80">
        <v>51</v>
      </c>
      <c r="S7" s="80">
        <v>99</v>
      </c>
      <c r="T7" s="80">
        <v>42.9</v>
      </c>
      <c r="U7" s="80">
        <v>14.6</v>
      </c>
      <c r="V7" s="80">
        <v>4.9000000000000004</v>
      </c>
      <c r="W7" s="80">
        <v>101</v>
      </c>
      <c r="X7" s="80">
        <v>1.7</v>
      </c>
      <c r="Y7" s="80">
        <v>0</v>
      </c>
      <c r="Z7" s="80">
        <v>0</v>
      </c>
      <c r="AA7" s="80">
        <v>0</v>
      </c>
      <c r="AB7" s="80">
        <v>1</v>
      </c>
      <c r="AC7" s="80">
        <v>0</v>
      </c>
      <c r="AD7" s="80">
        <f>SUM(Table3[[#This Row],[MetS- BP (1/0)]:[MetS- HDL (1/0)]])</f>
        <v>1</v>
      </c>
      <c r="AE7" s="80"/>
      <c r="AF7" s="80">
        <v>1</v>
      </c>
      <c r="AG7" s="80">
        <v>29</v>
      </c>
      <c r="AH7" s="80"/>
      <c r="AI7" s="80">
        <v>1</v>
      </c>
      <c r="AJ7" s="80"/>
      <c r="AK7" s="80"/>
      <c r="AL7" s="80"/>
      <c r="AM7" s="80">
        <v>9</v>
      </c>
      <c r="AN7" s="80" t="s">
        <v>95</v>
      </c>
    </row>
    <row r="8" spans="1:41" s="82" customFormat="1" ht="19" x14ac:dyDescent="0.25">
      <c r="A8" s="80">
        <v>15842</v>
      </c>
      <c r="B8" s="80" t="s">
        <v>96</v>
      </c>
      <c r="C8" s="80">
        <v>62</v>
      </c>
      <c r="D8" s="80">
        <v>1.56</v>
      </c>
      <c r="E8" s="80">
        <v>47.8</v>
      </c>
      <c r="F8" s="80">
        <f>Table3[[#This Row],[Weight]]/(Table3[[#This Row],[Height]]^2)</f>
        <v>19.641683103221563</v>
      </c>
      <c r="G8" s="80">
        <v>68</v>
      </c>
      <c r="H8" s="80">
        <v>100</v>
      </c>
      <c r="I8" s="1">
        <v>55</v>
      </c>
      <c r="J8" s="80">
        <f>(0.33*(Table3[[#This Row],[Avg SBP]]-I8) + I8)</f>
        <v>69.849999999999994</v>
      </c>
      <c r="K8" s="80">
        <f>Table3[[#This Row],[Avg SBP]]-Table3[[#This Row],[Avg DBP]]</f>
        <v>45</v>
      </c>
      <c r="L8" s="80">
        <v>71</v>
      </c>
      <c r="M8" s="80" t="s">
        <v>92</v>
      </c>
      <c r="N8" s="80" t="s">
        <v>93</v>
      </c>
      <c r="O8" s="80">
        <v>61</v>
      </c>
      <c r="P8" s="80">
        <v>146</v>
      </c>
      <c r="Q8" s="80">
        <v>224</v>
      </c>
      <c r="R8" s="80">
        <v>70</v>
      </c>
      <c r="S8" s="80">
        <v>77</v>
      </c>
      <c r="T8" s="80">
        <v>38.299999999999997</v>
      </c>
      <c r="U8" s="80">
        <v>13.1</v>
      </c>
      <c r="V8" s="80">
        <v>5.0999999999999996</v>
      </c>
      <c r="W8" s="80">
        <v>81</v>
      </c>
      <c r="X8" s="80">
        <v>1.7</v>
      </c>
      <c r="Y8" s="80">
        <v>0</v>
      </c>
      <c r="Z8" s="80">
        <v>0</v>
      </c>
      <c r="AA8" s="80">
        <v>0</v>
      </c>
      <c r="AB8" s="80">
        <v>0</v>
      </c>
      <c r="AC8" s="80">
        <v>0</v>
      </c>
      <c r="AD8" s="80">
        <v>0</v>
      </c>
      <c r="AE8" s="80"/>
      <c r="AF8" s="83">
        <v>12</v>
      </c>
      <c r="AG8" s="80">
        <v>30</v>
      </c>
      <c r="AH8" s="80"/>
      <c r="AI8" s="80">
        <v>1</v>
      </c>
      <c r="AJ8" s="80"/>
      <c r="AK8" s="80"/>
      <c r="AL8" s="80"/>
      <c r="AM8" s="80">
        <v>9</v>
      </c>
      <c r="AN8" s="80" t="s">
        <v>95</v>
      </c>
    </row>
    <row r="9" spans="1:41" s="82" customFormat="1" ht="19" x14ac:dyDescent="0.25">
      <c r="A9" s="81">
        <v>16418</v>
      </c>
      <c r="B9" s="81" t="s">
        <v>91</v>
      </c>
      <c r="C9" s="80">
        <v>55</v>
      </c>
      <c r="D9" s="81">
        <v>1.66</v>
      </c>
      <c r="E9" s="81">
        <v>95.6</v>
      </c>
      <c r="F9" s="80">
        <f>Table3[[#This Row],[Weight]]/(Table3[[#This Row],[Height]]^2)</f>
        <v>34.692988822760924</v>
      </c>
      <c r="G9" s="80">
        <v>107</v>
      </c>
      <c r="H9" s="80">
        <v>113</v>
      </c>
      <c r="I9" s="80">
        <v>59</v>
      </c>
      <c r="J9" s="80">
        <f>(0.33*(Table3[[#This Row],[Avg SBP]]-I9) + I9)</f>
        <v>76.819999999999993</v>
      </c>
      <c r="K9" s="80">
        <f>Table3[[#This Row],[Avg SBP]]-Table3[[#This Row],[Avg DBP]]</f>
        <v>54</v>
      </c>
      <c r="L9" s="80">
        <v>62</v>
      </c>
      <c r="M9" s="80" t="s">
        <v>92</v>
      </c>
      <c r="N9" s="80" t="s">
        <v>93</v>
      </c>
      <c r="O9" s="80">
        <v>46</v>
      </c>
      <c r="P9" s="80">
        <v>126</v>
      </c>
      <c r="Q9" s="80">
        <v>204</v>
      </c>
      <c r="R9" s="80">
        <v>199</v>
      </c>
      <c r="S9" s="80">
        <v>117</v>
      </c>
      <c r="T9" s="80">
        <v>40.4</v>
      </c>
      <c r="U9" s="80">
        <v>13.9</v>
      </c>
      <c r="V9" s="80">
        <v>5.5</v>
      </c>
      <c r="W9" s="80">
        <v>87</v>
      </c>
      <c r="X9" s="80">
        <v>1.8</v>
      </c>
      <c r="Y9" s="80">
        <v>0</v>
      </c>
      <c r="Z9" s="80">
        <v>1</v>
      </c>
      <c r="AA9" s="80">
        <v>1</v>
      </c>
      <c r="AB9" s="80">
        <v>1</v>
      </c>
      <c r="AC9" s="80">
        <v>0</v>
      </c>
      <c r="AD9" s="80">
        <f>SUM(Table3[[#This Row],[MetS- BP (1/0)]:[MetS- HDL (1/0)]])</f>
        <v>3</v>
      </c>
      <c r="AE9" s="80"/>
      <c r="AF9" s="80">
        <v>8</v>
      </c>
      <c r="AG9" s="80">
        <v>30</v>
      </c>
      <c r="AH9" s="80"/>
      <c r="AI9" s="80">
        <v>1</v>
      </c>
      <c r="AJ9" s="80"/>
      <c r="AK9" s="80"/>
      <c r="AL9" s="80"/>
      <c r="AM9" s="80">
        <v>7</v>
      </c>
      <c r="AN9" s="80" t="s">
        <v>98</v>
      </c>
    </row>
    <row r="10" spans="1:41" s="82" customFormat="1" ht="19" x14ac:dyDescent="0.25">
      <c r="A10" s="81">
        <v>17200</v>
      </c>
      <c r="B10" s="81" t="s">
        <v>96</v>
      </c>
      <c r="C10" s="80">
        <v>62</v>
      </c>
      <c r="D10" s="81">
        <v>1.825</v>
      </c>
      <c r="E10" s="81">
        <v>83.9</v>
      </c>
      <c r="F10" s="80">
        <f>Table3[[#This Row],[Weight]]/(Table3[[#This Row],[Height]]^2)</f>
        <v>25.1904672546444</v>
      </c>
      <c r="G10" s="80">
        <v>89</v>
      </c>
      <c r="H10" s="80">
        <v>118</v>
      </c>
      <c r="I10" s="80">
        <v>82</v>
      </c>
      <c r="J10" s="80">
        <f>(0.33*(Table3[[#This Row],[Avg SBP]]-I10) + I10)</f>
        <v>93.88</v>
      </c>
      <c r="K10" s="80">
        <f>Table3[[#This Row],[Avg SBP]]-Table3[[#This Row],[Avg DBP]]</f>
        <v>36</v>
      </c>
      <c r="L10" s="80">
        <v>55</v>
      </c>
      <c r="M10" s="80" t="s">
        <v>97</v>
      </c>
      <c r="N10" s="80" t="s">
        <v>93</v>
      </c>
      <c r="O10" s="80">
        <v>68</v>
      </c>
      <c r="P10" s="80">
        <v>109</v>
      </c>
      <c r="Q10" s="80">
        <v>198</v>
      </c>
      <c r="R10" s="80">
        <v>105</v>
      </c>
      <c r="S10" s="80">
        <v>99</v>
      </c>
      <c r="T10" s="80">
        <v>44.5</v>
      </c>
      <c r="U10" s="80">
        <v>15.3</v>
      </c>
      <c r="V10" s="80">
        <v>4.9000000000000004</v>
      </c>
      <c r="W10" s="80">
        <v>102</v>
      </c>
      <c r="X10" s="80">
        <v>1.4</v>
      </c>
      <c r="Y10" s="80">
        <v>0</v>
      </c>
      <c r="Z10" s="80">
        <v>0</v>
      </c>
      <c r="AA10" s="80">
        <v>0</v>
      </c>
      <c r="AB10" s="80">
        <v>0</v>
      </c>
      <c r="AC10" s="80">
        <v>0</v>
      </c>
      <c r="AD10" s="80">
        <f>SUM(Table3[[#This Row],[MetS- BP (1/0)]:[MetS- HDL (1/0)]])</f>
        <v>0</v>
      </c>
      <c r="AE10" s="80"/>
      <c r="AF10" s="80">
        <v>3</v>
      </c>
      <c r="AG10" s="80">
        <v>30</v>
      </c>
      <c r="AH10" s="80"/>
      <c r="AI10" s="80">
        <v>1</v>
      </c>
      <c r="AJ10" s="80"/>
      <c r="AK10" s="80"/>
      <c r="AL10" s="80"/>
      <c r="AM10" s="80">
        <v>11</v>
      </c>
      <c r="AN10" s="80" t="s">
        <v>95</v>
      </c>
    </row>
    <row r="11" spans="1:41" s="82" customFormat="1" ht="19" x14ac:dyDescent="0.25">
      <c r="A11" s="81">
        <v>18701</v>
      </c>
      <c r="B11" s="81" t="s">
        <v>96</v>
      </c>
      <c r="C11" s="80">
        <v>57</v>
      </c>
      <c r="D11" s="81">
        <v>1.69</v>
      </c>
      <c r="E11" s="81">
        <v>70.8</v>
      </c>
      <c r="F11" s="80">
        <f>Table3[[#This Row],[Weight]]/(Table3[[#This Row],[Height]]^2)</f>
        <v>24.789048002520921</v>
      </c>
      <c r="G11" s="80">
        <v>84.5</v>
      </c>
      <c r="H11" s="80">
        <v>115</v>
      </c>
      <c r="I11" s="80">
        <v>68</v>
      </c>
      <c r="J11" s="80">
        <f>(0.33*(Table3[[#This Row],[Avg SBP]]-I11) + I11)</f>
        <v>83.51</v>
      </c>
      <c r="K11" s="80">
        <f>Table3[[#This Row],[Avg SBP]]-Table3[[#This Row],[Avg DBP]]</f>
        <v>47</v>
      </c>
      <c r="L11" s="80">
        <v>46</v>
      </c>
      <c r="M11" s="80" t="s">
        <v>97</v>
      </c>
      <c r="N11" s="80" t="s">
        <v>93</v>
      </c>
      <c r="O11" s="80">
        <v>78</v>
      </c>
      <c r="P11" s="80">
        <v>159</v>
      </c>
      <c r="Q11" s="80">
        <v>256</v>
      </c>
      <c r="R11" s="80">
        <v>82</v>
      </c>
      <c r="S11" s="80">
        <v>108</v>
      </c>
      <c r="T11" s="80">
        <v>42.2</v>
      </c>
      <c r="U11" s="80">
        <v>14.1</v>
      </c>
      <c r="V11" s="80">
        <v>5.5</v>
      </c>
      <c r="W11" s="80">
        <v>82</v>
      </c>
      <c r="X11" s="80">
        <v>1.9</v>
      </c>
      <c r="Y11" s="80">
        <v>0</v>
      </c>
      <c r="Z11" s="80">
        <v>1</v>
      </c>
      <c r="AA11" s="80">
        <v>0</v>
      </c>
      <c r="AB11" s="80">
        <v>0</v>
      </c>
      <c r="AC11" s="80">
        <v>0</v>
      </c>
      <c r="AD11" s="80">
        <f>SUM(Table3[[#This Row],[MetS- BP (1/0)]:[MetS- HDL (1/0)]])</f>
        <v>1</v>
      </c>
      <c r="AE11" s="80"/>
      <c r="AF11" s="80">
        <v>0</v>
      </c>
      <c r="AG11" s="80">
        <v>30</v>
      </c>
      <c r="AH11" s="80"/>
      <c r="AI11" s="80">
        <v>1</v>
      </c>
      <c r="AJ11" s="80"/>
      <c r="AK11" s="80"/>
      <c r="AL11" s="80"/>
      <c r="AM11" s="80">
        <v>12</v>
      </c>
      <c r="AN11" s="80" t="s">
        <v>95</v>
      </c>
    </row>
    <row r="12" spans="1:41" s="82" customFormat="1" ht="19" x14ac:dyDescent="0.25">
      <c r="A12" s="81">
        <v>19133</v>
      </c>
      <c r="B12" s="81" t="s">
        <v>96</v>
      </c>
      <c r="C12" s="81">
        <v>58</v>
      </c>
      <c r="D12" s="81">
        <v>1.62</v>
      </c>
      <c r="E12" s="81">
        <v>73.2</v>
      </c>
      <c r="F12" s="80">
        <f>Table3[[#This Row],[Weight]]/(Table3[[#This Row],[Height]]^2)</f>
        <v>27.892089620484679</v>
      </c>
      <c r="G12" s="80">
        <v>99</v>
      </c>
      <c r="H12" s="80">
        <v>98</v>
      </c>
      <c r="I12" s="80">
        <v>63</v>
      </c>
      <c r="J12" s="80">
        <f>(0.33*(Table3[[#This Row],[Avg SBP]]-I12) + I12)</f>
        <v>74.55</v>
      </c>
      <c r="K12" s="80">
        <f>Table3[[#This Row],[Avg SBP]]-Table3[[#This Row],[Avg DBP]]</f>
        <v>35</v>
      </c>
      <c r="L12" s="80">
        <v>66</v>
      </c>
      <c r="M12" s="80" t="s">
        <v>92</v>
      </c>
      <c r="N12" s="80" t="s">
        <v>93</v>
      </c>
      <c r="O12" s="80">
        <v>61</v>
      </c>
      <c r="P12" s="80">
        <v>107</v>
      </c>
      <c r="Q12" s="80">
        <v>182</v>
      </c>
      <c r="R12" s="80">
        <v>56</v>
      </c>
      <c r="S12" s="80">
        <v>88</v>
      </c>
      <c r="T12" s="80">
        <v>41.4</v>
      </c>
      <c r="U12" s="80">
        <v>14.3</v>
      </c>
      <c r="V12" s="80">
        <v>5.2</v>
      </c>
      <c r="W12" s="80">
        <v>100</v>
      </c>
      <c r="X12" s="80">
        <v>1.6</v>
      </c>
      <c r="Y12" s="80">
        <v>0</v>
      </c>
      <c r="Z12" s="80">
        <v>0</v>
      </c>
      <c r="AA12" s="80">
        <v>0</v>
      </c>
      <c r="AB12" s="80">
        <v>1</v>
      </c>
      <c r="AC12" s="80">
        <v>0</v>
      </c>
      <c r="AD12" s="80">
        <f>SUM(Table3[[#This Row],[MetS- BP (1/0)]:[MetS- HDL (1/0)]])</f>
        <v>1</v>
      </c>
      <c r="AE12" s="80"/>
      <c r="AF12" s="80">
        <v>0</v>
      </c>
      <c r="AG12" s="80">
        <v>30</v>
      </c>
      <c r="AH12" s="80"/>
      <c r="AI12" s="80">
        <v>1</v>
      </c>
      <c r="AJ12" s="80"/>
      <c r="AK12" s="80"/>
      <c r="AL12" s="80"/>
      <c r="AM12" s="80">
        <v>9</v>
      </c>
      <c r="AN12" s="80" t="s">
        <v>95</v>
      </c>
    </row>
    <row r="13" spans="1:41" s="82" customFormat="1" ht="19" x14ac:dyDescent="0.25">
      <c r="A13" s="81">
        <v>19837</v>
      </c>
      <c r="B13" s="81" t="s">
        <v>96</v>
      </c>
      <c r="C13" s="80">
        <v>69</v>
      </c>
      <c r="D13" s="81">
        <v>1.84</v>
      </c>
      <c r="E13" s="81">
        <v>91.2</v>
      </c>
      <c r="F13" s="80">
        <f>Table3[[#This Row],[Weight]]/(Table3[[#This Row],[Height]]^2)</f>
        <v>26.937618147448013</v>
      </c>
      <c r="G13" s="80">
        <v>101.5</v>
      </c>
      <c r="H13" s="80">
        <v>113</v>
      </c>
      <c r="I13" s="80">
        <v>75</v>
      </c>
      <c r="J13" s="80">
        <f>(0.33*(Table3[[#This Row],[Avg SBP]]-I13) + I13)</f>
        <v>87.54</v>
      </c>
      <c r="K13" s="80">
        <f>Table3[[#This Row],[Avg SBP]]-Table3[[#This Row],[Avg DBP]]</f>
        <v>38</v>
      </c>
      <c r="L13" s="80">
        <v>51</v>
      </c>
      <c r="M13" s="80" t="s">
        <v>97</v>
      </c>
      <c r="N13" s="80" t="s">
        <v>93</v>
      </c>
      <c r="O13" s="80">
        <v>65</v>
      </c>
      <c r="P13" s="80">
        <v>85</v>
      </c>
      <c r="Q13" s="80">
        <v>170</v>
      </c>
      <c r="R13" s="80">
        <v>107</v>
      </c>
      <c r="S13" s="80">
        <v>100</v>
      </c>
      <c r="T13" s="80">
        <v>43.7</v>
      </c>
      <c r="U13" s="80">
        <v>14.8</v>
      </c>
      <c r="V13" s="80">
        <v>5.3</v>
      </c>
      <c r="W13" s="80">
        <v>92</v>
      </c>
      <c r="X13" s="80">
        <v>1.8</v>
      </c>
      <c r="Y13" s="80">
        <v>0</v>
      </c>
      <c r="Z13" s="80">
        <v>1</v>
      </c>
      <c r="AA13" s="80">
        <v>0</v>
      </c>
      <c r="AB13" s="80">
        <v>0</v>
      </c>
      <c r="AC13" s="80">
        <v>0</v>
      </c>
      <c r="AD13" s="80">
        <f>SUM(Table3[[#This Row],[MetS- BP (1/0)]:[MetS- HDL (1/0)]])</f>
        <v>1</v>
      </c>
      <c r="AE13" s="80"/>
      <c r="AF13" s="80">
        <v>0</v>
      </c>
      <c r="AG13" s="80">
        <v>30</v>
      </c>
      <c r="AH13" s="80"/>
      <c r="AI13" s="80">
        <v>1</v>
      </c>
      <c r="AJ13" s="80"/>
      <c r="AK13" s="80"/>
      <c r="AL13" s="80"/>
      <c r="AM13" s="80">
        <v>11</v>
      </c>
      <c r="AN13" s="80" t="s">
        <v>95</v>
      </c>
    </row>
    <row r="14" spans="1:41" s="82" customFormat="1" ht="19" x14ac:dyDescent="0.25">
      <c r="A14" s="81">
        <v>20149</v>
      </c>
      <c r="B14" s="81" t="s">
        <v>96</v>
      </c>
      <c r="C14" s="81">
        <v>61</v>
      </c>
      <c r="D14" s="81">
        <v>1.63</v>
      </c>
      <c r="E14" s="81">
        <v>60.9</v>
      </c>
      <c r="F14" s="80">
        <f>Table3[[#This Row],[Weight]]/(Table3[[#This Row],[Height]]^2)</f>
        <v>22.921449809928866</v>
      </c>
      <c r="G14" s="80">
        <v>83</v>
      </c>
      <c r="H14" s="80">
        <v>97</v>
      </c>
      <c r="I14" s="80">
        <v>65</v>
      </c>
      <c r="J14" s="80">
        <f>(0.33*(Table3[[#This Row],[Avg SBP]]-I14) + I14)</f>
        <v>75.56</v>
      </c>
      <c r="K14" s="80">
        <f>Table3[[#This Row],[Avg SBP]]-Table3[[#This Row],[Avg DBP]]</f>
        <v>32</v>
      </c>
      <c r="L14" s="80">
        <v>57</v>
      </c>
      <c r="M14" s="80" t="s">
        <v>92</v>
      </c>
      <c r="N14" s="80" t="s">
        <v>93</v>
      </c>
      <c r="O14" s="80">
        <v>101</v>
      </c>
      <c r="P14" s="80">
        <v>136</v>
      </c>
      <c r="Q14" s="80">
        <v>253</v>
      </c>
      <c r="R14" s="80">
        <v>64</v>
      </c>
      <c r="S14" s="80">
        <v>94</v>
      </c>
      <c r="T14" s="80">
        <v>40.5</v>
      </c>
      <c r="U14" s="80">
        <v>14</v>
      </c>
      <c r="V14" s="80"/>
      <c r="W14" s="80">
        <v>61</v>
      </c>
      <c r="X14" s="80">
        <v>1.8</v>
      </c>
      <c r="Y14" s="80">
        <v>0</v>
      </c>
      <c r="Z14" s="80">
        <v>0</v>
      </c>
      <c r="AA14" s="80">
        <v>0</v>
      </c>
      <c r="AB14" s="80">
        <v>0</v>
      </c>
      <c r="AC14" s="80">
        <v>0</v>
      </c>
      <c r="AD14" s="80">
        <f>SUM(Table3[[#This Row],[MetS- BP (1/0)]:[MetS- HDL (1/0)]])</f>
        <v>0</v>
      </c>
      <c r="AE14" s="80"/>
      <c r="AF14" s="80">
        <v>0</v>
      </c>
      <c r="AG14" s="80">
        <v>30</v>
      </c>
      <c r="AH14" s="80"/>
      <c r="AI14" s="80">
        <v>1</v>
      </c>
      <c r="AJ14" s="80"/>
      <c r="AK14" s="80"/>
      <c r="AL14" s="80"/>
      <c r="AM14" s="80">
        <v>9</v>
      </c>
      <c r="AN14" s="80" t="s">
        <v>95</v>
      </c>
    </row>
    <row r="15" spans="1:41" s="82" customFormat="1" ht="19" x14ac:dyDescent="0.25">
      <c r="A15" s="81">
        <v>20874</v>
      </c>
      <c r="B15" s="81" t="s">
        <v>96</v>
      </c>
      <c r="C15" s="81">
        <v>71</v>
      </c>
      <c r="D15" s="81">
        <v>1.58</v>
      </c>
      <c r="E15" s="81">
        <v>56.9</v>
      </c>
      <c r="F15" s="80">
        <f>Table3[[#This Row],[Weight]]/(Table3[[#This Row],[Height]]^2)</f>
        <v>22.792821663194996</v>
      </c>
      <c r="G15" s="80">
        <v>80.25</v>
      </c>
      <c r="H15" s="80">
        <v>145</v>
      </c>
      <c r="I15" s="80">
        <v>77</v>
      </c>
      <c r="J15" s="80">
        <f>(0.33*(Table3[[#This Row],[Avg SBP]]-I15) + I15)</f>
        <v>99.44</v>
      </c>
      <c r="K15" s="80">
        <f>Table3[[#This Row],[Avg SBP]]-Table3[[#This Row],[Avg DBP]]</f>
        <v>68</v>
      </c>
      <c r="L15" s="80">
        <v>59</v>
      </c>
      <c r="M15" s="80" t="s">
        <v>92</v>
      </c>
      <c r="N15" s="80" t="s">
        <v>93</v>
      </c>
      <c r="O15" s="80">
        <v>54</v>
      </c>
      <c r="P15" s="80">
        <v>136</v>
      </c>
      <c r="Q15" s="80">
        <v>217</v>
      </c>
      <c r="R15" s="80">
        <v>145</v>
      </c>
      <c r="S15" s="80">
        <v>88</v>
      </c>
      <c r="T15" s="80">
        <v>37.9</v>
      </c>
      <c r="U15" s="80">
        <v>12.7</v>
      </c>
      <c r="V15" s="80"/>
      <c r="W15" s="80"/>
      <c r="X15" s="80"/>
      <c r="Y15" s="80">
        <v>1</v>
      </c>
      <c r="Z15" s="80">
        <v>0</v>
      </c>
      <c r="AA15" s="80">
        <v>0</v>
      </c>
      <c r="AB15" s="80">
        <v>0</v>
      </c>
      <c r="AC15" s="80">
        <v>0</v>
      </c>
      <c r="AD15" s="80">
        <f>SUM(Table3[[#This Row],[MetS- BP (1/0)]:[MetS- HDL (1/0)]])</f>
        <v>1</v>
      </c>
      <c r="AE15" s="80"/>
      <c r="AF15" s="80">
        <v>3</v>
      </c>
      <c r="AG15" s="80">
        <v>30</v>
      </c>
      <c r="AH15" s="80"/>
      <c r="AI15" s="80">
        <v>1</v>
      </c>
      <c r="AJ15" s="80"/>
      <c r="AK15" s="80"/>
      <c r="AL15" s="80"/>
      <c r="AM15" s="80">
        <v>12</v>
      </c>
      <c r="AN15" s="80" t="s">
        <v>95</v>
      </c>
    </row>
    <row r="16" spans="1:41" s="82" customFormat="1" ht="19" x14ac:dyDescent="0.25">
      <c r="A16" s="81">
        <v>21070</v>
      </c>
      <c r="B16" s="81" t="s">
        <v>96</v>
      </c>
      <c r="C16" s="81">
        <v>61</v>
      </c>
      <c r="D16" s="81">
        <v>1.6</v>
      </c>
      <c r="E16" s="81">
        <v>63</v>
      </c>
      <c r="F16" s="80">
        <f>Table3[[#This Row],[Weight]]/(Table3[[#This Row],[Height]]^2)</f>
        <v>24.609374999999996</v>
      </c>
      <c r="G16" s="80">
        <v>80</v>
      </c>
      <c r="H16" s="80">
        <v>112</v>
      </c>
      <c r="I16" s="80">
        <v>60</v>
      </c>
      <c r="J16" s="80">
        <f>(0.33*(Table3[[#This Row],[Avg SBP]]-I16) + I16)</f>
        <v>77.16</v>
      </c>
      <c r="K16" s="80">
        <f>Table3[[#This Row],[Avg SBP]]-Table3[[#This Row],[Avg DBP]]</f>
        <v>52</v>
      </c>
      <c r="L16" s="80">
        <v>63</v>
      </c>
      <c r="M16" s="80" t="s">
        <v>92</v>
      </c>
      <c r="N16" s="80" t="s">
        <v>93</v>
      </c>
      <c r="O16" s="80">
        <v>85</v>
      </c>
      <c r="P16" s="80">
        <v>124</v>
      </c>
      <c r="Q16" s="80">
        <v>223</v>
      </c>
      <c r="R16" s="80">
        <v>51</v>
      </c>
      <c r="S16" s="80">
        <v>93</v>
      </c>
      <c r="T16" s="80">
        <v>40.9</v>
      </c>
      <c r="U16" s="80">
        <v>13.3</v>
      </c>
      <c r="V16" s="80"/>
      <c r="W16" s="80">
        <v>79</v>
      </c>
      <c r="X16" s="80">
        <v>2</v>
      </c>
      <c r="Y16" s="80">
        <v>0</v>
      </c>
      <c r="Z16" s="80">
        <v>0</v>
      </c>
      <c r="AA16" s="80">
        <v>0</v>
      </c>
      <c r="AB16" s="80">
        <v>0</v>
      </c>
      <c r="AC16" s="80">
        <v>0</v>
      </c>
      <c r="AD16" s="80">
        <f>SUM(Table3[[#This Row],[MetS- BP (1/0)]:[MetS- HDL (1/0)]])</f>
        <v>0</v>
      </c>
      <c r="AE16" s="80"/>
      <c r="AF16" s="80">
        <v>3</v>
      </c>
      <c r="AG16" s="80">
        <v>30</v>
      </c>
      <c r="AH16" s="80"/>
      <c r="AI16" s="80">
        <v>1</v>
      </c>
      <c r="AJ16" s="80"/>
      <c r="AK16" s="80"/>
      <c r="AL16" s="80"/>
      <c r="AM16" s="80">
        <v>5</v>
      </c>
      <c r="AN16" s="80" t="s">
        <v>98</v>
      </c>
    </row>
    <row r="17" spans="1:40" s="82" customFormat="1" ht="19" x14ac:dyDescent="0.25">
      <c r="A17" s="81">
        <v>21605</v>
      </c>
      <c r="B17" s="81" t="s">
        <v>91</v>
      </c>
      <c r="C17" s="80">
        <v>63</v>
      </c>
      <c r="D17" s="81">
        <v>1.625</v>
      </c>
      <c r="E17" s="81">
        <v>76.8</v>
      </c>
      <c r="F17" s="80">
        <f>Table3[[#This Row],[Weight]]/(Table3[[#This Row],[Height]]^2)</f>
        <v>29.084023668639052</v>
      </c>
      <c r="G17" s="80">
        <v>99</v>
      </c>
      <c r="H17" s="80">
        <v>122</v>
      </c>
      <c r="I17" s="80">
        <v>66</v>
      </c>
      <c r="J17" s="80">
        <f>(0.33*(Table3[[#This Row],[Avg SBP]]-I17) + I17)</f>
        <v>84.48</v>
      </c>
      <c r="K17" s="80">
        <f>Table3[[#This Row],[Avg SBP]]-Table3[[#This Row],[Avg DBP]]</f>
        <v>56</v>
      </c>
      <c r="L17" s="80">
        <v>70</v>
      </c>
      <c r="M17" s="80" t="s">
        <v>92</v>
      </c>
      <c r="N17" s="80" t="s">
        <v>99</v>
      </c>
      <c r="O17" s="80">
        <v>45</v>
      </c>
      <c r="P17" s="80">
        <v>153</v>
      </c>
      <c r="Q17" s="80">
        <v>245</v>
      </c>
      <c r="R17" s="80">
        <v>288</v>
      </c>
      <c r="S17" s="80">
        <v>94</v>
      </c>
      <c r="T17" s="80">
        <v>43.4</v>
      </c>
      <c r="U17" s="80">
        <v>14.8</v>
      </c>
      <c r="V17" s="80">
        <v>5.3</v>
      </c>
      <c r="W17" s="80">
        <v>99</v>
      </c>
      <c r="X17" s="80">
        <v>1.8</v>
      </c>
      <c r="Y17" s="80">
        <v>0</v>
      </c>
      <c r="Z17" s="80">
        <v>0</v>
      </c>
      <c r="AA17" s="80">
        <v>1</v>
      </c>
      <c r="AB17" s="80">
        <v>1</v>
      </c>
      <c r="AC17" s="80">
        <v>1</v>
      </c>
      <c r="AD17" s="80">
        <f>SUM(Table3[[#This Row],[MetS- BP (1/0)]:[MetS- HDL (1/0)]])</f>
        <v>3</v>
      </c>
      <c r="AE17" s="80"/>
      <c r="AF17" s="80">
        <v>4</v>
      </c>
      <c r="AG17" s="80">
        <v>29</v>
      </c>
      <c r="AH17" s="80"/>
      <c r="AI17" s="80">
        <v>1</v>
      </c>
      <c r="AJ17" s="80"/>
      <c r="AK17" s="80"/>
      <c r="AL17" s="80"/>
      <c r="AM17" s="80">
        <v>11</v>
      </c>
      <c r="AN17" s="80" t="s">
        <v>95</v>
      </c>
    </row>
    <row r="18" spans="1:40" s="82" customFormat="1" ht="19" x14ac:dyDescent="0.25">
      <c r="A18" s="81">
        <v>22060</v>
      </c>
      <c r="B18" s="81" t="s">
        <v>91</v>
      </c>
      <c r="C18" s="81">
        <v>66</v>
      </c>
      <c r="D18" s="81">
        <v>1.66</v>
      </c>
      <c r="E18" s="81">
        <v>93.4</v>
      </c>
      <c r="F18" s="80">
        <f>Table3[[#This Row],[Weight]]/(Table3[[#This Row],[Height]]^2)</f>
        <v>33.894614602990281</v>
      </c>
      <c r="G18" s="80">
        <v>120</v>
      </c>
      <c r="H18" s="80">
        <v>124</v>
      </c>
      <c r="I18" s="80">
        <v>71</v>
      </c>
      <c r="J18" s="80">
        <f>(0.33*(Table3[[#This Row],[Avg SBP]]-I18) + I18)</f>
        <v>88.490000000000009</v>
      </c>
      <c r="K18" s="80">
        <f>Table3[[#This Row],[Avg SBP]]-Table3[[#This Row],[Avg DBP]]</f>
        <v>53</v>
      </c>
      <c r="L18" s="80">
        <v>65</v>
      </c>
      <c r="M18" s="80" t="s">
        <v>97</v>
      </c>
      <c r="N18" s="80" t="s">
        <v>93</v>
      </c>
      <c r="O18" s="80">
        <v>51</v>
      </c>
      <c r="P18" s="80">
        <v>129</v>
      </c>
      <c r="Q18" s="80">
        <v>210</v>
      </c>
      <c r="R18" s="80">
        <v>188</v>
      </c>
      <c r="S18" s="80">
        <v>149</v>
      </c>
      <c r="T18" s="80">
        <v>45</v>
      </c>
      <c r="U18" s="80">
        <v>15.2</v>
      </c>
      <c r="V18" s="80"/>
      <c r="W18" s="80">
        <v>97</v>
      </c>
      <c r="X18" s="80">
        <v>2</v>
      </c>
      <c r="Y18" s="80">
        <v>0</v>
      </c>
      <c r="Z18" s="80">
        <v>1</v>
      </c>
      <c r="AA18" s="80">
        <v>1</v>
      </c>
      <c r="AB18" s="80">
        <v>1</v>
      </c>
      <c r="AC18" s="80">
        <v>0</v>
      </c>
      <c r="AD18" s="80">
        <f>SUM(Table3[[#This Row],[MetS- BP (1/0)]:[MetS- HDL (1/0)]])</f>
        <v>3</v>
      </c>
      <c r="AE18" s="80"/>
      <c r="AF18" s="80">
        <v>0</v>
      </c>
      <c r="AG18" s="80">
        <v>29</v>
      </c>
      <c r="AH18" s="80"/>
      <c r="AI18" s="80">
        <v>1</v>
      </c>
      <c r="AJ18" s="80"/>
      <c r="AK18" s="80"/>
      <c r="AL18" s="80"/>
      <c r="AM18" s="80">
        <v>9</v>
      </c>
      <c r="AN18" s="80" t="s">
        <v>95</v>
      </c>
    </row>
    <row r="19" spans="1:40" s="82" customFormat="1" ht="19" x14ac:dyDescent="0.25">
      <c r="A19" s="81">
        <v>23326</v>
      </c>
      <c r="B19" s="81" t="s">
        <v>96</v>
      </c>
      <c r="C19" s="81">
        <v>60</v>
      </c>
      <c r="D19" s="81">
        <v>1.64</v>
      </c>
      <c r="E19" s="81">
        <v>63.7</v>
      </c>
      <c r="F19" s="80">
        <f>Table3[[#This Row],[Weight]]/(Table3[[#This Row],[Height]]^2)</f>
        <v>23.683819155264729</v>
      </c>
      <c r="G19" s="80">
        <v>83</v>
      </c>
      <c r="H19" s="80">
        <v>109</v>
      </c>
      <c r="I19" s="80">
        <v>65</v>
      </c>
      <c r="J19" s="80">
        <f>(0.33*(Table3[[#This Row],[Avg SBP]]-I19) + I19)</f>
        <v>79.52</v>
      </c>
      <c r="K19" s="80">
        <f>Table3[[#This Row],[Avg SBP]]-Table3[[#This Row],[Avg DBP]]</f>
        <v>44</v>
      </c>
      <c r="L19" s="80">
        <v>67</v>
      </c>
      <c r="M19" s="80" t="s">
        <v>92</v>
      </c>
      <c r="N19" s="80" t="s">
        <v>93</v>
      </c>
      <c r="O19" s="80">
        <v>65</v>
      </c>
      <c r="P19" s="80">
        <v>184</v>
      </c>
      <c r="Q19" s="80">
        <v>268</v>
      </c>
      <c r="R19" s="80">
        <v>84</v>
      </c>
      <c r="S19" s="80">
        <v>99</v>
      </c>
      <c r="T19" s="80">
        <v>43.5</v>
      </c>
      <c r="U19" s="80">
        <v>14.8</v>
      </c>
      <c r="V19" s="80">
        <v>5.6</v>
      </c>
      <c r="W19" s="80">
        <v>96</v>
      </c>
      <c r="X19" s="80">
        <v>2</v>
      </c>
      <c r="Y19" s="80">
        <v>0</v>
      </c>
      <c r="Z19" s="80">
        <v>0</v>
      </c>
      <c r="AA19" s="80">
        <v>0</v>
      </c>
      <c r="AB19" s="80">
        <v>0</v>
      </c>
      <c r="AC19" s="80">
        <v>0</v>
      </c>
      <c r="AD19" s="80">
        <f>SUM(Table3[[#This Row],[MetS- BP (1/0)]:[MetS- HDL (1/0)]])</f>
        <v>0</v>
      </c>
      <c r="AE19" s="80"/>
      <c r="AF19" s="80">
        <v>0</v>
      </c>
      <c r="AG19" s="80">
        <v>30</v>
      </c>
      <c r="AH19" s="80"/>
      <c r="AI19" s="80">
        <v>1</v>
      </c>
      <c r="AJ19" s="80"/>
      <c r="AK19" s="80"/>
      <c r="AL19" s="80"/>
      <c r="AM19" s="80">
        <v>9</v>
      </c>
      <c r="AN19" s="113" t="s">
        <v>95</v>
      </c>
    </row>
    <row r="20" spans="1:40" s="82" customFormat="1" ht="19" x14ac:dyDescent="0.25">
      <c r="A20" s="81">
        <v>24158</v>
      </c>
      <c r="B20" s="81" t="s">
        <v>96</v>
      </c>
      <c r="C20" s="81">
        <v>72</v>
      </c>
      <c r="D20" s="81">
        <v>1.59</v>
      </c>
      <c r="E20" s="81">
        <v>62</v>
      </c>
      <c r="F20" s="80">
        <f>Table3[[#This Row],[Weight]]/(Table3[[#This Row],[Height]]^2)</f>
        <v>24.524346347059055</v>
      </c>
      <c r="G20" s="80">
        <v>78</v>
      </c>
      <c r="H20" s="80">
        <v>110</v>
      </c>
      <c r="I20" s="80">
        <v>67</v>
      </c>
      <c r="J20" s="80">
        <f>(0.33*(Table3[[#This Row],[Avg SBP]]-I20) + I20)</f>
        <v>81.19</v>
      </c>
      <c r="K20" s="80">
        <f>Table3[[#This Row],[Avg SBP]]-Table3[[#This Row],[Avg DBP]]</f>
        <v>43</v>
      </c>
      <c r="L20" s="80">
        <v>75</v>
      </c>
      <c r="M20" s="80" t="s">
        <v>92</v>
      </c>
      <c r="N20" s="80" t="s">
        <v>93</v>
      </c>
      <c r="O20" s="80">
        <v>72</v>
      </c>
      <c r="P20" s="80">
        <v>99</v>
      </c>
      <c r="Q20" s="80">
        <v>190</v>
      </c>
      <c r="R20" s="80">
        <v>98</v>
      </c>
      <c r="S20" s="80">
        <v>88</v>
      </c>
      <c r="T20" s="80">
        <v>42.7</v>
      </c>
      <c r="U20" s="80">
        <v>14.6</v>
      </c>
      <c r="V20" s="80">
        <v>5.5</v>
      </c>
      <c r="W20" s="80">
        <v>75</v>
      </c>
      <c r="X20" s="80">
        <v>1.7</v>
      </c>
      <c r="Y20" s="80">
        <v>0</v>
      </c>
      <c r="Z20" s="80">
        <v>0</v>
      </c>
      <c r="AA20" s="80">
        <v>0</v>
      </c>
      <c r="AB20" s="80">
        <v>0</v>
      </c>
      <c r="AC20" s="80">
        <v>0</v>
      </c>
      <c r="AD20" s="80">
        <f>SUM(Table3[[#This Row],[MetS- BP (1/0)]:[MetS- HDL (1/0)]])</f>
        <v>0</v>
      </c>
      <c r="AE20" s="80"/>
      <c r="AF20" s="80">
        <v>4</v>
      </c>
      <c r="AG20" s="80">
        <v>30</v>
      </c>
      <c r="AH20" s="80"/>
      <c r="AI20" s="80">
        <v>1</v>
      </c>
      <c r="AJ20" s="80"/>
      <c r="AK20" s="80"/>
      <c r="AL20" s="80"/>
      <c r="AM20" s="80">
        <v>11</v>
      </c>
      <c r="AN20" s="113" t="s">
        <v>95</v>
      </c>
    </row>
    <row r="21" spans="1:40" s="82" customFormat="1" ht="19" x14ac:dyDescent="0.25">
      <c r="A21" s="81">
        <v>24181</v>
      </c>
      <c r="B21" s="81" t="s">
        <v>96</v>
      </c>
      <c r="C21" s="1">
        <v>67</v>
      </c>
      <c r="D21" s="81">
        <v>1.73</v>
      </c>
      <c r="E21" s="81">
        <v>59.1</v>
      </c>
      <c r="F21" s="80">
        <f>Table3[[#This Row],[Weight]]/(Table3[[#This Row],[Height]]^2)</f>
        <v>19.746733936984196</v>
      </c>
      <c r="G21" s="80">
        <v>67</v>
      </c>
      <c r="H21" s="80">
        <v>110</v>
      </c>
      <c r="I21" s="80">
        <v>78</v>
      </c>
      <c r="J21" s="80">
        <f>(0.33*(Table3[[#This Row],[Avg SBP]]-I21) + I21)</f>
        <v>88.56</v>
      </c>
      <c r="K21" s="80">
        <f>Table3[[#This Row],[Avg SBP]]-Table3[[#This Row],[Avg DBP]]</f>
        <v>32</v>
      </c>
      <c r="L21" s="80">
        <v>78</v>
      </c>
      <c r="M21" s="80" t="s">
        <v>92</v>
      </c>
      <c r="N21" s="80" t="s">
        <v>93</v>
      </c>
      <c r="O21" s="80">
        <v>85</v>
      </c>
      <c r="P21" s="80">
        <v>225</v>
      </c>
      <c r="Q21" s="80">
        <v>328</v>
      </c>
      <c r="R21" s="80">
        <v>73</v>
      </c>
      <c r="S21" s="80">
        <v>97</v>
      </c>
      <c r="T21" s="80">
        <v>43.2</v>
      </c>
      <c r="U21" s="80">
        <v>15</v>
      </c>
      <c r="V21" s="80">
        <v>5.5</v>
      </c>
      <c r="W21" s="80">
        <v>81</v>
      </c>
      <c r="X21" s="80">
        <v>1.8</v>
      </c>
      <c r="Y21" s="80">
        <v>0</v>
      </c>
      <c r="Z21" s="80">
        <v>0</v>
      </c>
      <c r="AA21" s="80">
        <v>0</v>
      </c>
      <c r="AB21" s="80">
        <v>0</v>
      </c>
      <c r="AC21" s="80">
        <v>0</v>
      </c>
      <c r="AD21" s="80">
        <f>SUM(Table3[[#This Row],[MetS- BP (1/0)]:[MetS- HDL (1/0)]])</f>
        <v>0</v>
      </c>
      <c r="AE21" s="80"/>
      <c r="AF21" s="83">
        <v>7</v>
      </c>
      <c r="AG21" s="80">
        <v>29</v>
      </c>
      <c r="AH21" s="80"/>
      <c r="AI21" s="80">
        <v>1</v>
      </c>
      <c r="AJ21" s="80"/>
      <c r="AK21" s="80"/>
      <c r="AL21" s="80"/>
      <c r="AM21" s="80">
        <v>9</v>
      </c>
      <c r="AN21" s="113" t="s">
        <v>95</v>
      </c>
    </row>
    <row r="22" spans="1:40" s="82" customFormat="1" ht="19" x14ac:dyDescent="0.25">
      <c r="A22" s="81">
        <v>24318</v>
      </c>
      <c r="B22" s="81" t="s">
        <v>96</v>
      </c>
      <c r="C22" s="81">
        <v>73</v>
      </c>
      <c r="D22" s="81">
        <v>1.6</v>
      </c>
      <c r="E22" s="81">
        <v>72.2</v>
      </c>
      <c r="F22" s="80">
        <f>Table3[[#This Row],[Weight]]/(Table3[[#This Row],[Height]]^2)</f>
        <v>28.203124999999996</v>
      </c>
      <c r="G22" s="80">
        <v>95</v>
      </c>
      <c r="H22" s="80">
        <v>103</v>
      </c>
      <c r="I22" s="80">
        <v>59</v>
      </c>
      <c r="J22" s="80">
        <f>(0.33*(Table3[[#This Row],[Avg SBP]]-I22) + I22)</f>
        <v>73.52</v>
      </c>
      <c r="K22" s="80">
        <f>Table3[[#This Row],[Avg SBP]]-Table3[[#This Row],[Avg DBP]]</f>
        <v>44</v>
      </c>
      <c r="L22" s="80">
        <v>67</v>
      </c>
      <c r="M22" s="80" t="s">
        <v>92</v>
      </c>
      <c r="N22" s="80" t="s">
        <v>93</v>
      </c>
      <c r="O22" s="80">
        <v>69</v>
      </c>
      <c r="P22" s="80">
        <v>109</v>
      </c>
      <c r="Q22" s="80">
        <v>203</v>
      </c>
      <c r="R22" s="80">
        <v>142</v>
      </c>
      <c r="S22" s="80">
        <v>99</v>
      </c>
      <c r="T22" s="80">
        <v>39.1</v>
      </c>
      <c r="U22" s="80">
        <v>13.5</v>
      </c>
      <c r="V22" s="80">
        <v>4.9000000000000004</v>
      </c>
      <c r="W22" s="80">
        <v>87</v>
      </c>
      <c r="X22" s="80">
        <v>2</v>
      </c>
      <c r="Y22" s="80">
        <v>0</v>
      </c>
      <c r="Z22" s="80">
        <v>0</v>
      </c>
      <c r="AA22" s="80">
        <v>0</v>
      </c>
      <c r="AB22" s="80">
        <v>1</v>
      </c>
      <c r="AC22" s="80">
        <v>0</v>
      </c>
      <c r="AD22" s="80">
        <f>SUM(Table3[[#This Row],[MetS- BP (1/0)]:[MetS- HDL (1/0)]])</f>
        <v>1</v>
      </c>
      <c r="AE22" s="80"/>
      <c r="AF22" s="80">
        <v>1</v>
      </c>
      <c r="AG22" s="80">
        <v>30</v>
      </c>
      <c r="AH22" s="80"/>
      <c r="AI22" s="80">
        <v>1</v>
      </c>
      <c r="AJ22" s="80"/>
      <c r="AK22" s="80"/>
      <c r="AL22" s="80"/>
      <c r="AM22" s="80">
        <v>9</v>
      </c>
      <c r="AN22" s="113" t="s">
        <v>95</v>
      </c>
    </row>
    <row r="23" spans="1:40" s="82" customFormat="1" ht="19" x14ac:dyDescent="0.25">
      <c r="A23" s="81">
        <v>24465</v>
      </c>
      <c r="B23" s="81" t="s">
        <v>91</v>
      </c>
      <c r="C23" s="80">
        <v>65</v>
      </c>
      <c r="D23" s="81">
        <v>1.78</v>
      </c>
      <c r="E23" s="81">
        <v>122.5</v>
      </c>
      <c r="F23" s="80">
        <f>Table3[[#This Row],[Weight]]/(Table3[[#This Row],[Height]]^2)</f>
        <v>38.663047595000627</v>
      </c>
      <c r="G23" s="80">
        <v>123</v>
      </c>
      <c r="H23" s="80">
        <v>131</v>
      </c>
      <c r="I23" s="80">
        <v>72</v>
      </c>
      <c r="J23" s="80">
        <f>(0.33*(Table3[[#This Row],[Avg SBP]]-I23) + I23)</f>
        <v>91.47</v>
      </c>
      <c r="K23" s="80">
        <f>Table3[[#This Row],[Avg SBP]]-Table3[[#This Row],[Avg DBP]]</f>
        <v>59</v>
      </c>
      <c r="L23" s="80">
        <v>79</v>
      </c>
      <c r="M23" s="80" t="s">
        <v>97</v>
      </c>
      <c r="N23" s="80" t="s">
        <v>93</v>
      </c>
      <c r="O23" s="80">
        <v>54</v>
      </c>
      <c r="P23" s="80">
        <v>185</v>
      </c>
      <c r="Q23" s="80">
        <v>255</v>
      </c>
      <c r="R23" s="80">
        <v>63</v>
      </c>
      <c r="S23" s="80">
        <v>101</v>
      </c>
      <c r="T23" s="80">
        <v>45.5</v>
      </c>
      <c r="U23" s="80">
        <v>16</v>
      </c>
      <c r="V23" s="80">
        <v>5.3</v>
      </c>
      <c r="W23" s="80">
        <v>94</v>
      </c>
      <c r="X23" s="80">
        <v>1.5</v>
      </c>
      <c r="Y23" s="80">
        <v>1</v>
      </c>
      <c r="Z23" s="80">
        <v>1</v>
      </c>
      <c r="AA23" s="80">
        <v>0</v>
      </c>
      <c r="AB23" s="80">
        <v>1</v>
      </c>
      <c r="AC23" s="80">
        <v>0</v>
      </c>
      <c r="AD23" s="80">
        <f>SUM(Table3[[#This Row],[MetS- BP (1/0)]:[MetS- HDL (1/0)]])</f>
        <v>3</v>
      </c>
      <c r="AE23" s="80"/>
      <c r="AF23" s="80">
        <v>0</v>
      </c>
      <c r="AG23" s="80">
        <v>30</v>
      </c>
      <c r="AH23" s="80"/>
      <c r="AI23" s="80">
        <v>2</v>
      </c>
      <c r="AJ23" s="80">
        <v>10</v>
      </c>
      <c r="AK23" s="80">
        <v>1</v>
      </c>
      <c r="AL23" s="80">
        <v>43</v>
      </c>
      <c r="AM23" s="80">
        <v>10</v>
      </c>
      <c r="AN23" s="113" t="s">
        <v>95</v>
      </c>
    </row>
    <row r="24" spans="1:40" s="82" customFormat="1" ht="19" x14ac:dyDescent="0.25">
      <c r="A24" s="81">
        <v>24548</v>
      </c>
      <c r="B24" s="81" t="s">
        <v>96</v>
      </c>
      <c r="C24" s="81">
        <v>62</v>
      </c>
      <c r="D24" s="81">
        <v>1.69</v>
      </c>
      <c r="E24" s="81">
        <v>59.4</v>
      </c>
      <c r="F24" s="80">
        <f>Table3[[#This Row],[Weight]]/(Table3[[#This Row],[Height]]^2)</f>
        <v>20.79759112075908</v>
      </c>
      <c r="G24" s="80">
        <v>70</v>
      </c>
      <c r="H24" s="80">
        <v>104</v>
      </c>
      <c r="I24" s="80">
        <v>54</v>
      </c>
      <c r="J24" s="80">
        <f>(0.33*(Table3[[#This Row],[Avg SBP]]-I24) + I24)</f>
        <v>70.5</v>
      </c>
      <c r="K24" s="80">
        <f>Table3[[#This Row],[Avg SBP]]-Table3[[#This Row],[Avg DBP]]</f>
        <v>50</v>
      </c>
      <c r="L24" s="80">
        <v>72</v>
      </c>
      <c r="M24" s="80" t="s">
        <v>92</v>
      </c>
      <c r="N24" s="80" t="s">
        <v>93</v>
      </c>
      <c r="O24" s="80">
        <v>81</v>
      </c>
      <c r="P24" s="80">
        <v>105</v>
      </c>
      <c r="Q24" s="80">
        <v>202</v>
      </c>
      <c r="R24" s="80">
        <v>72</v>
      </c>
      <c r="S24" s="80">
        <v>87</v>
      </c>
      <c r="T24" s="80">
        <v>14.7</v>
      </c>
      <c r="U24" s="80">
        <v>14.2</v>
      </c>
      <c r="V24" s="80">
        <v>5.3</v>
      </c>
      <c r="W24" s="80">
        <v>87</v>
      </c>
      <c r="X24" s="80">
        <v>2.2000000000000002</v>
      </c>
      <c r="Y24" s="80">
        <v>0</v>
      </c>
      <c r="Z24" s="80">
        <v>0</v>
      </c>
      <c r="AA24" s="80">
        <v>0</v>
      </c>
      <c r="AB24" s="80">
        <v>0</v>
      </c>
      <c r="AC24" s="80">
        <v>0</v>
      </c>
      <c r="AD24" s="80">
        <f>SUM(Table3[[#This Row],[MetS- BP (1/0)]:[MetS- HDL (1/0)]])</f>
        <v>0</v>
      </c>
      <c r="AE24" s="80"/>
      <c r="AF24" s="80">
        <v>9</v>
      </c>
      <c r="AG24" s="80">
        <v>29</v>
      </c>
      <c r="AH24" s="80"/>
      <c r="AI24" s="80">
        <v>1</v>
      </c>
      <c r="AJ24" s="80"/>
      <c r="AK24" s="80"/>
      <c r="AL24" s="80"/>
      <c r="AM24" s="80">
        <v>9</v>
      </c>
      <c r="AN24" s="113" t="s">
        <v>95</v>
      </c>
    </row>
    <row r="25" spans="1:40" s="82" customFormat="1" ht="19" x14ac:dyDescent="0.25">
      <c r="A25" s="81">
        <v>24687</v>
      </c>
      <c r="B25" s="81" t="s">
        <v>91</v>
      </c>
      <c r="C25" s="80">
        <v>59</v>
      </c>
      <c r="D25" s="81">
        <v>1.84</v>
      </c>
      <c r="E25" s="81">
        <v>99.6</v>
      </c>
      <c r="F25" s="80">
        <f>Table3[[#This Row],[Weight]]/(Table3[[#This Row],[Height]]^2)</f>
        <v>29.418714555765593</v>
      </c>
      <c r="G25" s="80">
        <v>104.25</v>
      </c>
      <c r="H25" s="80">
        <v>130</v>
      </c>
      <c r="I25" s="80">
        <v>80</v>
      </c>
      <c r="J25" s="80">
        <f>(0.33*(Table3[[#This Row],[Avg SBP]]-I25) + I25)</f>
        <v>96.5</v>
      </c>
      <c r="K25" s="80">
        <f>Table3[[#This Row],[Avg SBP]]-Table3[[#This Row],[Avg DBP]]</f>
        <v>50</v>
      </c>
      <c r="L25" s="80">
        <v>62</v>
      </c>
      <c r="M25" s="80" t="s">
        <v>97</v>
      </c>
      <c r="N25" s="80" t="s">
        <v>93</v>
      </c>
      <c r="O25" s="80">
        <v>75</v>
      </c>
      <c r="P25" s="80">
        <v>127</v>
      </c>
      <c r="Q25" s="80">
        <v>229</v>
      </c>
      <c r="R25" s="80">
        <v>158</v>
      </c>
      <c r="S25" s="80">
        <v>99</v>
      </c>
      <c r="T25" s="80">
        <v>44.4</v>
      </c>
      <c r="U25" s="80">
        <v>15.5</v>
      </c>
      <c r="V25" s="80">
        <v>5.4</v>
      </c>
      <c r="W25" s="80">
        <v>82</v>
      </c>
      <c r="X25" s="80">
        <v>1.8</v>
      </c>
      <c r="Y25" s="80">
        <v>1</v>
      </c>
      <c r="Z25" s="80">
        <v>1</v>
      </c>
      <c r="AA25" s="80">
        <v>1</v>
      </c>
      <c r="AB25" s="80">
        <v>1</v>
      </c>
      <c r="AC25" s="80">
        <v>0</v>
      </c>
      <c r="AD25" s="80">
        <f>SUM(Table3[[#This Row],[MetS- BP (1/0)]:[MetS- HDL (1/0)]])</f>
        <v>4</v>
      </c>
      <c r="AE25" s="80"/>
      <c r="AF25" s="80">
        <v>5</v>
      </c>
      <c r="AG25" s="80">
        <v>30</v>
      </c>
      <c r="AH25" s="80"/>
      <c r="AI25" s="80">
        <v>1</v>
      </c>
      <c r="AJ25" s="80"/>
      <c r="AK25" s="80"/>
      <c r="AL25" s="80"/>
      <c r="AM25" s="80">
        <v>9</v>
      </c>
      <c r="AN25" s="113" t="s">
        <v>95</v>
      </c>
    </row>
    <row r="26" spans="1:40" s="82" customFormat="1" ht="19" x14ac:dyDescent="0.25">
      <c r="A26" s="81">
        <v>24715</v>
      </c>
      <c r="B26" s="81" t="s">
        <v>96</v>
      </c>
      <c r="C26" s="81">
        <v>66</v>
      </c>
      <c r="D26" s="81">
        <v>1.615</v>
      </c>
      <c r="E26" s="81">
        <v>75.3</v>
      </c>
      <c r="F26" s="80">
        <f>Table3[[#This Row],[Weight]]/(Table3[[#This Row],[Height]]^2)</f>
        <v>28.870208666813635</v>
      </c>
      <c r="G26" s="80">
        <v>105</v>
      </c>
      <c r="H26" s="80">
        <v>119</v>
      </c>
      <c r="I26" s="80">
        <v>70</v>
      </c>
      <c r="J26" s="80">
        <f>(0.33*(Table3[[#This Row],[Avg SBP]]-I26) + I26)</f>
        <v>86.17</v>
      </c>
      <c r="K26" s="80">
        <f>Table3[[#This Row],[Avg SBP]]-Table3[[#This Row],[Avg DBP]]</f>
        <v>49</v>
      </c>
      <c r="L26" s="80">
        <v>68</v>
      </c>
      <c r="M26" s="80" t="s">
        <v>92</v>
      </c>
      <c r="N26" s="80" t="s">
        <v>93</v>
      </c>
      <c r="O26" s="80">
        <v>70</v>
      </c>
      <c r="P26" s="80">
        <v>124</v>
      </c>
      <c r="Q26" s="80">
        <v>214</v>
      </c>
      <c r="R26" s="80">
        <v>96</v>
      </c>
      <c r="S26" s="80">
        <v>97</v>
      </c>
      <c r="T26" s="80">
        <v>42</v>
      </c>
      <c r="U26" s="80">
        <v>14.2</v>
      </c>
      <c r="V26" s="80">
        <v>5.2</v>
      </c>
      <c r="W26" s="80">
        <v>86</v>
      </c>
      <c r="X26" s="80">
        <v>1.7</v>
      </c>
      <c r="Y26" s="80">
        <v>0</v>
      </c>
      <c r="Z26" s="80">
        <v>0</v>
      </c>
      <c r="AA26" s="80">
        <v>0</v>
      </c>
      <c r="AB26" s="80">
        <v>1</v>
      </c>
      <c r="AC26" s="80">
        <v>0</v>
      </c>
      <c r="AD26" s="80">
        <f>SUM(Table3[[#This Row],[MetS- BP (1/0)]:[MetS- HDL (1/0)]])</f>
        <v>1</v>
      </c>
      <c r="AE26" s="80"/>
      <c r="AF26" s="80">
        <v>0</v>
      </c>
      <c r="AG26" s="80">
        <v>29</v>
      </c>
      <c r="AH26" s="80"/>
      <c r="AI26" s="80">
        <v>1</v>
      </c>
      <c r="AJ26" s="80"/>
      <c r="AK26" s="80"/>
      <c r="AL26" s="80"/>
      <c r="AM26" s="80">
        <v>11</v>
      </c>
      <c r="AN26" s="113" t="s">
        <v>95</v>
      </c>
    </row>
    <row r="27" spans="1:40" s="82" customFormat="1" ht="19" x14ac:dyDescent="0.25">
      <c r="A27" s="81">
        <v>24768</v>
      </c>
      <c r="B27" s="81" t="s">
        <v>96</v>
      </c>
      <c r="C27" s="81">
        <v>71</v>
      </c>
      <c r="D27" s="81">
        <v>1.61</v>
      </c>
      <c r="E27" s="81">
        <v>53.7</v>
      </c>
      <c r="F27" s="80">
        <f>Table3[[#This Row],[Weight]]/(Table3[[#This Row],[Height]]^2)</f>
        <v>20.716793333590523</v>
      </c>
      <c r="G27" s="80">
        <v>70</v>
      </c>
      <c r="H27" s="80">
        <v>117</v>
      </c>
      <c r="I27" s="80">
        <v>67</v>
      </c>
      <c r="J27" s="80">
        <f>(0.33*(Table3[[#This Row],[Avg SBP]]-I27) + I27)</f>
        <v>83.5</v>
      </c>
      <c r="K27" s="80">
        <f>Table3[[#This Row],[Avg SBP]]-Table3[[#This Row],[Avg DBP]]</f>
        <v>50</v>
      </c>
      <c r="L27" s="80">
        <v>57</v>
      </c>
      <c r="M27" s="80" t="s">
        <v>92</v>
      </c>
      <c r="N27" s="80" t="s">
        <v>93</v>
      </c>
      <c r="O27" s="80">
        <v>58</v>
      </c>
      <c r="P27" s="80">
        <v>122</v>
      </c>
      <c r="Q27" s="80">
        <v>198</v>
      </c>
      <c r="R27" s="80">
        <v>84</v>
      </c>
      <c r="S27" s="80">
        <v>77</v>
      </c>
      <c r="T27" s="80">
        <v>36.700000000000003</v>
      </c>
      <c r="U27" s="80">
        <v>12.4</v>
      </c>
      <c r="V27" s="80"/>
      <c r="W27" s="80">
        <v>76</v>
      </c>
      <c r="X27" s="80">
        <v>1.7</v>
      </c>
      <c r="Y27" s="80">
        <v>0</v>
      </c>
      <c r="Z27" s="80">
        <v>0</v>
      </c>
      <c r="AA27" s="80">
        <v>0</v>
      </c>
      <c r="AB27" s="80">
        <v>0</v>
      </c>
      <c r="AC27" s="80">
        <v>0</v>
      </c>
      <c r="AD27" s="80">
        <f>SUM(Table3[[#This Row],[MetS- BP (1/0)]:[MetS- HDL (1/0)]])</f>
        <v>0</v>
      </c>
      <c r="AE27" s="80"/>
      <c r="AF27" s="80">
        <v>0</v>
      </c>
      <c r="AG27" s="80">
        <v>30</v>
      </c>
      <c r="AH27" s="80"/>
      <c r="AI27" s="80">
        <v>1</v>
      </c>
      <c r="AJ27" s="80"/>
      <c r="AK27" s="80"/>
      <c r="AL27" s="80"/>
      <c r="AM27" s="80">
        <v>11</v>
      </c>
      <c r="AN27" s="113" t="s">
        <v>95</v>
      </c>
    </row>
    <row r="28" spans="1:40" s="82" customFormat="1" ht="19" x14ac:dyDescent="0.25">
      <c r="A28" s="81">
        <v>25121</v>
      </c>
      <c r="B28" s="81" t="s">
        <v>91</v>
      </c>
      <c r="C28" s="80">
        <v>59</v>
      </c>
      <c r="D28" s="81">
        <v>1.59</v>
      </c>
      <c r="E28" s="81">
        <v>90.9</v>
      </c>
      <c r="F28" s="80">
        <f>Table3[[#This Row],[Weight]]/(Table3[[#This Row],[Height]]^2)</f>
        <v>35.955856176575296</v>
      </c>
      <c r="G28" s="80">
        <v>100</v>
      </c>
      <c r="H28" s="80">
        <v>115</v>
      </c>
      <c r="I28" s="80">
        <v>75</v>
      </c>
      <c r="J28" s="80">
        <f>(0.33*(Table3[[#This Row],[Avg SBP]]-I28) + I28)</f>
        <v>88.2</v>
      </c>
      <c r="K28" s="80">
        <f>Table3[[#This Row],[Avg SBP]]-Table3[[#This Row],[Avg DBP]]</f>
        <v>40</v>
      </c>
      <c r="L28" s="80">
        <v>68</v>
      </c>
      <c r="M28" s="80" t="s">
        <v>92</v>
      </c>
      <c r="N28" s="80" t="s">
        <v>93</v>
      </c>
      <c r="O28" s="80">
        <v>70</v>
      </c>
      <c r="P28" s="80">
        <v>137</v>
      </c>
      <c r="Q28" s="80">
        <v>235</v>
      </c>
      <c r="R28" s="80">
        <v>150</v>
      </c>
      <c r="S28" s="80">
        <v>100</v>
      </c>
      <c r="T28" s="80">
        <v>42.5</v>
      </c>
      <c r="U28" s="80">
        <v>14.2</v>
      </c>
      <c r="V28" s="80">
        <v>5.3</v>
      </c>
      <c r="W28" s="80">
        <v>89</v>
      </c>
      <c r="X28" s="80">
        <v>1.7</v>
      </c>
      <c r="Y28" s="80">
        <v>0</v>
      </c>
      <c r="Z28" s="80">
        <v>1</v>
      </c>
      <c r="AA28" s="80">
        <v>1</v>
      </c>
      <c r="AB28" s="80">
        <v>1</v>
      </c>
      <c r="AC28" s="80">
        <v>0</v>
      </c>
      <c r="AD28" s="80">
        <f>SUM(Table3[[#This Row],[MetS- BP (1/0)]:[MetS- HDL (1/0)]])</f>
        <v>3</v>
      </c>
      <c r="AE28" s="80"/>
      <c r="AF28" s="80">
        <v>1</v>
      </c>
      <c r="AG28" s="80">
        <v>30</v>
      </c>
      <c r="AH28" s="80"/>
      <c r="AI28" s="80">
        <v>1</v>
      </c>
      <c r="AJ28" s="80"/>
      <c r="AK28" s="80"/>
      <c r="AL28" s="80"/>
      <c r="AM28" s="80">
        <v>12</v>
      </c>
      <c r="AN28" s="113" t="s">
        <v>95</v>
      </c>
    </row>
    <row r="29" spans="1:40" s="82" customFormat="1" ht="19" x14ac:dyDescent="0.25">
      <c r="A29" s="81">
        <v>25227</v>
      </c>
      <c r="B29" s="81" t="s">
        <v>96</v>
      </c>
      <c r="C29" s="81">
        <v>61</v>
      </c>
      <c r="D29" s="81">
        <v>1.63</v>
      </c>
      <c r="E29" s="81">
        <v>64.5</v>
      </c>
      <c r="F29" s="80">
        <f>Table3[[#This Row],[Weight]]/(Table3[[#This Row],[Height]]^2)</f>
        <v>24.276412360269489</v>
      </c>
      <c r="G29" s="80">
        <v>80</v>
      </c>
      <c r="H29" s="80">
        <v>144</v>
      </c>
      <c r="I29" s="80">
        <v>80</v>
      </c>
      <c r="J29" s="80">
        <f>(0.33*(Table3[[#This Row],[Avg SBP]]-I29) + I29)</f>
        <v>101.12</v>
      </c>
      <c r="K29" s="80">
        <f>Table3[[#This Row],[Avg SBP]]-Table3[[#This Row],[Avg DBP]]</f>
        <v>64</v>
      </c>
      <c r="L29" s="80">
        <v>69</v>
      </c>
      <c r="M29" s="80" t="s">
        <v>92</v>
      </c>
      <c r="N29" s="80" t="s">
        <v>93</v>
      </c>
      <c r="O29" s="80">
        <v>79</v>
      </c>
      <c r="P29" s="80">
        <v>159</v>
      </c>
      <c r="Q29" s="80">
        <v>255</v>
      </c>
      <c r="R29" s="80">
        <v>70</v>
      </c>
      <c r="S29" s="80">
        <v>96</v>
      </c>
      <c r="T29" s="80">
        <v>39.6</v>
      </c>
      <c r="U29" s="80">
        <v>13.6</v>
      </c>
      <c r="V29" s="80"/>
      <c r="W29" s="80">
        <v>83</v>
      </c>
      <c r="X29" s="80">
        <v>1.6</v>
      </c>
      <c r="Y29" s="80">
        <v>0</v>
      </c>
      <c r="Z29" s="80">
        <v>0</v>
      </c>
      <c r="AA29" s="80">
        <v>0</v>
      </c>
      <c r="AB29" s="80">
        <v>0</v>
      </c>
      <c r="AC29" s="80">
        <v>0</v>
      </c>
      <c r="AD29" s="80">
        <f>SUM(Table3[[#This Row],[MetS- BP (1/0)]:[MetS- HDL (1/0)]])</f>
        <v>0</v>
      </c>
      <c r="AE29" s="80"/>
      <c r="AF29" s="80">
        <v>1</v>
      </c>
      <c r="AG29" s="80">
        <v>30</v>
      </c>
      <c r="AH29" s="80"/>
      <c r="AI29" s="80">
        <v>1</v>
      </c>
      <c r="AJ29" s="80"/>
      <c r="AK29" s="80"/>
      <c r="AL29" s="80"/>
      <c r="AM29" s="80">
        <v>9</v>
      </c>
      <c r="AN29" s="113" t="s">
        <v>95</v>
      </c>
    </row>
    <row r="30" spans="1:40" s="82" customFormat="1" ht="19" x14ac:dyDescent="0.25">
      <c r="A30" s="81">
        <v>25266</v>
      </c>
      <c r="B30" s="81" t="s">
        <v>96</v>
      </c>
      <c r="C30" s="81">
        <v>66</v>
      </c>
      <c r="D30" s="81">
        <v>1.62</v>
      </c>
      <c r="E30" s="81">
        <v>61.6</v>
      </c>
      <c r="F30" s="80">
        <f>Table3[[#This Row],[Weight]]/(Table3[[#This Row],[Height]]^2)</f>
        <v>23.472031702484372</v>
      </c>
      <c r="G30" s="80">
        <v>83</v>
      </c>
      <c r="H30" s="80">
        <v>103</v>
      </c>
      <c r="I30" s="80">
        <v>60</v>
      </c>
      <c r="J30" s="80">
        <f>(0.33*(Table3[[#This Row],[Avg SBP]]-I30) + I30)</f>
        <v>74.19</v>
      </c>
      <c r="K30" s="80">
        <f>Table3[[#This Row],[Avg SBP]]-Table3[[#This Row],[Avg DBP]]</f>
        <v>43</v>
      </c>
      <c r="L30" s="80">
        <v>76</v>
      </c>
      <c r="M30" s="80" t="s">
        <v>92</v>
      </c>
      <c r="N30" s="80" t="s">
        <v>93</v>
      </c>
      <c r="O30" s="80">
        <v>97</v>
      </c>
      <c r="P30" s="80">
        <v>144</v>
      </c>
      <c r="Q30" s="80">
        <v>259</v>
      </c>
      <c r="R30" s="80">
        <v>76</v>
      </c>
      <c r="S30" s="80">
        <v>82</v>
      </c>
      <c r="T30" s="80">
        <v>44.2</v>
      </c>
      <c r="U30" s="80">
        <v>15.2</v>
      </c>
      <c r="V30" s="80"/>
      <c r="W30" s="80">
        <v>78</v>
      </c>
      <c r="X30" s="80">
        <v>1.9</v>
      </c>
      <c r="Y30" s="80">
        <v>0</v>
      </c>
      <c r="Z30" s="80">
        <v>0</v>
      </c>
      <c r="AA30" s="80">
        <v>0</v>
      </c>
      <c r="AB30" s="80">
        <v>0</v>
      </c>
      <c r="AC30" s="80">
        <v>0</v>
      </c>
      <c r="AD30" s="80">
        <f>SUM(Table3[[#This Row],[MetS- BP (1/0)]:[MetS- HDL (1/0)]])</f>
        <v>0</v>
      </c>
      <c r="AE30" s="80"/>
      <c r="AF30" s="80">
        <v>3</v>
      </c>
      <c r="AG30" s="80">
        <v>30</v>
      </c>
      <c r="AH30" s="80"/>
      <c r="AI30" s="80">
        <v>1</v>
      </c>
      <c r="AJ30" s="80"/>
      <c r="AK30" s="80"/>
      <c r="AL30" s="80"/>
      <c r="AM30" s="80">
        <v>9</v>
      </c>
      <c r="AN30" s="113" t="s">
        <v>95</v>
      </c>
    </row>
    <row r="31" spans="1:40" s="82" customFormat="1" ht="19" x14ac:dyDescent="0.25">
      <c r="A31" s="81">
        <v>25286</v>
      </c>
      <c r="B31" s="81" t="s">
        <v>96</v>
      </c>
      <c r="C31" s="81">
        <v>58</v>
      </c>
      <c r="D31" s="81">
        <v>1.77</v>
      </c>
      <c r="E31" s="81">
        <v>78.599999999999994</v>
      </c>
      <c r="F31" s="80">
        <f>Table3[[#This Row],[Weight]]/(Table3[[#This Row],[Height]]^2)</f>
        <v>25.088576079670588</v>
      </c>
      <c r="G31" s="80">
        <v>84</v>
      </c>
      <c r="H31" s="80">
        <v>111</v>
      </c>
      <c r="I31" s="80">
        <v>69</v>
      </c>
      <c r="J31" s="80">
        <f>(0.33*(Table3[[#This Row],[Avg SBP]]-I31) + I31)</f>
        <v>82.86</v>
      </c>
      <c r="K31" s="80">
        <f>Table3[[#This Row],[Avg SBP]]-Table3[[#This Row],[Avg DBP]]</f>
        <v>42</v>
      </c>
      <c r="L31" s="80">
        <v>56</v>
      </c>
      <c r="M31" s="80" t="s">
        <v>97</v>
      </c>
      <c r="N31" s="80" t="s">
        <v>93</v>
      </c>
      <c r="O31" s="80">
        <v>45</v>
      </c>
      <c r="P31" s="80">
        <v>117</v>
      </c>
      <c r="Q31" s="80">
        <v>177</v>
      </c>
      <c r="R31" s="80">
        <v>56</v>
      </c>
      <c r="S31" s="80">
        <v>92</v>
      </c>
      <c r="T31" s="80">
        <v>43.3</v>
      </c>
      <c r="U31" s="80">
        <v>15.1</v>
      </c>
      <c r="V31" s="80">
        <v>4.8</v>
      </c>
      <c r="W31" s="80">
        <v>107</v>
      </c>
      <c r="X31" s="80">
        <v>2</v>
      </c>
      <c r="Y31" s="80">
        <v>0</v>
      </c>
      <c r="Z31" s="80">
        <v>0</v>
      </c>
      <c r="AA31" s="80">
        <v>0</v>
      </c>
      <c r="AB31" s="80">
        <v>0</v>
      </c>
      <c r="AC31" s="80">
        <v>0</v>
      </c>
      <c r="AD31" s="80">
        <f>SUM(Table3[[#This Row],[MetS- BP (1/0)]:[MetS- HDL (1/0)]])</f>
        <v>0</v>
      </c>
      <c r="AE31" s="80"/>
      <c r="AF31" s="80">
        <v>0</v>
      </c>
      <c r="AG31" s="80">
        <v>30</v>
      </c>
      <c r="AH31" s="80"/>
      <c r="AI31" s="80">
        <v>1</v>
      </c>
      <c r="AJ31" s="80"/>
      <c r="AK31" s="80"/>
      <c r="AL31" s="80"/>
      <c r="AM31" s="80">
        <v>10</v>
      </c>
      <c r="AN31" s="113" t="s">
        <v>95</v>
      </c>
    </row>
    <row r="32" spans="1:40" s="82" customFormat="1" ht="19" x14ac:dyDescent="0.25">
      <c r="A32" s="81">
        <v>25463</v>
      </c>
      <c r="B32" s="81" t="s">
        <v>91</v>
      </c>
      <c r="C32" s="80">
        <v>72</v>
      </c>
      <c r="D32" s="81">
        <v>1.55</v>
      </c>
      <c r="E32" s="81">
        <v>71.2</v>
      </c>
      <c r="F32" s="80">
        <f>Table3[[#This Row],[Weight]]/(Table3[[#This Row],[Height]]^2)</f>
        <v>29.635796045785636</v>
      </c>
      <c r="G32" s="80">
        <v>99</v>
      </c>
      <c r="H32" s="80">
        <v>165</v>
      </c>
      <c r="I32" s="80">
        <v>75</v>
      </c>
      <c r="J32" s="80">
        <f>(0.33*(Table3[[#This Row],[Avg SBP]]-I32) + I32)</f>
        <v>104.7</v>
      </c>
      <c r="K32" s="80">
        <f>Table3[[#This Row],[Avg SBP]]-Table3[[#This Row],[Avg DBP]]</f>
        <v>90</v>
      </c>
      <c r="L32" s="80">
        <v>57</v>
      </c>
      <c r="M32" s="80" t="s">
        <v>92</v>
      </c>
      <c r="N32" s="80" t="s">
        <v>93</v>
      </c>
      <c r="O32" s="80">
        <v>64</v>
      </c>
      <c r="P32" s="80">
        <v>175</v>
      </c>
      <c r="Q32" s="80">
        <v>268</v>
      </c>
      <c r="R32" s="80">
        <v>155</v>
      </c>
      <c r="S32" s="80">
        <v>88</v>
      </c>
      <c r="T32" s="80">
        <v>39.799999999999997</v>
      </c>
      <c r="U32" s="80">
        <v>13.6</v>
      </c>
      <c r="V32" s="80">
        <v>5.5</v>
      </c>
      <c r="W32" s="80">
        <v>67</v>
      </c>
      <c r="X32" s="80">
        <v>1.6</v>
      </c>
      <c r="Y32" s="80">
        <v>1</v>
      </c>
      <c r="Z32" s="80">
        <v>0</v>
      </c>
      <c r="AA32" s="80">
        <v>1</v>
      </c>
      <c r="AB32" s="80">
        <v>1</v>
      </c>
      <c r="AC32" s="80">
        <v>0</v>
      </c>
      <c r="AD32" s="80">
        <f>SUM(Table3[[#This Row],[MetS- BP (1/0)]:[MetS- HDL (1/0)]])</f>
        <v>3</v>
      </c>
      <c r="AE32" s="80"/>
      <c r="AF32" s="80">
        <v>0</v>
      </c>
      <c r="AG32" s="80">
        <v>29</v>
      </c>
      <c r="AH32" s="80"/>
      <c r="AI32" s="80">
        <v>1</v>
      </c>
      <c r="AJ32" s="80"/>
      <c r="AK32" s="80"/>
      <c r="AL32" s="80"/>
      <c r="AM32" s="80">
        <v>11</v>
      </c>
      <c r="AN32" s="113" t="s">
        <v>95</v>
      </c>
    </row>
    <row r="33" spans="1:40" s="82" customFormat="1" ht="19" x14ac:dyDescent="0.25">
      <c r="A33" s="81">
        <v>25608</v>
      </c>
      <c r="B33" s="81" t="s">
        <v>96</v>
      </c>
      <c r="C33" s="81">
        <v>59</v>
      </c>
      <c r="D33" s="81">
        <v>1.66</v>
      </c>
      <c r="E33" s="81">
        <v>64.7</v>
      </c>
      <c r="F33" s="80">
        <f>Table3[[#This Row],[Weight]]/(Table3[[#This Row],[Height]]^2)</f>
        <v>23.479460008709541</v>
      </c>
      <c r="G33" s="80">
        <v>83</v>
      </c>
      <c r="H33" s="80">
        <v>109</v>
      </c>
      <c r="I33" s="80">
        <v>68</v>
      </c>
      <c r="J33" s="80">
        <f>(0.33*(Table3[[#This Row],[Avg SBP]]-I33) + I33)</f>
        <v>81.53</v>
      </c>
      <c r="K33" s="80">
        <f>Table3[[#This Row],[Avg SBP]]-Table3[[#This Row],[Avg DBP]]</f>
        <v>41</v>
      </c>
      <c r="L33" s="80">
        <v>67</v>
      </c>
      <c r="M33" s="80" t="s">
        <v>92</v>
      </c>
      <c r="N33" s="80" t="s">
        <v>93</v>
      </c>
      <c r="O33" s="80">
        <v>90</v>
      </c>
      <c r="P33" s="80">
        <v>104</v>
      </c>
      <c r="Q33" s="80">
        <v>208</v>
      </c>
      <c r="R33" s="80">
        <v>57</v>
      </c>
      <c r="S33" s="80">
        <v>85</v>
      </c>
      <c r="T33" s="80">
        <v>41.4</v>
      </c>
      <c r="U33" s="80">
        <v>13.8</v>
      </c>
      <c r="V33" s="80"/>
      <c r="W33" s="80">
        <v>101</v>
      </c>
      <c r="X33" s="80">
        <v>2.2999999999999998</v>
      </c>
      <c r="Y33" s="80">
        <v>0</v>
      </c>
      <c r="Z33" s="80">
        <v>0</v>
      </c>
      <c r="AA33" s="80">
        <v>0</v>
      </c>
      <c r="AB33" s="80">
        <v>0</v>
      </c>
      <c r="AC33" s="80">
        <v>0</v>
      </c>
      <c r="AD33" s="80">
        <f>SUM(Table3[[#This Row],[MetS- BP (1/0)]:[MetS- HDL (1/0)]])</f>
        <v>0</v>
      </c>
      <c r="AE33" s="80"/>
      <c r="AF33" s="80">
        <v>4</v>
      </c>
      <c r="AG33" s="80">
        <v>30</v>
      </c>
      <c r="AH33" s="80"/>
      <c r="AI33" s="80">
        <v>1</v>
      </c>
      <c r="AJ33" s="80"/>
      <c r="AK33" s="80"/>
      <c r="AL33" s="80"/>
      <c r="AM33" s="80">
        <v>10</v>
      </c>
      <c r="AN33" s="113" t="s">
        <v>95</v>
      </c>
    </row>
    <row r="34" spans="1:40" s="82" customFormat="1" ht="19" x14ac:dyDescent="0.25">
      <c r="A34" s="81">
        <v>25724</v>
      </c>
      <c r="B34" s="81" t="s">
        <v>91</v>
      </c>
      <c r="C34" s="81">
        <v>65</v>
      </c>
      <c r="D34" s="81">
        <v>1.72</v>
      </c>
      <c r="E34" s="81">
        <v>97.3</v>
      </c>
      <c r="F34" s="80">
        <f>Table3[[#This Row],[Weight]]/(Table3[[#This Row],[Height]]^2)</f>
        <v>32.889399675500272</v>
      </c>
      <c r="G34" s="80">
        <v>120</v>
      </c>
      <c r="H34" s="80">
        <v>143</v>
      </c>
      <c r="I34" s="80">
        <v>80</v>
      </c>
      <c r="J34" s="80">
        <f>(0.33*(Table3[[#This Row],[Avg SBP]]-I34) + I34)</f>
        <v>100.79</v>
      </c>
      <c r="K34" s="80">
        <f>Table3[[#This Row],[Avg SBP]]-Table3[[#This Row],[Avg DBP]]</f>
        <v>63</v>
      </c>
      <c r="L34" s="80">
        <v>70</v>
      </c>
      <c r="M34" s="80" t="s">
        <v>92</v>
      </c>
      <c r="N34" s="80" t="s">
        <v>93</v>
      </c>
      <c r="O34" s="80">
        <v>51</v>
      </c>
      <c r="P34" s="80">
        <v>170</v>
      </c>
      <c r="Q34" s="80">
        <v>253</v>
      </c>
      <c r="R34" s="80">
        <v>170</v>
      </c>
      <c r="S34" s="80">
        <v>90</v>
      </c>
      <c r="T34" s="80">
        <v>40.200000000000003</v>
      </c>
      <c r="U34" s="80">
        <v>13.3</v>
      </c>
      <c r="V34" s="80">
        <v>5.4</v>
      </c>
      <c r="W34" s="80">
        <v>87</v>
      </c>
      <c r="X34" s="80">
        <v>1.9</v>
      </c>
      <c r="Y34" s="80">
        <v>1</v>
      </c>
      <c r="Z34" s="80">
        <v>0</v>
      </c>
      <c r="AA34" s="80">
        <v>1</v>
      </c>
      <c r="AB34" s="80">
        <v>1</v>
      </c>
      <c r="AC34" s="80">
        <v>0</v>
      </c>
      <c r="AD34" s="80">
        <f>SUM(Table3[[#This Row],[MetS- BP (1/0)]:[MetS- HDL (1/0)]])</f>
        <v>3</v>
      </c>
      <c r="AE34" s="80"/>
      <c r="AF34" s="80">
        <v>3</v>
      </c>
      <c r="AG34" s="80">
        <v>29</v>
      </c>
      <c r="AH34" s="80"/>
      <c r="AI34" s="80">
        <v>2</v>
      </c>
      <c r="AJ34" s="80"/>
      <c r="AK34" s="80"/>
      <c r="AL34" s="80">
        <v>40</v>
      </c>
      <c r="AM34" s="80">
        <v>9</v>
      </c>
      <c r="AN34" s="113" t="s">
        <v>95</v>
      </c>
    </row>
    <row r="35" spans="1:40" s="82" customFormat="1" ht="19" x14ac:dyDescent="0.25">
      <c r="A35" s="81">
        <v>27935</v>
      </c>
      <c r="B35" s="81" t="s">
        <v>96</v>
      </c>
      <c r="C35" s="81">
        <v>66</v>
      </c>
      <c r="D35" s="81">
        <v>1.55</v>
      </c>
      <c r="E35" s="81">
        <v>68.2</v>
      </c>
      <c r="F35" s="80">
        <f>Table3[[#This Row],[Weight]]/(Table3[[#This Row],[Height]]^2)</f>
        <v>28.387096774193544</v>
      </c>
      <c r="G35" s="80">
        <v>90</v>
      </c>
      <c r="H35" s="80">
        <v>107</v>
      </c>
      <c r="I35" s="80">
        <v>63</v>
      </c>
      <c r="J35" s="80">
        <f>(0.33*(Table3[[#This Row],[Avg SBP]]-I35) + I35)</f>
        <v>77.52</v>
      </c>
      <c r="K35" s="80">
        <f>Table3[[#This Row],[Avg SBP]]-Table3[[#This Row],[Avg DBP]]</f>
        <v>44</v>
      </c>
      <c r="L35" s="80">
        <v>63</v>
      </c>
      <c r="M35" s="80" t="s">
        <v>92</v>
      </c>
      <c r="N35" s="80" t="s">
        <v>93</v>
      </c>
      <c r="O35" s="80">
        <v>77</v>
      </c>
      <c r="P35" s="80">
        <v>96</v>
      </c>
      <c r="Q35" s="80">
        <v>187</v>
      </c>
      <c r="R35" s="80">
        <v>57</v>
      </c>
      <c r="S35" s="80">
        <v>96</v>
      </c>
      <c r="T35" s="80">
        <v>40.5</v>
      </c>
      <c r="U35" s="80">
        <v>13.5</v>
      </c>
      <c r="V35" s="80">
        <v>5.3</v>
      </c>
      <c r="W35" s="80">
        <v>100</v>
      </c>
      <c r="X35" s="80">
        <v>1.4</v>
      </c>
      <c r="Y35" s="80">
        <v>0</v>
      </c>
      <c r="Z35" s="80">
        <v>0</v>
      </c>
      <c r="AA35" s="80">
        <v>0</v>
      </c>
      <c r="AB35" s="80">
        <v>1</v>
      </c>
      <c r="AC35" s="80">
        <v>0</v>
      </c>
      <c r="AD35" s="80">
        <f>SUM(Table3[[#This Row],[MetS- BP (1/0)]:[MetS- HDL (1/0)]])</f>
        <v>1</v>
      </c>
      <c r="AE35" s="80"/>
      <c r="AF35" s="80">
        <v>3</v>
      </c>
      <c r="AG35" s="80">
        <v>30</v>
      </c>
      <c r="AH35" s="80"/>
      <c r="AI35" s="80">
        <v>1</v>
      </c>
      <c r="AJ35" s="80"/>
      <c r="AK35" s="80"/>
      <c r="AL35" s="80"/>
      <c r="AM35" s="80">
        <v>9</v>
      </c>
      <c r="AN35" s="113" t="s">
        <v>95</v>
      </c>
    </row>
    <row r="36" spans="1:40" s="82" customFormat="1" ht="19" x14ac:dyDescent="0.25">
      <c r="A36" s="81">
        <v>28226</v>
      </c>
      <c r="B36" s="81" t="s">
        <v>91</v>
      </c>
      <c r="C36" s="80">
        <v>60</v>
      </c>
      <c r="D36" s="81">
        <v>1.67</v>
      </c>
      <c r="E36" s="81">
        <v>82.3</v>
      </c>
      <c r="F36" s="80">
        <f>Table3[[#This Row],[Weight]]/(Table3[[#This Row],[Height]]^2)</f>
        <v>29.509842590268565</v>
      </c>
      <c r="G36" s="80">
        <v>105</v>
      </c>
      <c r="H36" s="80">
        <v>144</v>
      </c>
      <c r="I36" s="80">
        <v>76</v>
      </c>
      <c r="J36" s="80">
        <f>(0.33*(Table3[[#This Row],[Avg SBP]]-I36) + I36)</f>
        <v>98.44</v>
      </c>
      <c r="K36" s="80">
        <f>Table3[[#This Row],[Avg SBP]]-Table3[[#This Row],[Avg DBP]]</f>
        <v>68</v>
      </c>
      <c r="L36" s="80">
        <v>76</v>
      </c>
      <c r="M36" s="80" t="s">
        <v>92</v>
      </c>
      <c r="N36" s="80" t="s">
        <v>93</v>
      </c>
      <c r="O36" s="80">
        <v>43</v>
      </c>
      <c r="P36" s="80">
        <v>88</v>
      </c>
      <c r="Q36" s="80">
        <v>162</v>
      </c>
      <c r="R36" s="80">
        <v>226</v>
      </c>
      <c r="S36" s="80">
        <v>106</v>
      </c>
      <c r="T36" s="80">
        <v>39.700000000000003</v>
      </c>
      <c r="U36" s="80">
        <v>13.8</v>
      </c>
      <c r="V36" s="80">
        <v>6.1</v>
      </c>
      <c r="W36" s="80">
        <v>97</v>
      </c>
      <c r="X36" s="80">
        <v>1.6</v>
      </c>
      <c r="Y36" s="80">
        <v>1</v>
      </c>
      <c r="Z36" s="80">
        <v>1</v>
      </c>
      <c r="AA36" s="80">
        <v>1</v>
      </c>
      <c r="AB36" s="80">
        <v>1</v>
      </c>
      <c r="AC36" s="80">
        <v>1</v>
      </c>
      <c r="AD36" s="80">
        <f>SUM(Table3[[#This Row],[MetS- BP (1/0)]:[MetS- HDL (1/0)]])</f>
        <v>5</v>
      </c>
      <c r="AE36" s="80"/>
      <c r="AF36" s="80">
        <v>1</v>
      </c>
      <c r="AG36" s="80">
        <v>30</v>
      </c>
      <c r="AH36" s="80"/>
      <c r="AI36" s="80">
        <v>1</v>
      </c>
      <c r="AJ36" s="80"/>
      <c r="AK36" s="80"/>
      <c r="AL36" s="80"/>
      <c r="AM36" s="80">
        <v>11</v>
      </c>
      <c r="AN36" s="113" t="s">
        <v>95</v>
      </c>
    </row>
    <row r="37" spans="1:40" s="82" customFormat="1" ht="19" x14ac:dyDescent="0.25">
      <c r="A37" s="81">
        <v>28474</v>
      </c>
      <c r="B37" s="81" t="s">
        <v>91</v>
      </c>
      <c r="C37" s="80">
        <v>65</v>
      </c>
      <c r="D37" s="81">
        <v>1.595</v>
      </c>
      <c r="E37" s="81">
        <v>62.1</v>
      </c>
      <c r="F37" s="80">
        <f>Table3[[#This Row],[Weight]]/(Table3[[#This Row],[Height]]^2)</f>
        <v>24.410137478994901</v>
      </c>
      <c r="G37" s="80">
        <v>96.25</v>
      </c>
      <c r="H37" s="80">
        <v>156</v>
      </c>
      <c r="I37" s="80">
        <v>74</v>
      </c>
      <c r="J37" s="80">
        <f>(0.33*(Table3[[#This Row],[Avg SBP]]-I37) + I37)</f>
        <v>101.06</v>
      </c>
      <c r="K37" s="80">
        <f>Table3[[#This Row],[Avg SBP]]-Table3[[#This Row],[Avg DBP]]</f>
        <v>82</v>
      </c>
      <c r="L37" s="80">
        <v>60</v>
      </c>
      <c r="M37" s="80" t="s">
        <v>92</v>
      </c>
      <c r="N37" s="80" t="s">
        <v>93</v>
      </c>
      <c r="O37" s="80">
        <v>63</v>
      </c>
      <c r="P37" s="80">
        <v>155</v>
      </c>
      <c r="Q37" s="80">
        <v>240</v>
      </c>
      <c r="R37" s="80">
        <v>107</v>
      </c>
      <c r="S37" s="80">
        <v>100</v>
      </c>
      <c r="T37" s="80">
        <v>39.299999999999997</v>
      </c>
      <c r="U37" s="80">
        <v>13.4</v>
      </c>
      <c r="V37" s="80">
        <v>5.6</v>
      </c>
      <c r="W37" s="80">
        <v>103</v>
      </c>
      <c r="X37" s="80">
        <v>1.4</v>
      </c>
      <c r="Y37" s="80">
        <v>1</v>
      </c>
      <c r="Z37" s="80">
        <v>1</v>
      </c>
      <c r="AA37" s="80">
        <v>0</v>
      </c>
      <c r="AB37" s="80">
        <v>1</v>
      </c>
      <c r="AC37" s="80">
        <v>0</v>
      </c>
      <c r="AD37" s="80">
        <f>SUM(Table3[[#This Row],[MetS- BP (1/0)]:[MetS- HDL (1/0)]])</f>
        <v>3</v>
      </c>
      <c r="AE37" s="80"/>
      <c r="AF37" s="80">
        <v>0</v>
      </c>
      <c r="AG37" s="80">
        <v>29</v>
      </c>
      <c r="AH37" s="80"/>
      <c r="AI37" s="80">
        <v>2</v>
      </c>
      <c r="AJ37" s="80">
        <v>24</v>
      </c>
      <c r="AK37" s="80">
        <v>1</v>
      </c>
      <c r="AL37" s="80">
        <v>20</v>
      </c>
      <c r="AM37" s="80">
        <v>11</v>
      </c>
      <c r="AN37" s="113" t="s">
        <v>95</v>
      </c>
    </row>
    <row r="38" spans="1:40" s="82" customFormat="1" ht="19" x14ac:dyDescent="0.25">
      <c r="A38" s="81">
        <v>28572</v>
      </c>
      <c r="B38" s="81" t="s">
        <v>91</v>
      </c>
      <c r="C38" s="81">
        <v>65</v>
      </c>
      <c r="D38" s="81">
        <v>1.67</v>
      </c>
      <c r="E38" s="81">
        <v>100.5</v>
      </c>
      <c r="F38" s="80">
        <f>Table3[[#This Row],[Weight]]/(Table3[[#This Row],[Height]]^2)</f>
        <v>36.035713005127469</v>
      </c>
      <c r="G38" s="80">
        <v>107.25</v>
      </c>
      <c r="H38" s="80">
        <v>143</v>
      </c>
      <c r="I38" s="80">
        <v>85</v>
      </c>
      <c r="J38" s="80">
        <f>(0.33*(Table3[[#This Row],[Avg SBP]]-I38) + I38)</f>
        <v>104.14</v>
      </c>
      <c r="K38" s="80">
        <f>Table3[[#This Row],[Avg SBP]]-Table3[[#This Row],[Avg DBP]]</f>
        <v>58</v>
      </c>
      <c r="L38" s="80">
        <v>63</v>
      </c>
      <c r="M38" s="80" t="s">
        <v>92</v>
      </c>
      <c r="N38" s="80" t="s">
        <v>100</v>
      </c>
      <c r="O38" s="80">
        <v>61</v>
      </c>
      <c r="P38" s="80">
        <v>125</v>
      </c>
      <c r="Q38" s="80">
        <v>201</v>
      </c>
      <c r="R38" s="80">
        <v>56</v>
      </c>
      <c r="S38" s="80">
        <v>77</v>
      </c>
      <c r="T38" s="80">
        <v>39.299999999999997</v>
      </c>
      <c r="U38" s="80">
        <v>12.8</v>
      </c>
      <c r="V38" s="80"/>
      <c r="W38" s="80">
        <v>78</v>
      </c>
      <c r="X38" s="80">
        <v>1.8</v>
      </c>
      <c r="Y38" s="80">
        <v>1</v>
      </c>
      <c r="Z38" s="80">
        <v>0</v>
      </c>
      <c r="AA38" s="80">
        <v>0</v>
      </c>
      <c r="AB38" s="80">
        <v>1</v>
      </c>
      <c r="AC38" s="80">
        <v>0</v>
      </c>
      <c r="AD38" s="80">
        <f>SUM(Table3[[#This Row],[MetS- BP (1/0)]:[MetS- HDL (1/0)]])</f>
        <v>2</v>
      </c>
      <c r="AE38" s="80"/>
      <c r="AF38" s="80">
        <v>0</v>
      </c>
      <c r="AG38" s="80">
        <v>30</v>
      </c>
      <c r="AH38" s="80"/>
      <c r="AI38" s="80">
        <v>1</v>
      </c>
      <c r="AJ38" s="80"/>
      <c r="AK38" s="80"/>
      <c r="AL38" s="80"/>
      <c r="AM38" s="80">
        <v>11</v>
      </c>
      <c r="AN38" s="113" t="s">
        <v>95</v>
      </c>
    </row>
    <row r="39" spans="1:40" s="82" customFormat="1" ht="19" x14ac:dyDescent="0.25">
      <c r="A39" s="81">
        <v>28597</v>
      </c>
      <c r="B39" s="81" t="s">
        <v>91</v>
      </c>
      <c r="C39" s="81">
        <v>70</v>
      </c>
      <c r="D39" s="81">
        <v>1.66</v>
      </c>
      <c r="E39" s="81">
        <v>78.7</v>
      </c>
      <c r="F39" s="80">
        <f>Table3[[#This Row],[Weight]]/(Table3[[#This Row],[Height]]^2)</f>
        <v>28.560023225431852</v>
      </c>
      <c r="G39" s="80">
        <v>100</v>
      </c>
      <c r="H39" s="80">
        <v>125</v>
      </c>
      <c r="I39" s="80">
        <v>67</v>
      </c>
      <c r="J39" s="80">
        <f>(0.33*(Table3[[#This Row],[Avg SBP]]-I39) + I39)</f>
        <v>86.14</v>
      </c>
      <c r="K39" s="80">
        <f>Table3[[#This Row],[Avg SBP]]-Table3[[#This Row],[Avg DBP]]</f>
        <v>58</v>
      </c>
      <c r="L39" s="80">
        <v>74</v>
      </c>
      <c r="M39" s="80" t="s">
        <v>92</v>
      </c>
      <c r="N39" s="80" t="s">
        <v>93</v>
      </c>
      <c r="O39" s="80">
        <v>64</v>
      </c>
      <c r="P39" s="80">
        <v>134</v>
      </c>
      <c r="Q39" s="80">
        <v>221</v>
      </c>
      <c r="R39" s="80">
        <v>120</v>
      </c>
      <c r="S39" s="80">
        <v>101</v>
      </c>
      <c r="T39" s="80">
        <v>41.8</v>
      </c>
      <c r="U39" s="80">
        <v>14</v>
      </c>
      <c r="V39" s="80">
        <v>5.3</v>
      </c>
      <c r="W39" s="80">
        <v>71</v>
      </c>
      <c r="X39" s="80">
        <v>1.6</v>
      </c>
      <c r="Y39" s="80">
        <v>0</v>
      </c>
      <c r="Z39" s="80">
        <v>1</v>
      </c>
      <c r="AA39" s="80">
        <v>0</v>
      </c>
      <c r="AB39" s="80">
        <v>1</v>
      </c>
      <c r="AC39" s="80">
        <v>0</v>
      </c>
      <c r="AD39" s="80">
        <f>SUM(Table3[[#This Row],[MetS- BP (1/0)]:[MetS- HDL (1/0)]])</f>
        <v>2</v>
      </c>
      <c r="AE39" s="80"/>
      <c r="AF39" s="80"/>
      <c r="AG39" s="80">
        <v>29</v>
      </c>
      <c r="AH39" s="80"/>
      <c r="AI39" s="80">
        <v>2</v>
      </c>
      <c r="AJ39" s="80"/>
      <c r="AK39" s="80"/>
      <c r="AL39" s="80">
        <v>40</v>
      </c>
      <c r="AM39" s="80">
        <v>12</v>
      </c>
      <c r="AN39" s="113" t="s">
        <v>95</v>
      </c>
    </row>
    <row r="40" spans="1:40" s="82" customFormat="1" ht="19" x14ac:dyDescent="0.25">
      <c r="A40" s="81">
        <v>28608</v>
      </c>
      <c r="B40" s="81" t="s">
        <v>91</v>
      </c>
      <c r="C40" s="81">
        <v>59</v>
      </c>
      <c r="D40" s="81">
        <v>1.625</v>
      </c>
      <c r="E40" s="81">
        <v>101.2</v>
      </c>
      <c r="F40" s="80">
        <f>Table3[[#This Row],[Weight]]/(Table3[[#This Row],[Height]]^2)</f>
        <v>38.324260355029587</v>
      </c>
      <c r="G40" s="80">
        <v>123.5</v>
      </c>
      <c r="H40" s="80">
        <v>130</v>
      </c>
      <c r="I40" s="80">
        <v>72</v>
      </c>
      <c r="J40" s="80">
        <f>(0.33*(Table3[[#This Row],[Avg SBP]]-I40) + I40)</f>
        <v>91.14</v>
      </c>
      <c r="K40" s="80">
        <f>Table3[[#This Row],[Avg SBP]]-Table3[[#This Row],[Avg DBP]]</f>
        <v>58</v>
      </c>
      <c r="L40" s="80">
        <v>62</v>
      </c>
      <c r="M40" s="80" t="s">
        <v>92</v>
      </c>
      <c r="N40" s="80" t="s">
        <v>93</v>
      </c>
      <c r="O40" s="80">
        <v>41</v>
      </c>
      <c r="P40" s="80">
        <v>126</v>
      </c>
      <c r="Q40" s="80">
        <v>191</v>
      </c>
      <c r="R40" s="80">
        <v>128</v>
      </c>
      <c r="S40" s="80">
        <v>88</v>
      </c>
      <c r="T40" s="80">
        <v>39</v>
      </c>
      <c r="U40" s="80">
        <v>13.4</v>
      </c>
      <c r="V40" s="80">
        <v>5</v>
      </c>
      <c r="W40" s="80">
        <v>102</v>
      </c>
      <c r="X40" s="80">
        <v>1.6</v>
      </c>
      <c r="Y40" s="80">
        <v>1</v>
      </c>
      <c r="Z40" s="80">
        <v>0</v>
      </c>
      <c r="AA40" s="80">
        <v>0</v>
      </c>
      <c r="AB40" s="80">
        <v>1</v>
      </c>
      <c r="AC40" s="80">
        <v>1</v>
      </c>
      <c r="AD40" s="80">
        <f>SUM(Table3[[#This Row],[MetS- BP (1/0)]:[MetS- HDL (1/0)]])</f>
        <v>3</v>
      </c>
      <c r="AE40" s="80"/>
      <c r="AF40" s="80">
        <v>11</v>
      </c>
      <c r="AG40" s="80">
        <v>29</v>
      </c>
      <c r="AH40" s="80"/>
      <c r="AI40" s="80">
        <v>1</v>
      </c>
      <c r="AJ40" s="80"/>
      <c r="AK40" s="80"/>
      <c r="AL40" s="80"/>
      <c r="AM40" s="80">
        <v>10</v>
      </c>
      <c r="AN40" s="113" t="s">
        <v>95</v>
      </c>
    </row>
    <row r="41" spans="1:40" s="82" customFormat="1" ht="19" x14ac:dyDescent="0.25">
      <c r="A41" s="81">
        <v>28609</v>
      </c>
      <c r="B41" s="81" t="s">
        <v>91</v>
      </c>
      <c r="C41" s="80">
        <v>65</v>
      </c>
      <c r="D41" s="81">
        <v>1.8049999999999999</v>
      </c>
      <c r="E41" s="81">
        <v>88.6</v>
      </c>
      <c r="F41" s="80">
        <f>Table3[[#This Row],[Weight]]/(Table3[[#This Row],[Height]]^2)</f>
        <v>27.194389238879381</v>
      </c>
      <c r="G41" s="80">
        <v>112.5</v>
      </c>
      <c r="H41" s="80">
        <v>136</v>
      </c>
      <c r="I41" s="80">
        <v>83</v>
      </c>
      <c r="J41" s="80">
        <f>(0.33*(Table3[[#This Row],[Avg SBP]]-I41) + I41)</f>
        <v>100.49000000000001</v>
      </c>
      <c r="K41" s="80">
        <f>Table3[[#This Row],[Avg SBP]]-Table3[[#This Row],[Avg DBP]]</f>
        <v>53</v>
      </c>
      <c r="L41" s="80">
        <v>80</v>
      </c>
      <c r="M41" s="80" t="s">
        <v>97</v>
      </c>
      <c r="N41" s="80" t="s">
        <v>93</v>
      </c>
      <c r="O41" s="80">
        <v>41</v>
      </c>
      <c r="P41" s="80">
        <v>121</v>
      </c>
      <c r="Q41" s="80">
        <v>186</v>
      </c>
      <c r="R41" s="80">
        <v>126</v>
      </c>
      <c r="S41" s="80">
        <v>101</v>
      </c>
      <c r="T41" s="80">
        <v>46.3</v>
      </c>
      <c r="U41" s="80">
        <v>16.600000000000001</v>
      </c>
      <c r="V41" s="80">
        <v>5.0999999999999996</v>
      </c>
      <c r="W41" s="80">
        <v>99</v>
      </c>
      <c r="X41" s="80">
        <v>1.9</v>
      </c>
      <c r="Y41" s="80">
        <v>1</v>
      </c>
      <c r="Z41" s="80">
        <v>1</v>
      </c>
      <c r="AA41" s="80">
        <v>0</v>
      </c>
      <c r="AB41" s="80">
        <v>1</v>
      </c>
      <c r="AC41" s="80">
        <v>0</v>
      </c>
      <c r="AD41" s="80">
        <f>SUM(Table3[[#This Row],[MetS- BP (1/0)]:[MetS- HDL (1/0)]])</f>
        <v>3</v>
      </c>
      <c r="AE41" s="80"/>
      <c r="AF41" s="80">
        <v>2</v>
      </c>
      <c r="AG41" s="80">
        <v>30</v>
      </c>
      <c r="AH41" s="80"/>
      <c r="AI41" s="80">
        <v>2</v>
      </c>
      <c r="AJ41" s="80" t="s">
        <v>101</v>
      </c>
      <c r="AK41" s="80" t="s">
        <v>94</v>
      </c>
      <c r="AL41" s="80">
        <v>30</v>
      </c>
      <c r="AM41" s="80">
        <v>10</v>
      </c>
      <c r="AN41" s="113" t="s">
        <v>95</v>
      </c>
    </row>
    <row r="42" spans="1:40" s="82" customFormat="1" ht="19" x14ac:dyDescent="0.25">
      <c r="A42" s="81">
        <v>28632</v>
      </c>
      <c r="B42" s="81" t="s">
        <v>91</v>
      </c>
      <c r="C42" s="80">
        <v>72</v>
      </c>
      <c r="D42" s="81">
        <v>1.88</v>
      </c>
      <c r="E42" s="81">
        <v>99.1</v>
      </c>
      <c r="F42" s="80">
        <f>Table3[[#This Row],[Weight]]/(Table3[[#This Row],[Height]]^2)</f>
        <v>28.038705296514259</v>
      </c>
      <c r="G42" s="80">
        <v>104.25</v>
      </c>
      <c r="H42" s="80">
        <v>118</v>
      </c>
      <c r="I42" s="80">
        <v>63</v>
      </c>
      <c r="J42" s="80">
        <f>(0.33*(Table3[[#This Row],[Avg SBP]]-I42) + I42)</f>
        <v>81.150000000000006</v>
      </c>
      <c r="K42" s="80">
        <f>Table3[[#This Row],[Avg SBP]]-Table3[[#This Row],[Avg DBP]]</f>
        <v>55</v>
      </c>
      <c r="L42" s="80">
        <v>53</v>
      </c>
      <c r="M42" s="80" t="s">
        <v>92</v>
      </c>
      <c r="N42" s="80" t="s">
        <v>93</v>
      </c>
      <c r="O42" s="80">
        <v>56</v>
      </c>
      <c r="P42" s="80">
        <v>93</v>
      </c>
      <c r="Q42" s="80">
        <v>164</v>
      </c>
      <c r="R42" s="80">
        <v>61</v>
      </c>
      <c r="S42" s="80">
        <v>100</v>
      </c>
      <c r="T42" s="80">
        <v>41.9</v>
      </c>
      <c r="U42" s="80">
        <v>14.3</v>
      </c>
      <c r="V42" s="80">
        <v>5.3</v>
      </c>
      <c r="W42" s="80">
        <v>72</v>
      </c>
      <c r="X42" s="80">
        <v>2.7</v>
      </c>
      <c r="Y42" s="80">
        <v>0</v>
      </c>
      <c r="Z42" s="80">
        <v>1</v>
      </c>
      <c r="AA42" s="80">
        <v>0</v>
      </c>
      <c r="AB42" s="80">
        <v>1</v>
      </c>
      <c r="AC42" s="80">
        <v>0</v>
      </c>
      <c r="AD42" s="80">
        <f>SUM(Table3[[#This Row],[MetS- BP (1/0)]:[MetS- HDL (1/0)]])</f>
        <v>2</v>
      </c>
      <c r="AE42" s="80"/>
      <c r="AF42" s="80">
        <v>3</v>
      </c>
      <c r="AG42" s="80">
        <v>29</v>
      </c>
      <c r="AH42" s="80"/>
      <c r="AI42" s="80">
        <v>1</v>
      </c>
      <c r="AJ42" s="80"/>
      <c r="AK42" s="80"/>
      <c r="AL42" s="80"/>
      <c r="AM42" s="80">
        <v>11</v>
      </c>
      <c r="AN42" s="113" t="s">
        <v>95</v>
      </c>
    </row>
    <row r="43" spans="1:40" s="82" customFormat="1" ht="19" x14ac:dyDescent="0.25">
      <c r="A43" s="83">
        <v>28664</v>
      </c>
      <c r="B43" s="83" t="s">
        <v>91</v>
      </c>
      <c r="C43" s="83">
        <v>74</v>
      </c>
      <c r="D43" s="83">
        <v>1.6950000000000001</v>
      </c>
      <c r="E43" s="83">
        <v>72.3</v>
      </c>
      <c r="F43" s="80">
        <f>Table3[[#This Row],[Weight]]/(Table3[[#This Row],[Height]]^2)</f>
        <v>25.165113425744639</v>
      </c>
      <c r="G43" s="83">
        <v>92</v>
      </c>
      <c r="H43" s="83">
        <v>141</v>
      </c>
      <c r="I43" s="83">
        <v>74</v>
      </c>
      <c r="J43" s="80">
        <f>(0.33*(Table3[[#This Row],[Avg SBP]]-I43) + I43)</f>
        <v>96.11</v>
      </c>
      <c r="K43" s="80">
        <f>Table3[[#This Row],[Avg SBP]]-Table3[[#This Row],[Avg DBP]]</f>
        <v>67</v>
      </c>
      <c r="L43" s="83">
        <v>58</v>
      </c>
      <c r="M43" s="83" t="s">
        <v>92</v>
      </c>
      <c r="N43" s="83" t="s">
        <v>93</v>
      </c>
      <c r="O43" s="83">
        <v>49</v>
      </c>
      <c r="P43" s="83">
        <v>99</v>
      </c>
      <c r="Q43" s="83">
        <v>167</v>
      </c>
      <c r="R43" s="83">
        <v>78</v>
      </c>
      <c r="S43" s="83">
        <v>93</v>
      </c>
      <c r="T43" s="83"/>
      <c r="U43" s="83"/>
      <c r="V43" s="83">
        <v>5.4</v>
      </c>
      <c r="W43" s="83">
        <v>92</v>
      </c>
      <c r="X43" s="83">
        <v>2</v>
      </c>
      <c r="Y43" s="83">
        <v>1</v>
      </c>
      <c r="Z43" s="83">
        <v>0</v>
      </c>
      <c r="AA43" s="83">
        <v>0</v>
      </c>
      <c r="AB43" s="83">
        <v>1</v>
      </c>
      <c r="AC43" s="83">
        <v>1</v>
      </c>
      <c r="AD43" s="80">
        <f>SUM(Table3[[#This Row],[MetS- BP (1/0)]:[MetS- HDL (1/0)]])</f>
        <v>3</v>
      </c>
      <c r="AE43" s="83"/>
      <c r="AF43" s="83">
        <v>0</v>
      </c>
      <c r="AG43" s="83">
        <v>28</v>
      </c>
      <c r="AH43" s="83"/>
      <c r="AI43" s="80">
        <v>1</v>
      </c>
      <c r="AJ43" s="80"/>
      <c r="AK43" s="80"/>
      <c r="AL43" s="80"/>
      <c r="AM43" s="80">
        <v>9</v>
      </c>
      <c r="AN43" s="113" t="s">
        <v>95</v>
      </c>
    </row>
    <row r="44" spans="1:40" s="82" customFormat="1" ht="19" x14ac:dyDescent="0.25">
      <c r="A44" s="81">
        <v>28667</v>
      </c>
      <c r="B44" s="81" t="s">
        <v>96</v>
      </c>
      <c r="C44" s="81">
        <v>66</v>
      </c>
      <c r="D44" s="81">
        <v>1.61</v>
      </c>
      <c r="E44" s="81">
        <v>58.3</v>
      </c>
      <c r="F44" s="80">
        <f>Table3[[#This Row],[Weight]]/(Table3[[#This Row],[Height]]^2)</f>
        <v>22.491416226225837</v>
      </c>
      <c r="G44" s="80">
        <v>74.5</v>
      </c>
      <c r="H44" s="80">
        <v>117</v>
      </c>
      <c r="I44" s="80">
        <v>65</v>
      </c>
      <c r="J44" s="80">
        <f>(0.33*(Table3[[#This Row],[Avg SBP]]-I44) + I44)</f>
        <v>82.16</v>
      </c>
      <c r="K44" s="80">
        <f>Table3[[#This Row],[Avg SBP]]-Table3[[#This Row],[Avg DBP]]</f>
        <v>52</v>
      </c>
      <c r="L44" s="80">
        <v>53</v>
      </c>
      <c r="M44" s="80" t="s">
        <v>97</v>
      </c>
      <c r="N44" s="80" t="s">
        <v>99</v>
      </c>
      <c r="O44" s="80">
        <v>61</v>
      </c>
      <c r="P44" s="80">
        <v>99</v>
      </c>
      <c r="Q44" s="80">
        <v>174</v>
      </c>
      <c r="R44" s="80">
        <v>56</v>
      </c>
      <c r="S44" s="80">
        <v>95</v>
      </c>
      <c r="T44" s="80">
        <v>41.9</v>
      </c>
      <c r="U44" s="80">
        <v>12.9</v>
      </c>
      <c r="V44" s="80">
        <v>5.6</v>
      </c>
      <c r="W44" s="80">
        <v>92</v>
      </c>
      <c r="X44" s="80">
        <v>1.9</v>
      </c>
      <c r="Y44" s="80">
        <v>0</v>
      </c>
      <c r="Z44" s="80">
        <v>0</v>
      </c>
      <c r="AA44" s="80">
        <v>0</v>
      </c>
      <c r="AB44" s="80">
        <v>0</v>
      </c>
      <c r="AC44" s="80">
        <v>0</v>
      </c>
      <c r="AD44" s="80">
        <f>SUM(Table3[[#This Row],[MetS- BP (1/0)]:[MetS- HDL (1/0)]])</f>
        <v>0</v>
      </c>
      <c r="AE44" s="80"/>
      <c r="AF44" s="80">
        <v>1</v>
      </c>
      <c r="AG44" s="80">
        <v>30</v>
      </c>
      <c r="AH44" s="80"/>
      <c r="AI44" s="80">
        <v>1</v>
      </c>
      <c r="AJ44" s="80"/>
      <c r="AK44" s="80"/>
      <c r="AL44" s="80"/>
      <c r="AM44" s="80">
        <v>10</v>
      </c>
      <c r="AN44" s="113" t="s">
        <v>95</v>
      </c>
    </row>
    <row r="45" spans="1:40" s="82" customFormat="1" ht="19" x14ac:dyDescent="0.25">
      <c r="A45" s="81">
        <v>28669</v>
      </c>
      <c r="B45" s="81" t="s">
        <v>91</v>
      </c>
      <c r="C45" s="80">
        <v>72</v>
      </c>
      <c r="D45" s="81">
        <v>1.65</v>
      </c>
      <c r="E45" s="81">
        <v>74.8</v>
      </c>
      <c r="F45" s="80">
        <f>Table3[[#This Row],[Weight]]/(Table3[[#This Row],[Height]]^2)</f>
        <v>27.474747474747478</v>
      </c>
      <c r="G45" s="80">
        <v>102.5</v>
      </c>
      <c r="H45" s="80">
        <v>146</v>
      </c>
      <c r="I45" s="80">
        <v>68</v>
      </c>
      <c r="J45" s="80">
        <f>(0.33*(Table3[[#This Row],[Avg SBP]]-I45) + I45)</f>
        <v>93.740000000000009</v>
      </c>
      <c r="K45" s="80">
        <f>Table3[[#This Row],[Avg SBP]]-Table3[[#This Row],[Avg DBP]]</f>
        <v>78</v>
      </c>
      <c r="L45" s="80">
        <v>51</v>
      </c>
      <c r="M45" s="80" t="s">
        <v>97</v>
      </c>
      <c r="N45" s="80" t="s">
        <v>93</v>
      </c>
      <c r="O45" s="80">
        <v>43</v>
      </c>
      <c r="P45" s="80">
        <v>72</v>
      </c>
      <c r="Q45" s="80">
        <v>142</v>
      </c>
      <c r="R45" s="80">
        <v>204</v>
      </c>
      <c r="S45" s="80">
        <v>94</v>
      </c>
      <c r="T45" s="80">
        <v>43.6</v>
      </c>
      <c r="U45" s="80">
        <v>15.3</v>
      </c>
      <c r="V45" s="80">
        <v>5.3</v>
      </c>
      <c r="W45" s="80">
        <v>92</v>
      </c>
      <c r="X45" s="80">
        <v>1.8</v>
      </c>
      <c r="Y45" s="80">
        <v>1</v>
      </c>
      <c r="Z45" s="80">
        <v>0</v>
      </c>
      <c r="AA45" s="80">
        <v>1</v>
      </c>
      <c r="AB45" s="80">
        <v>1</v>
      </c>
      <c r="AC45" s="80">
        <v>0</v>
      </c>
      <c r="AD45" s="80">
        <f>SUM(Table3[[#This Row],[MetS- BP (1/0)]:[MetS- HDL (1/0)]])</f>
        <v>3</v>
      </c>
      <c r="AE45" s="80"/>
      <c r="AF45" s="80">
        <v>0</v>
      </c>
      <c r="AG45" s="80">
        <v>29</v>
      </c>
      <c r="AH45" s="80"/>
      <c r="AI45" s="80">
        <v>1</v>
      </c>
      <c r="AJ45" s="80"/>
      <c r="AK45" s="80"/>
      <c r="AL45" s="80"/>
      <c r="AM45" s="80">
        <v>11</v>
      </c>
      <c r="AN45" s="113" t="s">
        <v>95</v>
      </c>
    </row>
    <row r="46" spans="1:40" s="82" customFormat="1" ht="19" x14ac:dyDescent="0.25">
      <c r="A46" s="81">
        <v>28716</v>
      </c>
      <c r="B46" s="81" t="s">
        <v>96</v>
      </c>
      <c r="C46" s="81">
        <v>66</v>
      </c>
      <c r="D46" s="81">
        <v>1.74</v>
      </c>
      <c r="E46" s="81">
        <v>82.3</v>
      </c>
      <c r="F46" s="80">
        <f>Table3[[#This Row],[Weight]]/(Table3[[#This Row],[Height]]^2)</f>
        <v>27.183247456731404</v>
      </c>
      <c r="G46" s="80">
        <v>95</v>
      </c>
      <c r="H46" s="80">
        <v>123</v>
      </c>
      <c r="I46" s="80">
        <v>72</v>
      </c>
      <c r="J46" s="80">
        <f>(0.33*(Table3[[#This Row],[Avg SBP]]-I46) + I46)</f>
        <v>88.83</v>
      </c>
      <c r="K46" s="80">
        <f>Table3[[#This Row],[Avg SBP]]-Table3[[#This Row],[Avg DBP]]</f>
        <v>51</v>
      </c>
      <c r="L46" s="80">
        <v>63</v>
      </c>
      <c r="M46" s="80" t="s">
        <v>97</v>
      </c>
      <c r="N46" s="80" t="s">
        <v>93</v>
      </c>
      <c r="O46" s="80">
        <v>49</v>
      </c>
      <c r="P46" s="80">
        <v>146</v>
      </c>
      <c r="Q46" s="80">
        <v>217</v>
      </c>
      <c r="R46" s="80">
        <v>108</v>
      </c>
      <c r="S46" s="80">
        <v>95</v>
      </c>
      <c r="T46" s="80">
        <v>41.7</v>
      </c>
      <c r="U46" s="80">
        <v>15.1</v>
      </c>
      <c r="V46" s="80">
        <v>4.9000000000000004</v>
      </c>
      <c r="W46" s="80">
        <v>97</v>
      </c>
      <c r="X46" s="80">
        <v>1.8</v>
      </c>
      <c r="Y46" s="80">
        <v>0</v>
      </c>
      <c r="Z46" s="80">
        <v>0</v>
      </c>
      <c r="AA46" s="80">
        <v>0</v>
      </c>
      <c r="AB46" s="80">
        <v>0</v>
      </c>
      <c r="AC46" s="80">
        <v>0</v>
      </c>
      <c r="AD46" s="80">
        <f>SUM(Table3[[#This Row],[MetS- BP (1/0)]:[MetS- HDL (1/0)]])</f>
        <v>0</v>
      </c>
      <c r="AE46" s="80"/>
      <c r="AF46" s="80">
        <v>12</v>
      </c>
      <c r="AG46" s="80">
        <v>30</v>
      </c>
      <c r="AH46" s="80"/>
      <c r="AI46" s="80">
        <v>1</v>
      </c>
      <c r="AJ46" s="80"/>
      <c r="AK46" s="80"/>
      <c r="AL46" s="80"/>
      <c r="AM46" s="80">
        <v>10</v>
      </c>
      <c r="AN46" s="113" t="s">
        <v>95</v>
      </c>
    </row>
    <row r="47" spans="1:40" s="82" customFormat="1" ht="19" x14ac:dyDescent="0.25">
      <c r="A47" s="81">
        <v>28864</v>
      </c>
      <c r="B47" s="81" t="s">
        <v>96</v>
      </c>
      <c r="C47" s="80">
        <v>67</v>
      </c>
      <c r="D47" s="81">
        <v>1.645</v>
      </c>
      <c r="E47" s="81">
        <v>90.8</v>
      </c>
      <c r="F47" s="80">
        <f>Table3[[#This Row],[Weight]]/(Table3[[#This Row],[Height]]^2)</f>
        <v>33.554752820095899</v>
      </c>
      <c r="G47" s="80">
        <v>112.25</v>
      </c>
      <c r="H47" s="80">
        <v>110</v>
      </c>
      <c r="I47" s="80">
        <v>60</v>
      </c>
      <c r="J47" s="80">
        <f>(0.33*(Table3[[#This Row],[Avg SBP]]-I47) + I47)</f>
        <v>76.5</v>
      </c>
      <c r="K47" s="80">
        <f>Table3[[#This Row],[Avg SBP]]-Table3[[#This Row],[Avg DBP]]</f>
        <v>50</v>
      </c>
      <c r="L47" s="80">
        <v>65</v>
      </c>
      <c r="M47" s="80" t="s">
        <v>92</v>
      </c>
      <c r="N47" s="80" t="s">
        <v>93</v>
      </c>
      <c r="O47" s="80">
        <v>57</v>
      </c>
      <c r="P47" s="80">
        <v>108</v>
      </c>
      <c r="Q47" s="80">
        <v>183</v>
      </c>
      <c r="R47" s="80">
        <v>85</v>
      </c>
      <c r="S47" s="80">
        <v>97</v>
      </c>
      <c r="T47" s="80">
        <v>42.6</v>
      </c>
      <c r="U47" s="81">
        <v>14.3</v>
      </c>
      <c r="V47" s="81">
        <v>5.4</v>
      </c>
      <c r="W47" s="81">
        <v>75</v>
      </c>
      <c r="X47" s="81">
        <v>1.7</v>
      </c>
      <c r="Y47" s="80">
        <v>0</v>
      </c>
      <c r="Z47" s="80">
        <v>0</v>
      </c>
      <c r="AA47" s="80">
        <v>0</v>
      </c>
      <c r="AB47" s="80">
        <v>1</v>
      </c>
      <c r="AC47" s="80">
        <v>0</v>
      </c>
      <c r="AD47" s="80">
        <f>SUM(Table3[[#This Row],[MetS- BP (1/0)]:[MetS- HDL (1/0)]])</f>
        <v>1</v>
      </c>
      <c r="AE47" s="80"/>
      <c r="AF47" s="83">
        <v>6</v>
      </c>
      <c r="AG47" s="80">
        <v>29</v>
      </c>
      <c r="AH47" s="80"/>
      <c r="AI47" s="80">
        <v>1</v>
      </c>
      <c r="AJ47" s="80"/>
      <c r="AK47" s="80"/>
      <c r="AL47" s="80"/>
      <c r="AM47" s="80">
        <v>8</v>
      </c>
      <c r="AN47" s="80" t="s">
        <v>95</v>
      </c>
    </row>
    <row r="48" spans="1:40" s="82" customFormat="1" ht="19" x14ac:dyDescent="0.25">
      <c r="A48" s="81">
        <v>28873</v>
      </c>
      <c r="B48" s="81" t="s">
        <v>91</v>
      </c>
      <c r="C48" s="80">
        <v>74</v>
      </c>
      <c r="D48" s="81">
        <v>1.7</v>
      </c>
      <c r="E48" s="81">
        <v>79</v>
      </c>
      <c r="F48" s="80">
        <f>Table3[[#This Row],[Weight]]/(Table3[[#This Row],[Height]]^2)</f>
        <v>27.335640138408309</v>
      </c>
      <c r="G48" s="80">
        <v>105.5</v>
      </c>
      <c r="H48" s="80">
        <v>136</v>
      </c>
      <c r="I48" s="80">
        <v>62</v>
      </c>
      <c r="J48" s="80">
        <f>(0.33*(Table3[[#This Row],[Avg SBP]]-I48) + I48)</f>
        <v>86.42</v>
      </c>
      <c r="K48" s="80">
        <f>Table3[[#This Row],[Avg SBP]]-Table3[[#This Row],[Avg DBP]]</f>
        <v>74</v>
      </c>
      <c r="L48" s="80">
        <v>54</v>
      </c>
      <c r="M48" s="80" t="s">
        <v>92</v>
      </c>
      <c r="N48" s="80" t="s">
        <v>93</v>
      </c>
      <c r="O48" s="80">
        <v>41</v>
      </c>
      <c r="P48" s="80">
        <v>350</v>
      </c>
      <c r="Q48" s="80">
        <v>444</v>
      </c>
      <c r="R48" s="80">
        <v>226</v>
      </c>
      <c r="S48" s="80">
        <v>105</v>
      </c>
      <c r="T48" s="80">
        <v>42.9</v>
      </c>
      <c r="U48" s="80">
        <v>14.6</v>
      </c>
      <c r="V48" s="80">
        <v>5.3</v>
      </c>
      <c r="W48" s="80">
        <v>64</v>
      </c>
      <c r="X48" s="80">
        <v>1.9</v>
      </c>
      <c r="Y48" s="80">
        <v>1</v>
      </c>
      <c r="Z48" s="80">
        <v>1</v>
      </c>
      <c r="AA48" s="80">
        <v>1</v>
      </c>
      <c r="AB48" s="80">
        <v>1</v>
      </c>
      <c r="AC48" s="80">
        <v>1</v>
      </c>
      <c r="AD48" s="80">
        <f>SUM(Table3[[#This Row],[MetS- BP (1/0)]:[MetS- HDL (1/0)]])</f>
        <v>5</v>
      </c>
      <c r="AE48" s="80"/>
      <c r="AF48" s="80">
        <v>5</v>
      </c>
      <c r="AG48" s="80">
        <v>30</v>
      </c>
      <c r="AH48" s="80"/>
      <c r="AI48" s="80">
        <v>1</v>
      </c>
      <c r="AJ48" s="80"/>
      <c r="AK48" s="80"/>
      <c r="AL48" s="80"/>
      <c r="AM48" s="80">
        <v>12</v>
      </c>
      <c r="AN48" s="80" t="s">
        <v>95</v>
      </c>
    </row>
    <row r="49" spans="1:40" s="82" customFormat="1" ht="19" x14ac:dyDescent="0.25">
      <c r="A49" s="81">
        <v>28903</v>
      </c>
      <c r="B49" s="81" t="s">
        <v>96</v>
      </c>
      <c r="C49" s="1">
        <v>62</v>
      </c>
      <c r="D49" s="81">
        <v>1.6850000000000001</v>
      </c>
      <c r="E49" s="81">
        <v>63.6</v>
      </c>
      <c r="F49" s="80">
        <f>Table3[[#This Row],[Weight]]/(Table3[[#This Row],[Height]]^2)</f>
        <v>22.400479003953542</v>
      </c>
      <c r="G49" s="80">
        <v>80</v>
      </c>
      <c r="H49" s="80">
        <v>91</v>
      </c>
      <c r="I49" s="80">
        <v>52</v>
      </c>
      <c r="J49" s="80">
        <f>(0.33*(Table3[[#This Row],[Avg SBP]]-I49) + I49)</f>
        <v>64.87</v>
      </c>
      <c r="K49" s="80">
        <f>Table3[[#This Row],[Avg SBP]]-Table3[[#This Row],[Avg DBP]]</f>
        <v>39</v>
      </c>
      <c r="L49" s="80">
        <v>63</v>
      </c>
      <c r="M49" s="80" t="s">
        <v>92</v>
      </c>
      <c r="N49" s="80" t="s">
        <v>93</v>
      </c>
      <c r="O49" s="80">
        <v>78</v>
      </c>
      <c r="P49" s="80">
        <v>101</v>
      </c>
      <c r="Q49" s="80">
        <v>200</v>
      </c>
      <c r="R49" s="80">
        <v>110</v>
      </c>
      <c r="S49" s="80">
        <v>83</v>
      </c>
      <c r="T49" s="80">
        <v>36</v>
      </c>
      <c r="U49" s="81">
        <v>12.3</v>
      </c>
      <c r="V49" s="81">
        <v>5.3</v>
      </c>
      <c r="W49" s="81">
        <v>89</v>
      </c>
      <c r="X49" s="81">
        <v>1.6</v>
      </c>
      <c r="Y49" s="80">
        <v>0</v>
      </c>
      <c r="Z49" s="80">
        <v>0</v>
      </c>
      <c r="AA49" s="80">
        <v>0</v>
      </c>
      <c r="AB49" s="80">
        <v>0</v>
      </c>
      <c r="AC49" s="80">
        <v>0</v>
      </c>
      <c r="AD49" s="80">
        <f>SUM(Table3[[#This Row],[MetS- BP (1/0)]:[MetS- HDL (1/0)]])</f>
        <v>0</v>
      </c>
      <c r="AE49" s="80"/>
      <c r="AF49" s="83">
        <v>8</v>
      </c>
      <c r="AG49" s="80">
        <v>29</v>
      </c>
      <c r="AH49" s="80"/>
      <c r="AI49" s="80">
        <v>1</v>
      </c>
      <c r="AJ49" s="80"/>
      <c r="AK49" s="80"/>
      <c r="AL49" s="80"/>
      <c r="AM49" s="80">
        <v>11</v>
      </c>
      <c r="AN49" s="80" t="s">
        <v>95</v>
      </c>
    </row>
    <row r="50" spans="1:40" s="83" customFormat="1" ht="22" customHeight="1" x14ac:dyDescent="0.25">
      <c r="A50" s="81">
        <v>28904</v>
      </c>
      <c r="B50" s="81" t="s">
        <v>91</v>
      </c>
      <c r="C50" s="80">
        <v>64</v>
      </c>
      <c r="D50" s="81">
        <v>1.73</v>
      </c>
      <c r="E50" s="81">
        <v>77.7</v>
      </c>
      <c r="F50" s="80">
        <f>Table3[[#This Row],[Weight]]/(Table3[[#This Row],[Height]]^2)</f>
        <v>25.961442079588359</v>
      </c>
      <c r="G50" s="80">
        <v>96.5</v>
      </c>
      <c r="H50" s="80">
        <v>128</v>
      </c>
      <c r="I50" s="80">
        <v>74</v>
      </c>
      <c r="J50" s="80">
        <f>(0.33*(Table3[[#This Row],[Avg SBP]]-I50) + I50)</f>
        <v>91.82</v>
      </c>
      <c r="K50" s="80">
        <f>Table3[[#This Row],[Avg SBP]]-Table3[[#This Row],[Avg DBP]]</f>
        <v>54</v>
      </c>
      <c r="L50" s="80">
        <v>77</v>
      </c>
      <c r="M50" s="80" t="s">
        <v>97</v>
      </c>
      <c r="N50" s="80" t="s">
        <v>93</v>
      </c>
      <c r="O50" s="80">
        <v>41</v>
      </c>
      <c r="P50" s="80">
        <v>94</v>
      </c>
      <c r="Q50" s="80">
        <v>186</v>
      </c>
      <c r="R50" s="80">
        <v>381</v>
      </c>
      <c r="S50" s="80">
        <v>135</v>
      </c>
      <c r="T50" s="80">
        <v>37.6</v>
      </c>
      <c r="U50" s="80">
        <v>13.4</v>
      </c>
      <c r="V50" s="80">
        <v>5.9</v>
      </c>
      <c r="W50" s="80">
        <v>100</v>
      </c>
      <c r="X50" s="80">
        <v>2</v>
      </c>
      <c r="Y50" s="80">
        <v>1</v>
      </c>
      <c r="Z50" s="80">
        <v>1</v>
      </c>
      <c r="AA50" s="80">
        <v>1</v>
      </c>
      <c r="AB50" s="80">
        <v>0</v>
      </c>
      <c r="AC50" s="80">
        <v>0</v>
      </c>
      <c r="AD50" s="80">
        <f>SUM(Table3[[#This Row],[MetS- BP (1/0)]:[MetS- HDL (1/0)]])</f>
        <v>3</v>
      </c>
      <c r="AE50" s="80"/>
      <c r="AF50" s="80">
        <v>4</v>
      </c>
      <c r="AG50" s="80">
        <v>29</v>
      </c>
      <c r="AH50" s="80"/>
      <c r="AI50" s="80">
        <v>1</v>
      </c>
      <c r="AJ50" s="80"/>
      <c r="AK50" s="80"/>
      <c r="AL50" s="80"/>
      <c r="AM50" s="80">
        <v>12</v>
      </c>
      <c r="AN50" s="80" t="s">
        <v>95</v>
      </c>
    </row>
    <row r="51" spans="1:40" s="82" customFormat="1" ht="21" customHeight="1" x14ac:dyDescent="0.25">
      <c r="A51" s="81">
        <v>28925</v>
      </c>
      <c r="B51" s="81" t="s">
        <v>91</v>
      </c>
      <c r="C51" s="81">
        <v>62</v>
      </c>
      <c r="D51" s="81">
        <v>1.7250000000000001</v>
      </c>
      <c r="E51" s="81">
        <v>85</v>
      </c>
      <c r="F51" s="80">
        <f>Table3[[#This Row],[Weight]]/(Table3[[#This Row],[Height]]^2)</f>
        <v>28.565427431211926</v>
      </c>
      <c r="G51" s="80">
        <v>102</v>
      </c>
      <c r="H51" s="80">
        <v>143</v>
      </c>
      <c r="I51" s="80">
        <v>88</v>
      </c>
      <c r="J51" s="80">
        <f>(0.33*(Table3[[#This Row],[Avg SBP]]-I51) + I51)</f>
        <v>106.15</v>
      </c>
      <c r="K51" s="80">
        <f>Table3[[#This Row],[Avg SBP]]-Table3[[#This Row],[Avg DBP]]</f>
        <v>55</v>
      </c>
      <c r="L51" s="80">
        <v>72</v>
      </c>
      <c r="M51" s="80" t="s">
        <v>92</v>
      </c>
      <c r="N51" s="80" t="s">
        <v>93</v>
      </c>
      <c r="O51" s="80">
        <v>57</v>
      </c>
      <c r="P51" s="80">
        <v>97</v>
      </c>
      <c r="Q51" s="80">
        <v>183</v>
      </c>
      <c r="R51" s="80">
        <v>191</v>
      </c>
      <c r="S51" s="80">
        <v>101</v>
      </c>
      <c r="T51" s="80">
        <v>43.4</v>
      </c>
      <c r="U51" s="80">
        <v>14.8</v>
      </c>
      <c r="V51" s="80">
        <v>5.6</v>
      </c>
      <c r="W51" s="80">
        <v>94</v>
      </c>
      <c r="X51" s="80">
        <v>2</v>
      </c>
      <c r="Y51" s="80">
        <v>1</v>
      </c>
      <c r="Z51" s="80">
        <v>1</v>
      </c>
      <c r="AA51" s="80">
        <v>1</v>
      </c>
      <c r="AB51" s="80">
        <v>1</v>
      </c>
      <c r="AC51" s="80">
        <v>0</v>
      </c>
      <c r="AD51" s="80">
        <v>4</v>
      </c>
      <c r="AE51" s="80"/>
      <c r="AF51" s="80">
        <v>3</v>
      </c>
      <c r="AG51" s="80">
        <v>29</v>
      </c>
      <c r="AH51" s="80"/>
      <c r="AI51" s="80">
        <v>1</v>
      </c>
      <c r="AJ51" s="80"/>
      <c r="AK51" s="80"/>
      <c r="AL51" s="80"/>
      <c r="AM51" s="80">
        <v>11</v>
      </c>
      <c r="AN51" s="80" t="s">
        <v>95</v>
      </c>
    </row>
    <row r="52" spans="1:40" s="82" customFormat="1" ht="21" customHeight="1" x14ac:dyDescent="0.25">
      <c r="A52" s="81"/>
      <c r="B52" s="81"/>
      <c r="C52" s="80"/>
      <c r="D52" s="81"/>
      <c r="E52" s="81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</row>
    <row r="53" spans="1:40" s="82" customFormat="1" ht="19" x14ac:dyDescent="0.25">
      <c r="A53" s="81"/>
      <c r="B53" s="81"/>
      <c r="C53" s="81"/>
      <c r="D53" s="81"/>
      <c r="E53" s="81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  <c r="AA53" s="80"/>
      <c r="AB53" s="80"/>
      <c r="AC53" s="80"/>
      <c r="AD53" s="80"/>
      <c r="AE53" s="80"/>
      <c r="AF53" s="80"/>
      <c r="AG53" s="80"/>
      <c r="AH53" s="80"/>
      <c r="AI53" s="80"/>
      <c r="AJ53" s="80"/>
      <c r="AK53" s="80"/>
      <c r="AL53" s="80"/>
      <c r="AM53" s="80"/>
      <c r="AN53" s="80"/>
    </row>
    <row r="54" spans="1:40" s="82" customFormat="1" ht="19" x14ac:dyDescent="0.25">
      <c r="A54" s="81"/>
      <c r="B54" s="81"/>
      <c r="C54" s="81"/>
      <c r="D54" s="81"/>
      <c r="E54" s="81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  <c r="AM54" s="80"/>
      <c r="AN54" s="80"/>
    </row>
    <row r="55" spans="1:40" s="82" customFormat="1" ht="19" x14ac:dyDescent="0.25">
      <c r="A55" s="92"/>
      <c r="B55" s="92"/>
      <c r="C55" s="93"/>
      <c r="D55" s="92"/>
      <c r="E55" s="92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  <c r="AA55" s="80"/>
      <c r="AB55" s="80"/>
      <c r="AC55" s="80"/>
      <c r="AD55" s="80"/>
      <c r="AE55" s="80"/>
      <c r="AF55" s="80"/>
      <c r="AG55" s="80"/>
      <c r="AH55" s="80"/>
      <c r="AI55" s="80"/>
      <c r="AJ55" s="80"/>
      <c r="AK55" s="80"/>
      <c r="AL55" s="80"/>
      <c r="AM55" s="80"/>
      <c r="AN55" s="80"/>
    </row>
    <row r="56" spans="1:40" s="82" customFormat="1" ht="19" x14ac:dyDescent="0.25">
      <c r="A56" s="81"/>
      <c r="B56" s="81"/>
      <c r="C56" s="84"/>
      <c r="D56" s="81"/>
      <c r="E56" s="81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1"/>
      <c r="V56" s="81"/>
      <c r="W56" s="81"/>
      <c r="X56" s="81"/>
      <c r="Y56" s="80"/>
      <c r="Z56" s="80"/>
      <c r="AA56" s="80"/>
      <c r="AB56" s="80"/>
      <c r="AC56" s="80"/>
      <c r="AD56" s="80"/>
      <c r="AE56" s="80"/>
      <c r="AF56" s="83"/>
      <c r="AG56" s="80"/>
      <c r="AH56" s="80"/>
      <c r="AI56" s="83"/>
      <c r="AJ56" s="83"/>
      <c r="AK56" s="83"/>
    </row>
    <row r="57" spans="1:40" ht="22" customHeight="1" x14ac:dyDescent="0.3">
      <c r="A57" s="13"/>
      <c r="B57" s="13"/>
      <c r="C57" s="13"/>
      <c r="D57" s="13"/>
      <c r="E57" s="13"/>
      <c r="F57" s="12"/>
      <c r="G57" s="12"/>
      <c r="H57" s="10"/>
      <c r="I57" s="10"/>
      <c r="J57" s="10"/>
      <c r="K57" s="10"/>
      <c r="L57" s="10"/>
      <c r="M57" s="10"/>
      <c r="N57" s="10"/>
      <c r="O57" s="8"/>
      <c r="P57" s="8"/>
      <c r="Q57" s="8"/>
      <c r="R57" s="8"/>
      <c r="S57" s="8"/>
      <c r="T57" s="9"/>
      <c r="U57" s="7"/>
      <c r="V57" s="7"/>
      <c r="W57" s="7"/>
      <c r="X57" s="7"/>
      <c r="Y57" s="8"/>
      <c r="Z57" s="8"/>
      <c r="AA57" s="8"/>
      <c r="AB57" s="8"/>
      <c r="AC57" s="9"/>
    </row>
    <row r="58" spans="1:40" ht="24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</row>
    <row r="59" spans="1:40" ht="24" x14ac:dyDescent="0.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</row>
    <row r="60" spans="1:40" ht="31" x14ac:dyDescent="0.3">
      <c r="A60" s="13"/>
      <c r="B60" s="13"/>
      <c r="C60" s="13"/>
      <c r="D60" s="13"/>
      <c r="E60" s="13"/>
      <c r="F60" s="12"/>
      <c r="G60" s="12"/>
      <c r="H60" s="10"/>
      <c r="I60" s="10"/>
      <c r="J60" s="10"/>
      <c r="K60" s="10"/>
      <c r="L60" s="10"/>
      <c r="M60" s="10"/>
      <c r="N60" s="10"/>
      <c r="O60" s="8"/>
      <c r="P60" s="8"/>
      <c r="Q60" s="8"/>
      <c r="R60" s="8"/>
      <c r="S60" s="8"/>
      <c r="T60" s="9"/>
      <c r="U60" s="7"/>
      <c r="V60" s="7"/>
      <c r="W60" s="7"/>
      <c r="X60" s="7"/>
      <c r="Y60" s="8"/>
      <c r="Z60" s="8"/>
      <c r="AA60" s="8"/>
      <c r="AB60" s="8"/>
      <c r="AC60" s="9"/>
    </row>
    <row r="61" spans="1:40" ht="31" x14ac:dyDescent="0.3">
      <c r="A61" s="13"/>
      <c r="B61" s="13"/>
      <c r="C61" s="13"/>
      <c r="D61" s="13"/>
      <c r="E61" s="13"/>
      <c r="F61" s="12"/>
      <c r="G61" s="12"/>
      <c r="H61" s="10"/>
      <c r="I61" s="10"/>
      <c r="J61" s="10"/>
      <c r="K61" s="10"/>
      <c r="L61" s="10"/>
      <c r="M61" s="10"/>
      <c r="N61" s="10"/>
      <c r="O61" s="8"/>
      <c r="P61" s="8"/>
      <c r="Q61" s="8"/>
      <c r="R61" s="8"/>
      <c r="S61" s="8"/>
      <c r="T61" s="9"/>
      <c r="U61" s="7"/>
      <c r="V61" s="7"/>
      <c r="W61" s="7"/>
      <c r="X61" s="7"/>
      <c r="Y61" s="8"/>
      <c r="Z61" s="8"/>
      <c r="AA61" s="8"/>
      <c r="AB61" s="8"/>
      <c r="AC61" s="9"/>
    </row>
    <row r="62" spans="1:40" ht="31" x14ac:dyDescent="0.3">
      <c r="A62" s="13"/>
      <c r="B62" s="13"/>
      <c r="F62" s="12"/>
      <c r="G62" s="12"/>
      <c r="H62" s="10"/>
      <c r="I62" s="10"/>
      <c r="J62" s="10"/>
      <c r="K62" s="10"/>
      <c r="L62" s="10"/>
      <c r="M62" s="10"/>
      <c r="N62" s="10"/>
      <c r="O62" s="8"/>
      <c r="P62" s="8"/>
      <c r="Q62" s="8"/>
      <c r="R62" s="8"/>
      <c r="S62" s="8"/>
      <c r="T62" s="9"/>
      <c r="U62" s="7"/>
      <c r="V62" s="7"/>
      <c r="W62" s="7"/>
      <c r="X62" s="7"/>
      <c r="Y62" s="8"/>
      <c r="Z62" s="8"/>
      <c r="AA62" s="8"/>
      <c r="AB62" s="8"/>
      <c r="AC62" s="9"/>
    </row>
    <row r="63" spans="1:40" ht="31" x14ac:dyDescent="0.3">
      <c r="A63" s="13"/>
      <c r="B63" s="13"/>
      <c r="F63" s="12"/>
      <c r="G63" s="12"/>
      <c r="H63" s="10"/>
      <c r="I63" s="10"/>
      <c r="J63" s="10"/>
      <c r="K63" s="10"/>
      <c r="L63" s="10"/>
      <c r="M63" s="10"/>
      <c r="N63" s="10"/>
      <c r="O63" s="8"/>
      <c r="P63" s="8"/>
      <c r="Q63" s="8"/>
      <c r="R63" s="8"/>
      <c r="S63" s="8"/>
      <c r="T63" s="9"/>
      <c r="U63" s="7"/>
      <c r="V63" s="7"/>
      <c r="W63" s="7"/>
      <c r="X63" s="7"/>
      <c r="Y63" s="8"/>
      <c r="Z63" s="8"/>
      <c r="AA63" s="8"/>
      <c r="AB63" s="8"/>
      <c r="AC63" s="9"/>
    </row>
    <row r="64" spans="1:40" ht="31" x14ac:dyDescent="0.3">
      <c r="A64" s="13"/>
      <c r="B64" s="13"/>
      <c r="F64" s="12"/>
      <c r="G64" s="12"/>
      <c r="H64" s="10"/>
      <c r="I64" s="10"/>
      <c r="J64" s="10"/>
      <c r="K64" s="10"/>
      <c r="L64" s="10"/>
      <c r="M64" s="10"/>
      <c r="N64" s="10"/>
      <c r="O64" s="8"/>
      <c r="P64" s="8"/>
      <c r="Q64" s="8"/>
      <c r="R64" s="8"/>
      <c r="S64" s="8"/>
      <c r="T64" s="9"/>
      <c r="U64" s="7"/>
      <c r="V64" s="7"/>
      <c r="W64" s="7"/>
      <c r="X64" s="7"/>
      <c r="Y64" s="8"/>
      <c r="Z64" s="8"/>
      <c r="AA64" s="8"/>
      <c r="AB64" s="8"/>
      <c r="AC64" s="9"/>
    </row>
    <row r="65" spans="1:34" ht="31" x14ac:dyDescent="0.2">
      <c r="A65" s="14"/>
      <c r="B65" s="14"/>
      <c r="F65" s="10"/>
      <c r="G65" s="10"/>
      <c r="H65" s="10"/>
      <c r="I65" s="10"/>
      <c r="J65" s="10"/>
      <c r="K65" s="10"/>
      <c r="L65" s="10"/>
      <c r="M65" s="10"/>
      <c r="N65" s="10"/>
      <c r="O65" s="8"/>
      <c r="P65" s="8"/>
      <c r="Q65" s="8"/>
      <c r="R65" s="8"/>
      <c r="S65" s="8"/>
      <c r="T65" s="9"/>
      <c r="U65" s="7"/>
      <c r="V65" s="7"/>
      <c r="W65" s="7"/>
      <c r="X65" s="7"/>
      <c r="Y65" s="8"/>
      <c r="Z65" s="8"/>
      <c r="AA65" s="8"/>
      <c r="AB65" s="8"/>
      <c r="AC65" s="9"/>
    </row>
    <row r="66" spans="1:34" ht="31" x14ac:dyDescent="0.2">
      <c r="A66" s="5"/>
      <c r="B66" s="5"/>
      <c r="F66" s="4"/>
      <c r="G66" s="4"/>
      <c r="H66" s="4"/>
      <c r="I66" s="4"/>
      <c r="J66" s="4"/>
      <c r="K66" s="4"/>
      <c r="L66" s="4"/>
      <c r="M66" s="4"/>
      <c r="N66" s="4"/>
      <c r="O66" s="3"/>
      <c r="P66" s="3"/>
      <c r="Q66" s="3"/>
      <c r="R66" s="3"/>
      <c r="S66" s="3"/>
      <c r="U66" s="2"/>
      <c r="V66" s="2"/>
      <c r="W66" s="2"/>
      <c r="X66" s="2"/>
      <c r="Y66" s="3"/>
      <c r="Z66" s="3"/>
      <c r="AA66" s="3"/>
      <c r="AB66" s="3"/>
    </row>
    <row r="67" spans="1:34" ht="31" x14ac:dyDescent="0.2">
      <c r="A67" s="5"/>
      <c r="B67" s="5"/>
      <c r="F67" s="4"/>
      <c r="G67" s="4"/>
      <c r="H67" s="4"/>
      <c r="I67" s="4"/>
      <c r="J67" s="4"/>
      <c r="K67" s="4"/>
      <c r="L67" s="4"/>
      <c r="M67" s="4"/>
      <c r="N67" s="4"/>
      <c r="O67" s="3"/>
      <c r="P67" s="3"/>
      <c r="Q67" s="3"/>
      <c r="R67" s="3"/>
      <c r="S67" s="3"/>
      <c r="U67" s="2"/>
      <c r="V67" s="2"/>
      <c r="W67" s="2"/>
      <c r="X67" s="2"/>
      <c r="Y67" s="3"/>
      <c r="Z67" s="3"/>
      <c r="AA67" s="3"/>
      <c r="AB67" s="3"/>
    </row>
    <row r="68" spans="1:34" ht="24" x14ac:dyDescent="0.3">
      <c r="A68" s="16"/>
      <c r="B68" s="16"/>
      <c r="F68" s="17"/>
      <c r="G68" s="17"/>
      <c r="H68" s="17"/>
      <c r="I68" s="17"/>
      <c r="J68" s="17"/>
      <c r="K68" s="17"/>
      <c r="L68" s="17"/>
      <c r="M68" s="17"/>
      <c r="N68" s="17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1"/>
      <c r="AE68" s="18"/>
      <c r="AF68" s="18"/>
      <c r="AG68" s="18"/>
      <c r="AH68" s="18"/>
    </row>
    <row r="69" spans="1:34" s="6" customFormat="1" ht="24" x14ac:dyDescent="0.3">
      <c r="A69" s="19"/>
      <c r="B69" s="19"/>
      <c r="C69"/>
      <c r="D69"/>
      <c r="E69"/>
      <c r="F69" s="19"/>
      <c r="G69" s="19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</row>
    <row r="70" spans="1:34" s="6" customFormat="1" ht="24" x14ac:dyDescent="0.3">
      <c r="A70" s="19"/>
      <c r="B70" s="19"/>
      <c r="C70"/>
      <c r="D70"/>
      <c r="E70"/>
      <c r="F70" s="19"/>
      <c r="G70" s="19"/>
      <c r="H70" s="19"/>
      <c r="I70" s="19"/>
      <c r="J70" s="19"/>
      <c r="K70" s="19"/>
      <c r="L70" s="19"/>
      <c r="M70" s="19"/>
      <c r="N70" s="19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</row>
    <row r="71" spans="1:34" s="6" customFormat="1" ht="24" x14ac:dyDescent="0.3">
      <c r="A71" s="19"/>
      <c r="B71" s="19"/>
      <c r="C71"/>
      <c r="D71"/>
      <c r="E71"/>
      <c r="F71" s="19"/>
      <c r="G71" s="19"/>
      <c r="H71" s="19"/>
      <c r="I71" s="19"/>
      <c r="J71" s="19"/>
      <c r="K71" s="19"/>
      <c r="L71" s="19"/>
      <c r="M71" s="19"/>
      <c r="N71" s="19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</row>
    <row r="72" spans="1:34" s="6" customFormat="1" ht="24" x14ac:dyDescent="0.3">
      <c r="A72" s="19"/>
      <c r="B72" s="19"/>
      <c r="C72"/>
      <c r="D72"/>
      <c r="E72"/>
      <c r="F72" s="19"/>
      <c r="G72" s="19"/>
      <c r="H72" s="19"/>
      <c r="I72" s="19"/>
      <c r="J72" s="19"/>
      <c r="K72" s="19"/>
      <c r="L72" s="19"/>
      <c r="M72" s="19"/>
      <c r="N72" s="19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</row>
    <row r="73" spans="1:34" s="6" customFormat="1" ht="24" x14ac:dyDescent="0.3">
      <c r="A73" s="19"/>
      <c r="B73" s="19"/>
      <c r="C73"/>
      <c r="D73"/>
      <c r="E73"/>
      <c r="F73" s="19"/>
      <c r="G73" s="19"/>
      <c r="H73" s="19"/>
      <c r="I73" s="19"/>
      <c r="J73" s="19"/>
      <c r="K73" s="19"/>
      <c r="L73" s="19"/>
      <c r="M73" s="19"/>
      <c r="N73" s="19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</row>
    <row r="74" spans="1:34" s="6" customFormat="1" ht="24" x14ac:dyDescent="0.3">
      <c r="A74" s="19"/>
      <c r="B74" s="19"/>
      <c r="C74"/>
      <c r="D74"/>
      <c r="E74"/>
      <c r="F74" s="19"/>
      <c r="G74" s="19"/>
      <c r="H74" s="19"/>
      <c r="I74" s="19"/>
      <c r="J74" s="19"/>
      <c r="K74" s="19"/>
      <c r="L74" s="19"/>
      <c r="M74" s="19"/>
      <c r="N74" s="19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</row>
    <row r="75" spans="1:34" s="6" customFormat="1" ht="24" x14ac:dyDescent="0.3">
      <c r="A75" s="19"/>
      <c r="B75" s="19"/>
      <c r="C75"/>
      <c r="D75"/>
      <c r="E75"/>
      <c r="F75" s="19"/>
      <c r="G75" s="19"/>
      <c r="H75" s="19"/>
      <c r="I75" s="19"/>
      <c r="J75" s="19"/>
      <c r="K75" s="19"/>
      <c r="L75" s="19"/>
      <c r="M75" s="19"/>
      <c r="N75" s="19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</row>
    <row r="76" spans="1:34" s="6" customFormat="1" ht="24" x14ac:dyDescent="0.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</row>
    <row r="77" spans="1:34" s="6" customFormat="1" ht="24" x14ac:dyDescent="0.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</row>
    <row r="78" spans="1:34" s="6" customFormat="1" ht="24" x14ac:dyDescent="0.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</row>
    <row r="79" spans="1:34" ht="24" x14ac:dyDescent="0.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5"/>
      <c r="M79" s="15"/>
      <c r="N79" s="15"/>
      <c r="O79" s="15"/>
      <c r="P79" s="15"/>
      <c r="Q79" s="15"/>
      <c r="R79" s="15"/>
      <c r="S79" s="15"/>
      <c r="T79" s="15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</row>
    <row r="80" spans="1:34" ht="24" x14ac:dyDescent="0.3">
      <c r="A80" s="19"/>
      <c r="B80" s="19"/>
      <c r="C80" s="19"/>
      <c r="D80" s="19"/>
      <c r="E80" s="19"/>
      <c r="F80" s="19"/>
      <c r="G80" s="19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</row>
    <row r="81" spans="1:34" ht="24" x14ac:dyDescent="0.3">
      <c r="A81" s="19"/>
      <c r="B81" s="19"/>
      <c r="C81" s="19"/>
      <c r="D81" s="19"/>
      <c r="E81" s="19"/>
      <c r="F81" s="19"/>
      <c r="G81" s="19"/>
      <c r="H81" s="15"/>
      <c r="I81" s="15"/>
      <c r="J81" s="15"/>
      <c r="K81" s="15"/>
      <c r="L81" s="15"/>
      <c r="M81" s="15"/>
      <c r="N81" s="15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1"/>
      <c r="AE81" s="18"/>
      <c r="AF81" s="18"/>
      <c r="AG81" s="18"/>
      <c r="AH81" s="18"/>
    </row>
    <row r="82" spans="1:34" ht="24" x14ac:dyDescent="0.3">
      <c r="A82" s="15"/>
      <c r="B82" s="15"/>
      <c r="C82" s="19"/>
      <c r="D82" s="19"/>
      <c r="E82" s="19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</row>
    <row r="83" spans="1:34" ht="24" x14ac:dyDescent="0.3">
      <c r="A83" s="19"/>
      <c r="B83" s="19"/>
      <c r="C83" s="19"/>
      <c r="D83" s="19"/>
      <c r="E83" s="19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</row>
    <row r="84" spans="1:34" ht="24" x14ac:dyDescent="0.3">
      <c r="A84" s="19"/>
      <c r="B84" s="19"/>
      <c r="C84" s="19"/>
      <c r="D84" s="19"/>
      <c r="E84" s="19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</row>
    <row r="85" spans="1:34" ht="24" x14ac:dyDescent="0.3">
      <c r="A85" s="19"/>
      <c r="B85" s="19"/>
      <c r="C85" s="19"/>
      <c r="D85" s="19"/>
      <c r="E85" s="19"/>
      <c r="F85" s="15"/>
      <c r="G85" s="15"/>
      <c r="H85" s="15"/>
      <c r="I85" s="15"/>
      <c r="J85" s="15"/>
      <c r="K85" s="15"/>
      <c r="L85" s="15"/>
      <c r="M85" s="15"/>
      <c r="N85" s="15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</row>
    <row r="86" spans="1:34" ht="24" x14ac:dyDescent="0.3">
      <c r="A86" s="19"/>
      <c r="B86" s="19"/>
      <c r="C86" s="19"/>
      <c r="D86" s="19"/>
      <c r="E86" s="19"/>
      <c r="F86" s="15"/>
      <c r="G86" s="15"/>
      <c r="H86" s="15"/>
      <c r="I86" s="15"/>
      <c r="J86" s="15"/>
      <c r="K86" s="15"/>
      <c r="L86" s="15"/>
      <c r="M86" s="15"/>
      <c r="N86" s="15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</row>
    <row r="87" spans="1:34" ht="24" x14ac:dyDescent="0.3">
      <c r="A87" s="19"/>
      <c r="B87" s="19"/>
      <c r="C87" s="19"/>
      <c r="D87" s="19"/>
      <c r="E87" s="19"/>
      <c r="F87" s="15"/>
      <c r="G87" s="15"/>
      <c r="H87" s="15"/>
      <c r="I87" s="15"/>
      <c r="J87" s="15"/>
      <c r="K87" s="15"/>
      <c r="L87" s="15"/>
      <c r="M87" s="15"/>
      <c r="N87" s="15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</row>
    <row r="88" spans="1:34" ht="24" x14ac:dyDescent="0.3">
      <c r="A88" s="19"/>
      <c r="B88" s="19"/>
      <c r="C88" s="19"/>
      <c r="D88" s="19"/>
      <c r="E88" s="19"/>
      <c r="F88" s="15"/>
      <c r="G88" s="15"/>
      <c r="H88" s="15"/>
      <c r="I88" s="15"/>
      <c r="J88" s="15"/>
      <c r="K88" s="15"/>
      <c r="L88" s="15"/>
      <c r="M88" s="15"/>
      <c r="N88" s="15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</row>
    <row r="89" spans="1:34" ht="24" x14ac:dyDescent="0.3">
      <c r="A89" s="19"/>
      <c r="B89" s="19"/>
      <c r="C89" s="19"/>
      <c r="D89" s="19"/>
      <c r="E89" s="19"/>
      <c r="F89" s="15"/>
      <c r="G89" s="15"/>
      <c r="H89" s="15"/>
      <c r="I89" s="15"/>
      <c r="J89" s="15"/>
      <c r="K89" s="15"/>
      <c r="L89" s="15"/>
      <c r="M89" s="15"/>
      <c r="N89" s="15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</row>
    <row r="90" spans="1:34" ht="24" x14ac:dyDescent="0.3">
      <c r="A90" s="19"/>
      <c r="B90" s="19"/>
      <c r="C90" s="19"/>
      <c r="D90" s="19"/>
      <c r="E90" s="19"/>
      <c r="F90" s="15"/>
      <c r="G90" s="15"/>
      <c r="H90" s="15"/>
      <c r="I90" s="15"/>
      <c r="J90" s="15"/>
      <c r="K90" s="15"/>
      <c r="L90" s="15"/>
      <c r="M90" s="15"/>
      <c r="N90" s="15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</row>
    <row r="91" spans="1:34" ht="24" x14ac:dyDescent="0.3">
      <c r="A91" s="19"/>
      <c r="B91" s="19"/>
      <c r="C91" s="19"/>
      <c r="D91" s="19"/>
      <c r="E91" s="19"/>
      <c r="F91" s="15"/>
      <c r="G91" s="15"/>
      <c r="H91" s="15"/>
      <c r="I91" s="15"/>
      <c r="J91" s="15"/>
      <c r="K91" s="15"/>
      <c r="L91" s="15"/>
      <c r="M91" s="15"/>
      <c r="N91" s="15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</row>
    <row r="92" spans="1:34" ht="24" x14ac:dyDescent="0.3">
      <c r="A92" s="19"/>
      <c r="B92" s="19"/>
      <c r="C92" s="19"/>
      <c r="D92" s="19"/>
      <c r="E92" s="19"/>
      <c r="F92" s="15"/>
      <c r="G92" s="15"/>
      <c r="H92" s="15"/>
      <c r="I92" s="15"/>
      <c r="J92" s="15"/>
      <c r="K92" s="15"/>
      <c r="L92" s="15"/>
      <c r="M92" s="15"/>
      <c r="N92" s="15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</row>
  </sheetData>
  <mergeCells count="5">
    <mergeCell ref="O1:U1"/>
    <mergeCell ref="Y1:AE1"/>
    <mergeCell ref="AI1:AL1"/>
    <mergeCell ref="AM1:AN1"/>
    <mergeCell ref="AF1:AH1"/>
  </mergeCells>
  <phoneticPr fontId="15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A052-D895-F04E-8FE9-F0413C379357}">
  <dimension ref="A1:I51"/>
  <sheetViews>
    <sheetView workbookViewId="0">
      <selection activeCell="L17" sqref="L17"/>
    </sheetView>
  </sheetViews>
  <sheetFormatPr baseColWidth="10" defaultRowHeight="15" x14ac:dyDescent="0.2"/>
  <sheetData>
    <row r="1" spans="1:9" x14ac:dyDescent="0.2">
      <c r="A1" s="191"/>
      <c r="B1" s="191"/>
      <c r="C1" s="216"/>
      <c r="D1" s="220"/>
      <c r="E1" s="189"/>
      <c r="F1" s="189"/>
      <c r="G1" s="189"/>
      <c r="H1" s="189"/>
      <c r="I1" s="189"/>
    </row>
    <row r="2" spans="1:9" ht="16" x14ac:dyDescent="0.2">
      <c r="A2" s="192" t="s">
        <v>215</v>
      </c>
      <c r="B2" s="192" t="s">
        <v>221</v>
      </c>
      <c r="C2" s="193" t="s">
        <v>246</v>
      </c>
      <c r="D2" s="192" t="s">
        <v>232</v>
      </c>
      <c r="E2" s="192" t="s">
        <v>233</v>
      </c>
      <c r="F2" s="192" t="s">
        <v>247</v>
      </c>
      <c r="G2" s="192" t="s">
        <v>248</v>
      </c>
      <c r="H2" s="192" t="s">
        <v>249</v>
      </c>
      <c r="I2" s="193" t="s">
        <v>250</v>
      </c>
    </row>
    <row r="3" spans="1:9" x14ac:dyDescent="0.2">
      <c r="A3">
        <v>12625</v>
      </c>
      <c r="B3">
        <v>2</v>
      </c>
      <c r="C3" s="68">
        <v>1</v>
      </c>
      <c r="D3">
        <v>2</v>
      </c>
      <c r="E3">
        <v>0.97499999999999998</v>
      </c>
      <c r="F3">
        <v>586.01300000000003</v>
      </c>
      <c r="G3">
        <v>565.29999999999995</v>
      </c>
      <c r="H3">
        <v>621.6</v>
      </c>
      <c r="I3" s="68">
        <v>56.3</v>
      </c>
    </row>
    <row r="4" spans="1:9" x14ac:dyDescent="0.2">
      <c r="A4">
        <v>13350</v>
      </c>
      <c r="B4">
        <v>2</v>
      </c>
      <c r="C4" s="68">
        <v>0</v>
      </c>
      <c r="D4">
        <v>0</v>
      </c>
      <c r="E4">
        <v>1</v>
      </c>
      <c r="F4">
        <v>504.79399999999998</v>
      </c>
      <c r="G4">
        <v>475.15</v>
      </c>
      <c r="H4">
        <v>570.54999999999995</v>
      </c>
      <c r="I4" s="68">
        <v>95.4</v>
      </c>
    </row>
    <row r="5" spans="1:9" x14ac:dyDescent="0.2">
      <c r="A5">
        <v>13459</v>
      </c>
      <c r="B5">
        <v>2</v>
      </c>
      <c r="C5" s="68">
        <v>0</v>
      </c>
      <c r="D5">
        <v>2</v>
      </c>
      <c r="E5">
        <v>0.97899999999999998</v>
      </c>
      <c r="F5">
        <v>565.70000000000005</v>
      </c>
      <c r="G5">
        <v>545.29999999999995</v>
      </c>
      <c r="H5">
        <v>612.70000000000005</v>
      </c>
      <c r="I5" s="68">
        <v>67.5</v>
      </c>
    </row>
    <row r="6" spans="1:9" x14ac:dyDescent="0.2">
      <c r="A6">
        <v>15072</v>
      </c>
      <c r="B6">
        <v>2</v>
      </c>
      <c r="C6" s="68">
        <v>1</v>
      </c>
      <c r="D6">
        <v>21</v>
      </c>
      <c r="E6">
        <v>0.86875000000000002</v>
      </c>
      <c r="F6">
        <v>534.36199999999997</v>
      </c>
      <c r="G6">
        <v>537.45000000000005</v>
      </c>
      <c r="H6">
        <v>572.57500000000005</v>
      </c>
      <c r="I6" s="68">
        <v>35.125</v>
      </c>
    </row>
    <row r="7" spans="1:9" x14ac:dyDescent="0.2">
      <c r="A7">
        <v>15120</v>
      </c>
      <c r="B7">
        <v>2</v>
      </c>
      <c r="C7" s="68">
        <v>0</v>
      </c>
      <c r="D7">
        <v>1</v>
      </c>
      <c r="E7">
        <v>0.99375000000000002</v>
      </c>
      <c r="F7">
        <v>589.85599999999999</v>
      </c>
      <c r="G7">
        <v>587.32500000000005</v>
      </c>
      <c r="H7">
        <v>642.02499999999998</v>
      </c>
      <c r="I7" s="68">
        <v>54.7</v>
      </c>
    </row>
    <row r="8" spans="1:9" x14ac:dyDescent="0.2">
      <c r="A8">
        <v>15842</v>
      </c>
      <c r="B8">
        <v>2</v>
      </c>
      <c r="C8" s="68">
        <v>0</v>
      </c>
      <c r="D8">
        <v>0</v>
      </c>
      <c r="E8">
        <v>1</v>
      </c>
      <c r="F8">
        <v>483.3</v>
      </c>
      <c r="G8">
        <v>473</v>
      </c>
      <c r="H8">
        <v>525.9</v>
      </c>
      <c r="I8" s="68">
        <v>52.9</v>
      </c>
    </row>
    <row r="9" spans="1:9" x14ac:dyDescent="0.2">
      <c r="A9">
        <v>16418</v>
      </c>
      <c r="B9">
        <v>2</v>
      </c>
      <c r="C9" s="68">
        <v>1</v>
      </c>
      <c r="D9">
        <v>8</v>
      </c>
      <c r="E9">
        <v>0.95</v>
      </c>
      <c r="F9">
        <v>515.58799999999997</v>
      </c>
      <c r="G9">
        <v>484.57499999999999</v>
      </c>
      <c r="H9">
        <v>556.75</v>
      </c>
      <c r="I9" s="68">
        <v>72.174999999999997</v>
      </c>
    </row>
    <row r="10" spans="1:9" x14ac:dyDescent="0.2">
      <c r="A10">
        <v>17200</v>
      </c>
      <c r="B10">
        <v>2</v>
      </c>
      <c r="C10" s="68">
        <v>0</v>
      </c>
      <c r="D10">
        <v>2</v>
      </c>
      <c r="E10">
        <v>0.98750000000000004</v>
      </c>
      <c r="F10">
        <v>511.93799999999999</v>
      </c>
      <c r="G10">
        <v>489.125</v>
      </c>
      <c r="H10">
        <v>572.95000000000005</v>
      </c>
      <c r="I10" s="68">
        <v>83.825000000000003</v>
      </c>
    </row>
    <row r="11" spans="1:9" x14ac:dyDescent="0.2">
      <c r="A11">
        <v>18701</v>
      </c>
      <c r="B11">
        <v>2</v>
      </c>
      <c r="C11" s="68">
        <v>0</v>
      </c>
      <c r="D11">
        <v>5</v>
      </c>
      <c r="E11">
        <v>0.94791700000000001</v>
      </c>
      <c r="F11">
        <v>445.71899999999999</v>
      </c>
      <c r="G11">
        <v>433.66699999999997</v>
      </c>
      <c r="H11">
        <v>489.45800000000003</v>
      </c>
      <c r="I11" s="68">
        <v>55.791699999999999</v>
      </c>
    </row>
    <row r="12" spans="1:9" x14ac:dyDescent="0.2">
      <c r="A12">
        <v>19133</v>
      </c>
      <c r="B12">
        <v>2</v>
      </c>
      <c r="C12" s="68">
        <v>0</v>
      </c>
      <c r="D12">
        <v>1</v>
      </c>
      <c r="E12">
        <v>0.98899999999999999</v>
      </c>
      <c r="F12">
        <v>513</v>
      </c>
      <c r="G12">
        <v>490.3</v>
      </c>
      <c r="H12">
        <v>553.29999999999995</v>
      </c>
      <c r="I12" s="68">
        <v>63</v>
      </c>
    </row>
    <row r="13" spans="1:9" x14ac:dyDescent="0.2">
      <c r="A13">
        <v>19837</v>
      </c>
      <c r="B13">
        <v>2</v>
      </c>
      <c r="C13" s="68">
        <v>0</v>
      </c>
      <c r="D13">
        <v>2</v>
      </c>
      <c r="E13">
        <v>0.98750000000000004</v>
      </c>
      <c r="F13">
        <v>526.35599999999999</v>
      </c>
      <c r="G13">
        <v>518.92499999999995</v>
      </c>
      <c r="H13">
        <v>568.125</v>
      </c>
      <c r="I13" s="68">
        <v>49.2</v>
      </c>
    </row>
    <row r="14" spans="1:9" x14ac:dyDescent="0.2">
      <c r="A14">
        <v>20149</v>
      </c>
      <c r="B14">
        <v>2</v>
      </c>
      <c r="C14" s="68">
        <v>0</v>
      </c>
      <c r="D14">
        <v>7</v>
      </c>
      <c r="E14">
        <v>0.95599999999999996</v>
      </c>
      <c r="F14">
        <v>601</v>
      </c>
      <c r="G14">
        <v>620.6</v>
      </c>
      <c r="H14">
        <v>668.5</v>
      </c>
      <c r="I14" s="68">
        <v>47.9</v>
      </c>
    </row>
    <row r="15" spans="1:9" x14ac:dyDescent="0.2">
      <c r="A15">
        <v>20874</v>
      </c>
      <c r="B15">
        <v>2</v>
      </c>
      <c r="C15" s="68">
        <v>0</v>
      </c>
      <c r="D15">
        <v>4</v>
      </c>
      <c r="E15">
        <v>0.95799999999999996</v>
      </c>
      <c r="F15">
        <v>547.4</v>
      </c>
      <c r="G15">
        <v>513.4</v>
      </c>
      <c r="H15">
        <v>595.1</v>
      </c>
      <c r="I15" s="68">
        <v>81.599999999999994</v>
      </c>
    </row>
    <row r="16" spans="1:9" x14ac:dyDescent="0.2">
      <c r="A16">
        <v>21070</v>
      </c>
      <c r="B16">
        <v>2</v>
      </c>
      <c r="C16" s="68">
        <v>0</v>
      </c>
      <c r="D16">
        <v>2</v>
      </c>
      <c r="E16">
        <v>0.97899999999999998</v>
      </c>
      <c r="F16">
        <v>548.6</v>
      </c>
      <c r="G16">
        <v>592.20000000000005</v>
      </c>
      <c r="H16">
        <v>616.6</v>
      </c>
      <c r="I16" s="68">
        <v>24.4</v>
      </c>
    </row>
    <row r="17" spans="1:9" x14ac:dyDescent="0.2">
      <c r="A17">
        <v>21605</v>
      </c>
      <c r="B17">
        <v>2</v>
      </c>
      <c r="C17" s="68">
        <v>1</v>
      </c>
      <c r="D17">
        <v>2</v>
      </c>
      <c r="E17">
        <v>0.98750000000000004</v>
      </c>
      <c r="F17">
        <v>517.20600000000002</v>
      </c>
      <c r="G17">
        <v>502.52499999999998</v>
      </c>
      <c r="H17">
        <v>562.45000000000005</v>
      </c>
      <c r="I17" s="68">
        <v>59.924999999999997</v>
      </c>
    </row>
    <row r="18" spans="1:9" x14ac:dyDescent="0.2">
      <c r="A18">
        <v>22060</v>
      </c>
      <c r="B18">
        <v>2</v>
      </c>
      <c r="C18" s="68">
        <v>1</v>
      </c>
      <c r="D18">
        <v>16</v>
      </c>
      <c r="E18">
        <v>0.9</v>
      </c>
      <c r="F18">
        <v>457</v>
      </c>
      <c r="G18">
        <v>448.15</v>
      </c>
      <c r="H18">
        <v>497.875</v>
      </c>
      <c r="I18" s="68">
        <v>49.725000000000001</v>
      </c>
    </row>
    <row r="19" spans="1:9" x14ac:dyDescent="0.2">
      <c r="A19" s="86">
        <v>23326</v>
      </c>
      <c r="B19">
        <v>2</v>
      </c>
      <c r="C19" s="68">
        <v>0</v>
      </c>
      <c r="D19">
        <v>0</v>
      </c>
      <c r="E19">
        <v>1</v>
      </c>
      <c r="F19">
        <v>544.07500000000005</v>
      </c>
      <c r="G19">
        <v>547.65</v>
      </c>
      <c r="H19">
        <v>576.92499999999995</v>
      </c>
      <c r="I19" s="68">
        <v>29.274999999999999</v>
      </c>
    </row>
    <row r="20" spans="1:9" x14ac:dyDescent="0.2">
      <c r="A20">
        <v>24158</v>
      </c>
      <c r="B20">
        <v>2</v>
      </c>
      <c r="C20" s="68">
        <v>0</v>
      </c>
      <c r="D20">
        <v>1</v>
      </c>
      <c r="E20">
        <v>0.98899999999999999</v>
      </c>
      <c r="F20">
        <v>524.9</v>
      </c>
      <c r="G20">
        <v>517.20000000000005</v>
      </c>
      <c r="H20">
        <v>559.29999999999995</v>
      </c>
      <c r="I20" s="68">
        <v>42.2</v>
      </c>
    </row>
    <row r="21" spans="1:9" x14ac:dyDescent="0.2">
      <c r="A21">
        <v>24181</v>
      </c>
      <c r="B21">
        <v>2</v>
      </c>
      <c r="C21" s="68">
        <v>0</v>
      </c>
      <c r="D21">
        <v>4</v>
      </c>
      <c r="E21">
        <v>0.97499999999999998</v>
      </c>
      <c r="F21">
        <v>553</v>
      </c>
      <c r="G21">
        <v>541.6</v>
      </c>
      <c r="H21">
        <v>606.70000000000005</v>
      </c>
      <c r="I21" s="68">
        <v>65.099999999999994</v>
      </c>
    </row>
    <row r="22" spans="1:9" x14ac:dyDescent="0.2">
      <c r="A22" s="86">
        <v>24318</v>
      </c>
      <c r="B22">
        <v>2</v>
      </c>
      <c r="C22" s="68">
        <v>0</v>
      </c>
      <c r="D22">
        <v>13</v>
      </c>
      <c r="E22">
        <v>0.91874999999999996</v>
      </c>
      <c r="F22">
        <v>532.75</v>
      </c>
      <c r="G22">
        <v>511.8</v>
      </c>
      <c r="H22">
        <v>609.5</v>
      </c>
      <c r="I22" s="68">
        <v>97.7</v>
      </c>
    </row>
    <row r="23" spans="1:9" x14ac:dyDescent="0.2">
      <c r="A23" s="86">
        <v>24465</v>
      </c>
      <c r="B23">
        <v>2</v>
      </c>
      <c r="C23" s="68">
        <v>1</v>
      </c>
      <c r="D23">
        <v>0</v>
      </c>
      <c r="E23">
        <v>1</v>
      </c>
      <c r="F23">
        <v>617.72900000000004</v>
      </c>
      <c r="G23">
        <v>587.125</v>
      </c>
      <c r="H23">
        <v>702.91700000000003</v>
      </c>
      <c r="I23" s="68">
        <v>115.792</v>
      </c>
    </row>
    <row r="24" spans="1:9" x14ac:dyDescent="0.2">
      <c r="A24">
        <v>24548</v>
      </c>
      <c r="B24">
        <v>2</v>
      </c>
      <c r="C24" s="68">
        <v>0</v>
      </c>
      <c r="D24">
        <v>2</v>
      </c>
      <c r="E24">
        <v>0.98750000000000004</v>
      </c>
      <c r="F24">
        <v>565.1</v>
      </c>
      <c r="G24">
        <v>555</v>
      </c>
      <c r="H24">
        <v>591.9</v>
      </c>
      <c r="I24" s="68">
        <v>36.9</v>
      </c>
    </row>
    <row r="25" spans="1:9" x14ac:dyDescent="0.2">
      <c r="A25" s="86">
        <v>24687</v>
      </c>
      <c r="B25">
        <v>2</v>
      </c>
      <c r="C25" s="68">
        <v>1</v>
      </c>
      <c r="D25">
        <v>4</v>
      </c>
      <c r="E25">
        <v>0.97499999999999998</v>
      </c>
      <c r="F25">
        <v>530.86199999999997</v>
      </c>
      <c r="G25">
        <v>523.70000000000005</v>
      </c>
      <c r="H25">
        <v>575.52499999999998</v>
      </c>
      <c r="I25" s="68">
        <v>51.825000000000003</v>
      </c>
    </row>
    <row r="26" spans="1:9" x14ac:dyDescent="0.2">
      <c r="A26">
        <v>24715</v>
      </c>
      <c r="B26">
        <v>2</v>
      </c>
      <c r="C26" s="68">
        <v>0</v>
      </c>
      <c r="D26">
        <v>1</v>
      </c>
      <c r="E26">
        <v>0.98899999999999999</v>
      </c>
      <c r="F26">
        <v>572.9</v>
      </c>
      <c r="G26">
        <v>556.70000000000005</v>
      </c>
      <c r="H26">
        <v>624.70000000000005</v>
      </c>
      <c r="I26" s="68">
        <v>68</v>
      </c>
    </row>
    <row r="27" spans="1:9" x14ac:dyDescent="0.2">
      <c r="A27">
        <v>24768</v>
      </c>
      <c r="B27">
        <v>2</v>
      </c>
      <c r="C27" s="68">
        <v>0</v>
      </c>
      <c r="D27">
        <v>3</v>
      </c>
      <c r="E27">
        <v>0.96899999999999997</v>
      </c>
      <c r="F27">
        <v>633.9</v>
      </c>
      <c r="G27">
        <v>642.9</v>
      </c>
      <c r="H27">
        <v>662.6</v>
      </c>
      <c r="I27" s="68">
        <v>19.7</v>
      </c>
    </row>
    <row r="28" spans="1:9" x14ac:dyDescent="0.2">
      <c r="A28" s="86">
        <v>25121</v>
      </c>
      <c r="B28">
        <v>2</v>
      </c>
      <c r="C28" s="68">
        <v>1</v>
      </c>
      <c r="D28">
        <v>5</v>
      </c>
      <c r="E28">
        <v>0.96875</v>
      </c>
      <c r="F28">
        <v>465.63799999999998</v>
      </c>
      <c r="G28">
        <v>451.05</v>
      </c>
      <c r="H28">
        <v>511.125</v>
      </c>
      <c r="I28" s="68">
        <v>60.075000000000003</v>
      </c>
    </row>
    <row r="29" spans="1:9" x14ac:dyDescent="0.2">
      <c r="A29">
        <v>25227</v>
      </c>
      <c r="B29">
        <v>2</v>
      </c>
      <c r="C29" s="68">
        <v>0</v>
      </c>
      <c r="D29">
        <v>1</v>
      </c>
      <c r="E29">
        <v>0.98899999999999999</v>
      </c>
      <c r="F29">
        <v>479.6</v>
      </c>
      <c r="G29">
        <v>459</v>
      </c>
      <c r="H29">
        <v>535.79999999999995</v>
      </c>
      <c r="I29" s="68">
        <v>76.8</v>
      </c>
    </row>
    <row r="30" spans="1:9" x14ac:dyDescent="0.2">
      <c r="A30">
        <v>25266</v>
      </c>
      <c r="B30">
        <v>2</v>
      </c>
      <c r="C30" s="68">
        <v>0</v>
      </c>
      <c r="D30">
        <v>3</v>
      </c>
      <c r="E30">
        <v>0.96899999999999997</v>
      </c>
      <c r="F30">
        <v>559.4</v>
      </c>
      <c r="G30">
        <v>517.79999999999995</v>
      </c>
      <c r="H30">
        <v>614</v>
      </c>
      <c r="I30" s="68">
        <v>96.3</v>
      </c>
    </row>
    <row r="31" spans="1:9" x14ac:dyDescent="0.2">
      <c r="A31" s="86">
        <v>25286</v>
      </c>
      <c r="B31">
        <v>2</v>
      </c>
      <c r="C31" s="68">
        <v>0</v>
      </c>
      <c r="D31">
        <v>2</v>
      </c>
      <c r="E31">
        <v>0.98750000000000004</v>
      </c>
      <c r="F31">
        <v>498.31200000000001</v>
      </c>
      <c r="G31">
        <v>477.07499999999999</v>
      </c>
      <c r="H31">
        <v>553.57500000000005</v>
      </c>
      <c r="I31" s="68">
        <v>76.5</v>
      </c>
    </row>
    <row r="32" spans="1:9" x14ac:dyDescent="0.2">
      <c r="A32" s="86">
        <v>25463</v>
      </c>
      <c r="B32">
        <v>2</v>
      </c>
      <c r="C32" s="68">
        <v>1</v>
      </c>
      <c r="D32">
        <v>6</v>
      </c>
      <c r="E32">
        <v>0.96250000000000002</v>
      </c>
      <c r="F32">
        <v>527.32500000000005</v>
      </c>
      <c r="G32">
        <v>515.85</v>
      </c>
      <c r="H32">
        <v>595.52499999999998</v>
      </c>
      <c r="I32" s="68">
        <v>79.674999999999997</v>
      </c>
    </row>
    <row r="33" spans="1:9" x14ac:dyDescent="0.2">
      <c r="A33">
        <v>25608</v>
      </c>
      <c r="B33">
        <v>2</v>
      </c>
      <c r="C33" s="68">
        <v>0</v>
      </c>
      <c r="D33">
        <v>3</v>
      </c>
      <c r="E33">
        <v>0.96899999999999997</v>
      </c>
      <c r="F33">
        <v>575.20000000000005</v>
      </c>
      <c r="G33">
        <v>557.79999999999995</v>
      </c>
      <c r="H33">
        <v>603</v>
      </c>
      <c r="I33" s="68">
        <v>45.3</v>
      </c>
    </row>
    <row r="34" spans="1:9" x14ac:dyDescent="0.2">
      <c r="A34">
        <v>25724</v>
      </c>
      <c r="B34">
        <v>2</v>
      </c>
      <c r="C34" s="68">
        <v>1</v>
      </c>
      <c r="D34">
        <v>5</v>
      </c>
      <c r="E34">
        <v>0.96899999999999997</v>
      </c>
      <c r="F34">
        <v>517.5</v>
      </c>
      <c r="G34">
        <v>511.4</v>
      </c>
      <c r="H34">
        <v>573.6</v>
      </c>
      <c r="I34" s="68">
        <v>62.2</v>
      </c>
    </row>
    <row r="35" spans="1:9" x14ac:dyDescent="0.2">
      <c r="A35">
        <v>27935</v>
      </c>
      <c r="B35">
        <v>2</v>
      </c>
      <c r="C35" s="68">
        <v>0</v>
      </c>
      <c r="D35">
        <v>5</v>
      </c>
      <c r="E35">
        <v>0.94799999999999995</v>
      </c>
      <c r="F35">
        <v>584.5</v>
      </c>
      <c r="G35">
        <v>575.9</v>
      </c>
      <c r="H35">
        <v>644.79999999999995</v>
      </c>
      <c r="I35" s="68">
        <v>68.900000000000006</v>
      </c>
    </row>
    <row r="36" spans="1:9" ht="16" x14ac:dyDescent="0.2">
      <c r="A36" s="196">
        <v>28226</v>
      </c>
      <c r="B36">
        <v>2</v>
      </c>
      <c r="C36" s="68">
        <v>1</v>
      </c>
      <c r="D36">
        <v>1</v>
      </c>
      <c r="E36">
        <v>0.99375000000000002</v>
      </c>
      <c r="F36">
        <v>546.6</v>
      </c>
      <c r="G36">
        <v>523.42499999999995</v>
      </c>
      <c r="H36">
        <v>606.125</v>
      </c>
      <c r="I36" s="68">
        <v>82.7</v>
      </c>
    </row>
    <row r="37" spans="1:9" ht="16" x14ac:dyDescent="0.2">
      <c r="A37" s="196">
        <v>28474</v>
      </c>
      <c r="B37">
        <v>2</v>
      </c>
      <c r="C37" s="68">
        <v>1</v>
      </c>
      <c r="D37">
        <v>6</v>
      </c>
      <c r="E37">
        <v>0.96250000000000002</v>
      </c>
      <c r="F37">
        <v>624.1</v>
      </c>
      <c r="G37">
        <v>612.6</v>
      </c>
      <c r="H37">
        <v>696.1</v>
      </c>
      <c r="I37" s="68">
        <v>83.5</v>
      </c>
    </row>
    <row r="38" spans="1:9" x14ac:dyDescent="0.2">
      <c r="A38">
        <v>28572</v>
      </c>
      <c r="B38">
        <v>2</v>
      </c>
      <c r="C38" s="68">
        <v>1</v>
      </c>
      <c r="D38">
        <v>0</v>
      </c>
      <c r="E38">
        <v>1</v>
      </c>
      <c r="F38">
        <v>543.18799999999999</v>
      </c>
      <c r="G38">
        <v>532.33299999999997</v>
      </c>
      <c r="H38">
        <v>554.41700000000003</v>
      </c>
      <c r="I38" s="68">
        <v>22.083300000000001</v>
      </c>
    </row>
    <row r="39" spans="1:9" x14ac:dyDescent="0.2">
      <c r="A39">
        <v>28597</v>
      </c>
      <c r="B39">
        <v>2</v>
      </c>
      <c r="C39" s="68">
        <v>1</v>
      </c>
      <c r="D39">
        <v>2</v>
      </c>
      <c r="E39">
        <v>0.98750000000000004</v>
      </c>
      <c r="F39">
        <v>576.79999999999995</v>
      </c>
      <c r="G39">
        <v>585.27499999999998</v>
      </c>
      <c r="H39">
        <v>626.82500000000005</v>
      </c>
      <c r="I39" s="68">
        <v>41.55</v>
      </c>
    </row>
    <row r="40" spans="1:9" x14ac:dyDescent="0.2">
      <c r="A40">
        <v>28608</v>
      </c>
      <c r="B40">
        <v>2</v>
      </c>
      <c r="C40" s="68">
        <v>1</v>
      </c>
      <c r="D40">
        <v>0</v>
      </c>
      <c r="E40">
        <v>1</v>
      </c>
      <c r="F40">
        <v>538.79999999999995</v>
      </c>
      <c r="G40">
        <v>518</v>
      </c>
      <c r="H40">
        <v>611.1</v>
      </c>
      <c r="I40" s="68">
        <v>93.1</v>
      </c>
    </row>
    <row r="41" spans="1:9" x14ac:dyDescent="0.2">
      <c r="A41">
        <v>28609</v>
      </c>
      <c r="B41">
        <v>2</v>
      </c>
      <c r="C41" s="68">
        <v>1</v>
      </c>
      <c r="D41">
        <v>1</v>
      </c>
      <c r="E41">
        <v>0.98899999999999999</v>
      </c>
      <c r="F41">
        <v>523.5</v>
      </c>
      <c r="G41">
        <v>508</v>
      </c>
      <c r="H41">
        <v>589.1</v>
      </c>
      <c r="I41" s="68">
        <v>71.099999999999994</v>
      </c>
    </row>
    <row r="42" spans="1:9" ht="16" x14ac:dyDescent="0.2">
      <c r="A42" s="196">
        <v>28632</v>
      </c>
      <c r="B42">
        <v>2</v>
      </c>
      <c r="C42" s="68">
        <v>1</v>
      </c>
      <c r="D42">
        <v>3</v>
      </c>
      <c r="E42">
        <v>0.98124999999999996</v>
      </c>
      <c r="F42">
        <v>525.19399999999996</v>
      </c>
      <c r="G42">
        <v>505.125</v>
      </c>
      <c r="H42">
        <v>593.22500000000002</v>
      </c>
      <c r="I42" s="68">
        <v>88.1</v>
      </c>
    </row>
    <row r="43" spans="1:9" ht="16" x14ac:dyDescent="0.2">
      <c r="A43" s="221">
        <v>28664</v>
      </c>
      <c r="B43">
        <v>2</v>
      </c>
      <c r="C43" s="68">
        <v>1</v>
      </c>
      <c r="D43">
        <v>3</v>
      </c>
      <c r="E43">
        <v>0.98124999999999996</v>
      </c>
      <c r="F43">
        <v>517.18799999999999</v>
      </c>
      <c r="G43">
        <v>501.2</v>
      </c>
      <c r="H43">
        <v>584.82500000000005</v>
      </c>
      <c r="I43" s="68">
        <v>83.625</v>
      </c>
    </row>
    <row r="44" spans="1:9" ht="16" x14ac:dyDescent="0.2">
      <c r="A44" s="196">
        <v>28667</v>
      </c>
      <c r="B44">
        <v>2</v>
      </c>
      <c r="C44" s="68">
        <v>0</v>
      </c>
      <c r="I44" s="68"/>
    </row>
    <row r="45" spans="1:9" ht="16" x14ac:dyDescent="0.2">
      <c r="A45" s="196">
        <v>28669</v>
      </c>
      <c r="B45">
        <v>2</v>
      </c>
      <c r="C45" s="68">
        <v>1</v>
      </c>
      <c r="D45">
        <v>2</v>
      </c>
      <c r="E45">
        <v>0.98750000000000004</v>
      </c>
      <c r="F45">
        <v>545.02499999999998</v>
      </c>
      <c r="G45">
        <v>539.5</v>
      </c>
      <c r="H45">
        <v>607.75</v>
      </c>
      <c r="I45" s="68">
        <v>68.25</v>
      </c>
    </row>
    <row r="46" spans="1:9" ht="16" x14ac:dyDescent="0.2">
      <c r="A46" s="196">
        <v>28716</v>
      </c>
      <c r="B46">
        <v>2</v>
      </c>
      <c r="C46" s="68">
        <v>0</v>
      </c>
      <c r="D46">
        <v>0</v>
      </c>
      <c r="E46">
        <v>1</v>
      </c>
      <c r="F46">
        <v>525.04200000000003</v>
      </c>
      <c r="G46">
        <v>516.875</v>
      </c>
      <c r="H46">
        <v>540.70799999999997</v>
      </c>
      <c r="I46" s="68">
        <v>23.833300000000001</v>
      </c>
    </row>
    <row r="47" spans="1:9" x14ac:dyDescent="0.2">
      <c r="A47">
        <v>28864</v>
      </c>
      <c r="B47">
        <v>2</v>
      </c>
      <c r="C47" s="68">
        <v>0</v>
      </c>
      <c r="I47" s="68"/>
    </row>
    <row r="48" spans="1:9" ht="16" x14ac:dyDescent="0.2">
      <c r="A48" s="196">
        <v>28873</v>
      </c>
      <c r="B48">
        <v>2</v>
      </c>
      <c r="C48" s="68">
        <v>1</v>
      </c>
      <c r="D48">
        <v>0</v>
      </c>
      <c r="E48">
        <v>1</v>
      </c>
      <c r="F48">
        <v>604.65599999999995</v>
      </c>
      <c r="G48">
        <v>589.83299999999997</v>
      </c>
      <c r="H48">
        <v>640.66700000000003</v>
      </c>
      <c r="I48" s="68">
        <v>50.833300000000001</v>
      </c>
    </row>
    <row r="49" spans="1:9" x14ac:dyDescent="0.2">
      <c r="A49">
        <v>28903</v>
      </c>
      <c r="B49">
        <v>2</v>
      </c>
      <c r="C49" s="68">
        <v>0</v>
      </c>
      <c r="D49">
        <v>13</v>
      </c>
      <c r="E49">
        <v>0.91874999999999996</v>
      </c>
      <c r="F49">
        <v>619.5</v>
      </c>
      <c r="G49">
        <v>572.9</v>
      </c>
      <c r="H49">
        <v>723.9</v>
      </c>
      <c r="I49" s="68">
        <v>151</v>
      </c>
    </row>
    <row r="50" spans="1:9" ht="16" x14ac:dyDescent="0.2">
      <c r="A50" s="196">
        <v>28904</v>
      </c>
      <c r="B50">
        <v>2</v>
      </c>
      <c r="C50" s="68">
        <v>1</v>
      </c>
      <c r="D50">
        <v>3</v>
      </c>
      <c r="E50">
        <v>0.98124999999999996</v>
      </c>
      <c r="F50">
        <v>531.79999999999995</v>
      </c>
      <c r="G50">
        <v>527.5</v>
      </c>
      <c r="H50">
        <v>565.6</v>
      </c>
      <c r="I50" s="68">
        <v>38.200000000000003</v>
      </c>
    </row>
    <row r="51" spans="1:9" x14ac:dyDescent="0.2">
      <c r="A51">
        <v>28925</v>
      </c>
      <c r="B51">
        <v>2</v>
      </c>
      <c r="C51" s="68">
        <v>1</v>
      </c>
      <c r="D51">
        <v>0</v>
      </c>
      <c r="E51">
        <v>1</v>
      </c>
      <c r="F51">
        <v>504.2</v>
      </c>
      <c r="G51">
        <v>496.5</v>
      </c>
      <c r="H51">
        <v>536.4</v>
      </c>
      <c r="I51" s="68">
        <v>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BC96-C391-874A-B604-BE88ED4CB7DE}">
  <dimension ref="A1:U50"/>
  <sheetViews>
    <sheetView tabSelected="1" workbookViewId="0">
      <selection activeCell="F30" sqref="F30"/>
    </sheetView>
  </sheetViews>
  <sheetFormatPr baseColWidth="10" defaultColWidth="11" defaultRowHeight="15" x14ac:dyDescent="0.2"/>
  <cols>
    <col min="2" max="3" width="13.83203125" customWidth="1"/>
    <col min="4" max="4" width="12" customWidth="1"/>
    <col min="7" max="7" width="16.5" bestFit="1" customWidth="1"/>
    <col min="8" max="8" width="14.6640625" bestFit="1" customWidth="1"/>
    <col min="13" max="14" width="14.6640625" bestFit="1" customWidth="1"/>
    <col min="19" max="19" width="16.5" bestFit="1" customWidth="1"/>
    <col min="20" max="20" width="14.6640625" bestFit="1" customWidth="1"/>
  </cols>
  <sheetData>
    <row r="1" spans="1:20" x14ac:dyDescent="0.2">
      <c r="C1" s="166" t="s">
        <v>210</v>
      </c>
      <c r="D1" s="167"/>
      <c r="E1" s="167" t="s">
        <v>211</v>
      </c>
      <c r="F1" s="167"/>
      <c r="G1" s="72"/>
      <c r="H1" s="168"/>
      <c r="I1" s="167" t="s">
        <v>210</v>
      </c>
      <c r="J1" s="167"/>
      <c r="K1" s="167" t="s">
        <v>211</v>
      </c>
      <c r="L1" s="167"/>
      <c r="M1" s="72"/>
      <c r="N1" s="168"/>
      <c r="O1" s="167" t="s">
        <v>210</v>
      </c>
      <c r="P1" s="167"/>
      <c r="Q1" s="167" t="s">
        <v>211</v>
      </c>
      <c r="R1" s="169"/>
      <c r="S1" s="168"/>
      <c r="T1" s="170"/>
    </row>
    <row r="2" spans="1:20" x14ac:dyDescent="0.2">
      <c r="C2" s="171" t="s">
        <v>212</v>
      </c>
      <c r="D2" s="171"/>
      <c r="E2" s="171" t="s">
        <v>212</v>
      </c>
      <c r="F2" s="171"/>
      <c r="G2" s="172"/>
      <c r="H2" s="172" t="s">
        <v>212</v>
      </c>
      <c r="I2" s="173" t="s">
        <v>213</v>
      </c>
      <c r="J2" s="174"/>
      <c r="K2" s="175" t="s">
        <v>213</v>
      </c>
      <c r="L2" s="175"/>
      <c r="M2" s="176"/>
      <c r="N2" s="176" t="s">
        <v>213</v>
      </c>
      <c r="O2" s="177" t="s">
        <v>214</v>
      </c>
      <c r="P2" s="178"/>
      <c r="Q2" s="179" t="s">
        <v>214</v>
      </c>
      <c r="R2" s="179"/>
      <c r="S2" s="180"/>
      <c r="T2" s="180" t="s">
        <v>214</v>
      </c>
    </row>
    <row r="3" spans="1:20" x14ac:dyDescent="0.2">
      <c r="A3" s="170" t="s">
        <v>215</v>
      </c>
      <c r="B3" s="170" t="s">
        <v>9</v>
      </c>
      <c r="C3" s="170" t="s">
        <v>216</v>
      </c>
      <c r="D3" s="170" t="s">
        <v>217</v>
      </c>
      <c r="E3" s="170" t="s">
        <v>216</v>
      </c>
      <c r="F3" s="170" t="s">
        <v>217</v>
      </c>
      <c r="G3" s="181" t="s">
        <v>218</v>
      </c>
      <c r="H3" s="181" t="s">
        <v>219</v>
      </c>
      <c r="I3" s="181" t="s">
        <v>216</v>
      </c>
      <c r="J3" s="182" t="s">
        <v>217</v>
      </c>
      <c r="K3" s="170" t="s">
        <v>216</v>
      </c>
      <c r="L3" s="170" t="s">
        <v>217</v>
      </c>
      <c r="M3" s="181" t="s">
        <v>220</v>
      </c>
      <c r="N3" s="181" t="s">
        <v>219</v>
      </c>
      <c r="O3" s="181" t="s">
        <v>216</v>
      </c>
      <c r="P3" s="182" t="s">
        <v>217</v>
      </c>
      <c r="Q3" s="170" t="s">
        <v>216</v>
      </c>
      <c r="R3" s="170" t="s">
        <v>217</v>
      </c>
      <c r="S3" s="170" t="s">
        <v>218</v>
      </c>
      <c r="T3" s="170" t="s">
        <v>219</v>
      </c>
    </row>
    <row r="4" spans="1:20" x14ac:dyDescent="0.2">
      <c r="A4">
        <v>24768</v>
      </c>
      <c r="B4">
        <v>0</v>
      </c>
      <c r="C4" s="183">
        <v>1</v>
      </c>
      <c r="D4">
        <v>508.2</v>
      </c>
      <c r="E4" s="184">
        <v>1</v>
      </c>
      <c r="F4" s="68">
        <v>547.4</v>
      </c>
      <c r="G4" s="68">
        <v>0</v>
      </c>
      <c r="H4" s="68">
        <v>0</v>
      </c>
      <c r="I4">
        <v>0.88</v>
      </c>
      <c r="J4">
        <v>691.5</v>
      </c>
      <c r="K4" s="183">
        <v>0.96</v>
      </c>
      <c r="L4" s="68">
        <v>635.5</v>
      </c>
      <c r="M4" s="68">
        <v>0</v>
      </c>
      <c r="N4" s="68">
        <v>4</v>
      </c>
      <c r="O4">
        <v>0.75</v>
      </c>
      <c r="P4">
        <v>619.29999999999995</v>
      </c>
      <c r="Q4" s="183">
        <v>0.79</v>
      </c>
      <c r="R4" s="68">
        <v>766.7</v>
      </c>
      <c r="S4" s="68">
        <v>6</v>
      </c>
      <c r="T4" s="185">
        <v>5</v>
      </c>
    </row>
    <row r="5" spans="1:20" x14ac:dyDescent="0.2">
      <c r="A5">
        <v>25266</v>
      </c>
      <c r="B5">
        <v>0</v>
      </c>
      <c r="C5" s="183">
        <v>1</v>
      </c>
      <c r="D5">
        <v>480.3</v>
      </c>
      <c r="E5" s="183">
        <v>0.96</v>
      </c>
      <c r="F5" s="68">
        <v>530.1</v>
      </c>
      <c r="G5" s="68">
        <v>0</v>
      </c>
      <c r="H5" s="68">
        <v>1</v>
      </c>
      <c r="I5">
        <v>0.96</v>
      </c>
      <c r="J5">
        <v>516.20000000000005</v>
      </c>
      <c r="K5" s="183">
        <v>0.96</v>
      </c>
      <c r="L5" s="68">
        <v>502.6</v>
      </c>
      <c r="M5" s="68">
        <v>0</v>
      </c>
      <c r="N5" s="68">
        <v>2</v>
      </c>
      <c r="O5">
        <v>0.83</v>
      </c>
      <c r="P5">
        <v>597.5</v>
      </c>
      <c r="Q5" s="183">
        <v>0.88</v>
      </c>
      <c r="R5" s="68">
        <v>804.6</v>
      </c>
      <c r="S5" s="68">
        <v>4</v>
      </c>
      <c r="T5" s="185">
        <v>3</v>
      </c>
    </row>
    <row r="6" spans="1:20" x14ac:dyDescent="0.2">
      <c r="A6">
        <v>25608</v>
      </c>
      <c r="B6">
        <v>0</v>
      </c>
      <c r="C6" s="183">
        <v>0.96</v>
      </c>
      <c r="D6">
        <v>426.4</v>
      </c>
      <c r="E6" s="183">
        <v>1</v>
      </c>
      <c r="F6" s="68">
        <v>557.5</v>
      </c>
      <c r="G6" s="68">
        <v>0</v>
      </c>
      <c r="H6" s="68">
        <v>1</v>
      </c>
      <c r="I6">
        <v>1</v>
      </c>
      <c r="J6">
        <v>596</v>
      </c>
      <c r="K6" s="183">
        <v>0.96</v>
      </c>
      <c r="L6" s="68">
        <v>581.9</v>
      </c>
      <c r="M6" s="68">
        <v>0</v>
      </c>
      <c r="N6" s="68">
        <v>1</v>
      </c>
      <c r="O6">
        <v>0.88</v>
      </c>
      <c r="P6">
        <v>704.2</v>
      </c>
      <c r="Q6" s="183">
        <v>1</v>
      </c>
      <c r="R6" s="68">
        <v>854.9</v>
      </c>
      <c r="S6" s="68">
        <v>1</v>
      </c>
      <c r="T6" s="185">
        <v>2</v>
      </c>
    </row>
    <row r="7" spans="1:20" x14ac:dyDescent="0.2">
      <c r="A7">
        <v>28572</v>
      </c>
      <c r="B7">
        <v>1</v>
      </c>
      <c r="C7" s="183">
        <v>1</v>
      </c>
      <c r="D7">
        <v>610.4</v>
      </c>
      <c r="E7" s="183">
        <v>1</v>
      </c>
      <c r="F7" s="68">
        <v>622.5</v>
      </c>
      <c r="G7" s="68">
        <v>0</v>
      </c>
      <c r="H7" s="68">
        <v>0</v>
      </c>
      <c r="I7">
        <v>0.92</v>
      </c>
      <c r="J7">
        <v>758</v>
      </c>
      <c r="K7" s="183">
        <v>0.96</v>
      </c>
      <c r="L7" s="68">
        <v>762</v>
      </c>
      <c r="M7" s="68">
        <v>0</v>
      </c>
      <c r="N7" s="68">
        <v>3</v>
      </c>
      <c r="O7">
        <v>0.92</v>
      </c>
      <c r="P7">
        <v>968.3</v>
      </c>
      <c r="Q7" s="183">
        <v>0.75</v>
      </c>
      <c r="R7" s="68">
        <v>1038</v>
      </c>
      <c r="S7" s="68">
        <v>0</v>
      </c>
      <c r="T7" s="185">
        <v>7</v>
      </c>
    </row>
    <row r="8" spans="1:20" x14ac:dyDescent="0.2">
      <c r="A8">
        <v>21070</v>
      </c>
      <c r="B8">
        <v>0</v>
      </c>
      <c r="C8" s="183">
        <v>1</v>
      </c>
      <c r="D8">
        <v>564.29999999999995</v>
      </c>
      <c r="E8" s="183">
        <v>1</v>
      </c>
      <c r="F8" s="68">
        <v>578.79999999999995</v>
      </c>
      <c r="G8" s="68">
        <v>0</v>
      </c>
      <c r="H8" s="68">
        <v>0</v>
      </c>
      <c r="I8">
        <v>0.92</v>
      </c>
      <c r="J8">
        <v>810.5</v>
      </c>
      <c r="K8" s="183">
        <v>0.96</v>
      </c>
      <c r="L8" s="68">
        <v>804.4</v>
      </c>
      <c r="M8" s="68">
        <v>0</v>
      </c>
      <c r="N8" s="68">
        <v>3</v>
      </c>
      <c r="O8">
        <v>0.83</v>
      </c>
      <c r="P8">
        <v>807.5</v>
      </c>
      <c r="Q8" s="183">
        <v>0.92</v>
      </c>
      <c r="R8" s="68">
        <v>1071.8</v>
      </c>
      <c r="S8" s="68">
        <v>5</v>
      </c>
      <c r="T8" s="185">
        <v>1</v>
      </c>
    </row>
    <row r="9" spans="1:20" x14ac:dyDescent="0.2">
      <c r="A9">
        <v>12625</v>
      </c>
      <c r="B9">
        <v>1</v>
      </c>
      <c r="C9" s="183">
        <v>0.96</v>
      </c>
      <c r="D9">
        <v>532.4</v>
      </c>
      <c r="E9" s="183">
        <v>1</v>
      </c>
      <c r="F9" s="68">
        <v>547.20000000000005</v>
      </c>
      <c r="G9" s="68">
        <v>0</v>
      </c>
      <c r="H9" s="68">
        <v>1</v>
      </c>
      <c r="I9">
        <v>0.71</v>
      </c>
      <c r="J9">
        <v>629.79999999999995</v>
      </c>
      <c r="K9" s="183">
        <v>0.92</v>
      </c>
      <c r="L9" s="68">
        <v>776.4</v>
      </c>
      <c r="M9" s="68">
        <v>6</v>
      </c>
      <c r="N9" s="68">
        <v>3</v>
      </c>
      <c r="O9">
        <v>0.83</v>
      </c>
      <c r="P9">
        <v>875.8</v>
      </c>
      <c r="Q9" s="183">
        <v>0.71</v>
      </c>
      <c r="R9" s="68">
        <v>938.6</v>
      </c>
      <c r="S9" s="68">
        <v>5</v>
      </c>
      <c r="T9" s="185">
        <v>6</v>
      </c>
    </row>
    <row r="10" spans="1:20" x14ac:dyDescent="0.2">
      <c r="A10">
        <v>22060</v>
      </c>
      <c r="B10">
        <v>1</v>
      </c>
      <c r="C10" s="183">
        <v>1</v>
      </c>
      <c r="D10">
        <v>360.9</v>
      </c>
      <c r="E10" s="183">
        <v>0.96</v>
      </c>
      <c r="F10" s="68">
        <v>390.5</v>
      </c>
      <c r="G10" s="68">
        <v>0</v>
      </c>
      <c r="H10" s="68">
        <v>1</v>
      </c>
      <c r="I10">
        <v>0.71</v>
      </c>
      <c r="J10">
        <v>543</v>
      </c>
      <c r="K10" s="183">
        <v>0.75</v>
      </c>
      <c r="L10" s="68">
        <v>453.6</v>
      </c>
      <c r="M10" s="68">
        <v>6</v>
      </c>
      <c r="N10" s="68">
        <v>7</v>
      </c>
      <c r="O10">
        <v>0.71</v>
      </c>
      <c r="P10">
        <v>473</v>
      </c>
      <c r="Q10" s="183">
        <v>0.71</v>
      </c>
      <c r="R10" s="68">
        <v>464.4</v>
      </c>
      <c r="S10" s="68">
        <v>9</v>
      </c>
      <c r="T10" s="185">
        <v>5</v>
      </c>
    </row>
    <row r="11" spans="1:20" x14ac:dyDescent="0.2">
      <c r="A11">
        <v>13459</v>
      </c>
      <c r="B11">
        <v>0</v>
      </c>
      <c r="C11" s="183">
        <v>1</v>
      </c>
      <c r="D11">
        <v>487.8</v>
      </c>
      <c r="E11" s="183">
        <v>1</v>
      </c>
      <c r="F11" s="68">
        <v>517.70000000000005</v>
      </c>
      <c r="G11" s="68">
        <v>0</v>
      </c>
      <c r="H11" s="68">
        <v>0</v>
      </c>
      <c r="I11">
        <v>0.96</v>
      </c>
      <c r="J11">
        <v>591.20000000000005</v>
      </c>
      <c r="K11" s="183">
        <v>0.92</v>
      </c>
      <c r="L11" s="68">
        <v>642</v>
      </c>
      <c r="M11" s="68">
        <v>1</v>
      </c>
      <c r="N11" s="68">
        <v>2</v>
      </c>
      <c r="O11">
        <v>0.88</v>
      </c>
      <c r="P11">
        <v>824.2</v>
      </c>
      <c r="Q11" s="183">
        <v>1</v>
      </c>
      <c r="R11" s="68">
        <v>731.8</v>
      </c>
      <c r="S11" s="68">
        <v>3</v>
      </c>
      <c r="T11" s="185">
        <v>0</v>
      </c>
    </row>
    <row r="12" spans="1:20" x14ac:dyDescent="0.2">
      <c r="A12">
        <v>25724</v>
      </c>
      <c r="B12">
        <v>1</v>
      </c>
      <c r="C12" s="183">
        <v>0.96</v>
      </c>
      <c r="D12">
        <v>378.1</v>
      </c>
      <c r="E12" s="183">
        <v>0.96</v>
      </c>
      <c r="F12" s="68">
        <v>372.2</v>
      </c>
      <c r="G12" s="68">
        <v>0</v>
      </c>
      <c r="H12" s="68">
        <v>2</v>
      </c>
      <c r="I12">
        <v>0.88</v>
      </c>
      <c r="J12">
        <v>376</v>
      </c>
      <c r="K12" s="183">
        <v>0.92</v>
      </c>
      <c r="L12" s="68">
        <v>374.9</v>
      </c>
      <c r="M12" s="68">
        <v>2</v>
      </c>
      <c r="N12" s="68">
        <v>3</v>
      </c>
      <c r="O12">
        <v>0.92</v>
      </c>
      <c r="P12">
        <v>442.7</v>
      </c>
      <c r="Q12" s="183">
        <v>0.79</v>
      </c>
      <c r="R12" s="68">
        <v>444.5</v>
      </c>
      <c r="S12" s="68">
        <v>0</v>
      </c>
      <c r="T12" s="185">
        <v>7</v>
      </c>
    </row>
    <row r="13" spans="1:20" x14ac:dyDescent="0.2">
      <c r="A13">
        <v>27935</v>
      </c>
      <c r="B13">
        <v>0</v>
      </c>
      <c r="C13" s="183">
        <v>1</v>
      </c>
      <c r="D13">
        <v>613</v>
      </c>
      <c r="E13" s="183">
        <v>0.96</v>
      </c>
      <c r="F13" s="68">
        <v>642.70000000000005</v>
      </c>
      <c r="G13" s="68">
        <v>0</v>
      </c>
      <c r="H13" s="68">
        <v>1</v>
      </c>
      <c r="I13">
        <v>1</v>
      </c>
      <c r="J13">
        <v>515.20000000000005</v>
      </c>
      <c r="K13" s="183">
        <v>0.88</v>
      </c>
      <c r="L13" s="68">
        <v>555.79999999999995</v>
      </c>
      <c r="M13" s="68">
        <v>2</v>
      </c>
      <c r="N13" s="68">
        <v>1</v>
      </c>
      <c r="O13">
        <v>0.83</v>
      </c>
      <c r="P13">
        <v>727.5</v>
      </c>
      <c r="Q13" s="183">
        <v>0.79</v>
      </c>
      <c r="R13" s="68">
        <v>864.8</v>
      </c>
      <c r="S13" s="68">
        <v>2</v>
      </c>
      <c r="T13" s="185">
        <v>7</v>
      </c>
    </row>
    <row r="14" spans="1:20" x14ac:dyDescent="0.2">
      <c r="A14">
        <v>28608</v>
      </c>
      <c r="B14">
        <v>1</v>
      </c>
      <c r="C14" s="183">
        <v>1</v>
      </c>
      <c r="D14">
        <v>407.5</v>
      </c>
      <c r="E14" s="183">
        <v>0.96</v>
      </c>
      <c r="F14" s="68">
        <v>487.7</v>
      </c>
      <c r="G14" s="68">
        <v>1</v>
      </c>
      <c r="H14" s="68">
        <v>0</v>
      </c>
      <c r="I14">
        <v>0.96</v>
      </c>
      <c r="J14">
        <v>476.1</v>
      </c>
      <c r="K14" s="183">
        <v>1</v>
      </c>
      <c r="L14" s="68">
        <v>423.9</v>
      </c>
      <c r="M14" s="68">
        <v>1</v>
      </c>
      <c r="N14" s="68">
        <v>0</v>
      </c>
      <c r="O14">
        <v>0.79</v>
      </c>
      <c r="P14">
        <v>559.9</v>
      </c>
      <c r="Q14" s="183">
        <v>0.79</v>
      </c>
      <c r="R14" s="68">
        <v>611.9</v>
      </c>
      <c r="S14" s="68">
        <v>3</v>
      </c>
      <c r="T14" s="185">
        <v>7</v>
      </c>
    </row>
    <row r="15" spans="1:20" x14ac:dyDescent="0.2">
      <c r="A15">
        <v>28609</v>
      </c>
      <c r="B15">
        <v>1</v>
      </c>
      <c r="C15" s="183">
        <v>1</v>
      </c>
      <c r="D15">
        <v>412.9</v>
      </c>
      <c r="E15" s="183">
        <v>1</v>
      </c>
      <c r="F15" s="68">
        <v>420.2</v>
      </c>
      <c r="G15" s="68">
        <v>0</v>
      </c>
      <c r="H15" s="68">
        <v>0</v>
      </c>
      <c r="I15">
        <v>0.79</v>
      </c>
      <c r="J15">
        <v>503.3</v>
      </c>
      <c r="K15" s="183">
        <v>0.96</v>
      </c>
      <c r="L15" s="68">
        <v>522.9</v>
      </c>
      <c r="M15" s="68">
        <v>2</v>
      </c>
      <c r="N15" s="68">
        <v>4</v>
      </c>
      <c r="O15">
        <v>0.75</v>
      </c>
      <c r="P15">
        <v>684.7</v>
      </c>
      <c r="Q15" s="183">
        <v>0.79</v>
      </c>
      <c r="R15" s="68">
        <v>571.5</v>
      </c>
      <c r="S15" s="68">
        <v>4</v>
      </c>
      <c r="T15" s="185">
        <v>7</v>
      </c>
    </row>
    <row r="16" spans="1:20" x14ac:dyDescent="0.2">
      <c r="A16">
        <v>19133</v>
      </c>
      <c r="B16">
        <v>0</v>
      </c>
      <c r="C16" s="183">
        <v>0.96</v>
      </c>
      <c r="D16">
        <v>391.7</v>
      </c>
      <c r="E16" s="183">
        <v>1</v>
      </c>
      <c r="F16" s="68">
        <v>428.6</v>
      </c>
      <c r="G16" s="68">
        <v>0</v>
      </c>
      <c r="H16" s="68">
        <v>1</v>
      </c>
      <c r="I16">
        <v>0.92</v>
      </c>
      <c r="J16">
        <v>498</v>
      </c>
      <c r="K16" s="183">
        <v>0.96</v>
      </c>
      <c r="L16" s="68">
        <v>446.7</v>
      </c>
      <c r="M16" s="68">
        <v>2</v>
      </c>
      <c r="N16" s="68">
        <v>1</v>
      </c>
      <c r="O16">
        <v>0.79</v>
      </c>
      <c r="P16">
        <v>551.70000000000005</v>
      </c>
      <c r="Q16" s="183">
        <v>1</v>
      </c>
      <c r="R16" s="68">
        <v>484.7</v>
      </c>
      <c r="S16" s="68">
        <v>3</v>
      </c>
      <c r="T16" s="185">
        <v>2</v>
      </c>
    </row>
    <row r="17" spans="1:20" x14ac:dyDescent="0.2">
      <c r="A17">
        <v>24548</v>
      </c>
      <c r="B17">
        <v>0</v>
      </c>
      <c r="C17" s="183">
        <v>0.88</v>
      </c>
      <c r="D17">
        <v>441</v>
      </c>
      <c r="E17" s="183">
        <v>0.92</v>
      </c>
      <c r="F17" s="68">
        <v>469.8</v>
      </c>
      <c r="G17" s="68">
        <v>1</v>
      </c>
      <c r="H17" s="68">
        <v>4</v>
      </c>
      <c r="I17">
        <v>1</v>
      </c>
      <c r="J17">
        <v>674</v>
      </c>
      <c r="K17" s="183">
        <v>1</v>
      </c>
      <c r="L17" s="68">
        <v>678.3</v>
      </c>
      <c r="M17" s="68">
        <v>0</v>
      </c>
      <c r="N17" s="68">
        <v>0</v>
      </c>
      <c r="O17">
        <v>0.88</v>
      </c>
      <c r="P17">
        <v>725.3</v>
      </c>
      <c r="Q17" s="183">
        <v>0.88</v>
      </c>
      <c r="R17" s="68">
        <v>838.9</v>
      </c>
      <c r="S17" s="68">
        <v>2</v>
      </c>
      <c r="T17" s="185">
        <v>4</v>
      </c>
    </row>
    <row r="18" spans="1:20" x14ac:dyDescent="0.2">
      <c r="A18">
        <v>24158</v>
      </c>
      <c r="B18">
        <v>0</v>
      </c>
      <c r="C18" s="183">
        <v>0.88</v>
      </c>
      <c r="D18">
        <v>364.2</v>
      </c>
      <c r="E18" s="183">
        <v>0.96</v>
      </c>
      <c r="F18" s="68">
        <v>416.5</v>
      </c>
      <c r="G18" s="68">
        <v>0</v>
      </c>
      <c r="H18" s="68">
        <v>4</v>
      </c>
      <c r="I18">
        <v>0.92</v>
      </c>
      <c r="J18">
        <v>552.79999999999995</v>
      </c>
      <c r="K18" s="183">
        <v>0.96</v>
      </c>
      <c r="L18" s="68">
        <v>525</v>
      </c>
      <c r="M18" s="68">
        <v>0</v>
      </c>
      <c r="N18" s="68">
        <v>3</v>
      </c>
      <c r="O18">
        <v>0.83</v>
      </c>
      <c r="P18">
        <v>535.6</v>
      </c>
      <c r="Q18" s="183">
        <v>0.92</v>
      </c>
      <c r="R18" s="68">
        <v>887.2</v>
      </c>
      <c r="S18" s="68">
        <v>3</v>
      </c>
      <c r="T18" s="185">
        <v>3</v>
      </c>
    </row>
    <row r="19" spans="1:20" x14ac:dyDescent="0.2">
      <c r="A19">
        <v>20874</v>
      </c>
      <c r="B19">
        <v>0</v>
      </c>
      <c r="C19" s="183">
        <v>1</v>
      </c>
      <c r="D19">
        <v>448.6</v>
      </c>
      <c r="E19" s="183">
        <v>1</v>
      </c>
      <c r="F19" s="68">
        <v>451.3</v>
      </c>
      <c r="G19" s="68">
        <v>0</v>
      </c>
      <c r="H19" s="68">
        <v>0</v>
      </c>
      <c r="I19">
        <v>0.88</v>
      </c>
      <c r="J19">
        <v>538.20000000000005</v>
      </c>
      <c r="K19" s="183">
        <v>0.88</v>
      </c>
      <c r="L19" s="68">
        <v>617.9</v>
      </c>
      <c r="M19" s="68">
        <v>3</v>
      </c>
      <c r="N19" s="68">
        <v>3</v>
      </c>
      <c r="O19">
        <v>0.83</v>
      </c>
      <c r="P19">
        <v>541.29999999999995</v>
      </c>
      <c r="Q19" s="183">
        <v>0.83</v>
      </c>
      <c r="R19" s="68">
        <v>624.6</v>
      </c>
      <c r="S19" s="68">
        <v>2</v>
      </c>
      <c r="T19" s="185">
        <v>6</v>
      </c>
    </row>
    <row r="20" spans="1:20" x14ac:dyDescent="0.2">
      <c r="A20">
        <v>24715</v>
      </c>
      <c r="B20">
        <v>0</v>
      </c>
      <c r="C20" s="183">
        <v>1</v>
      </c>
      <c r="D20">
        <v>432</v>
      </c>
      <c r="E20" s="183">
        <v>1</v>
      </c>
      <c r="F20" s="68">
        <v>473.7</v>
      </c>
      <c r="G20" s="68">
        <v>0</v>
      </c>
      <c r="H20" s="68">
        <v>0</v>
      </c>
      <c r="I20">
        <v>0.92</v>
      </c>
      <c r="J20">
        <v>477.8</v>
      </c>
      <c r="K20" s="183">
        <v>0.92</v>
      </c>
      <c r="L20" s="68">
        <v>496.5</v>
      </c>
      <c r="M20" s="68">
        <v>0</v>
      </c>
      <c r="N20" s="68">
        <v>4</v>
      </c>
      <c r="O20">
        <v>0.88</v>
      </c>
      <c r="P20">
        <v>546.5</v>
      </c>
      <c r="Q20" s="183">
        <v>0.88</v>
      </c>
      <c r="R20" s="68">
        <v>500.6</v>
      </c>
      <c r="S20" s="68">
        <v>1</v>
      </c>
      <c r="T20" s="185">
        <v>5</v>
      </c>
    </row>
    <row r="21" spans="1:20" x14ac:dyDescent="0.2">
      <c r="A21">
        <v>21605</v>
      </c>
      <c r="B21">
        <v>1</v>
      </c>
      <c r="C21" s="183">
        <v>1</v>
      </c>
      <c r="D21">
        <v>473.1</v>
      </c>
      <c r="E21" s="183">
        <v>1</v>
      </c>
      <c r="F21" s="68">
        <v>484.4</v>
      </c>
      <c r="G21" s="68">
        <v>0</v>
      </c>
      <c r="H21" s="68">
        <v>0</v>
      </c>
      <c r="I21">
        <v>1</v>
      </c>
      <c r="J21">
        <v>578.9</v>
      </c>
      <c r="K21" s="183">
        <v>1</v>
      </c>
      <c r="L21" s="68">
        <v>550</v>
      </c>
      <c r="M21" s="68">
        <v>0</v>
      </c>
      <c r="N21" s="68">
        <v>0</v>
      </c>
      <c r="O21">
        <v>0.83</v>
      </c>
      <c r="P21">
        <v>781.8</v>
      </c>
      <c r="Q21" s="183">
        <v>0.79</v>
      </c>
      <c r="R21" s="68">
        <v>738.5</v>
      </c>
      <c r="S21" s="68">
        <v>7</v>
      </c>
      <c r="T21" s="185">
        <v>2</v>
      </c>
    </row>
    <row r="22" spans="1:20" x14ac:dyDescent="0.2">
      <c r="A22">
        <v>25227</v>
      </c>
      <c r="B22">
        <v>0</v>
      </c>
      <c r="C22" s="183">
        <v>0.96</v>
      </c>
      <c r="D22">
        <v>353.7</v>
      </c>
      <c r="E22" s="183">
        <v>1</v>
      </c>
      <c r="F22" s="68">
        <v>354.3</v>
      </c>
      <c r="G22" s="68">
        <v>0</v>
      </c>
      <c r="H22" s="68">
        <v>1</v>
      </c>
      <c r="I22">
        <v>0.92</v>
      </c>
      <c r="J22">
        <v>412.3</v>
      </c>
      <c r="K22" s="183">
        <v>0.92</v>
      </c>
      <c r="L22" s="68">
        <v>446</v>
      </c>
      <c r="M22" s="68">
        <v>1</v>
      </c>
      <c r="N22" s="68">
        <v>3</v>
      </c>
      <c r="O22">
        <v>0.75</v>
      </c>
      <c r="P22">
        <v>408.2</v>
      </c>
      <c r="Q22" s="183">
        <v>0.88</v>
      </c>
      <c r="R22" s="68">
        <v>454.6</v>
      </c>
      <c r="S22" s="68">
        <v>5</v>
      </c>
      <c r="T22" s="185">
        <v>4</v>
      </c>
    </row>
    <row r="23" spans="1:20" x14ac:dyDescent="0.2">
      <c r="A23">
        <v>28664</v>
      </c>
      <c r="B23">
        <v>1</v>
      </c>
      <c r="C23" s="183">
        <v>0.96</v>
      </c>
      <c r="D23">
        <v>439.4</v>
      </c>
      <c r="E23" s="183">
        <v>1</v>
      </c>
      <c r="F23" s="68">
        <v>491.3</v>
      </c>
      <c r="G23" s="68">
        <v>0</v>
      </c>
      <c r="H23" s="68">
        <v>1</v>
      </c>
      <c r="I23">
        <v>0.92</v>
      </c>
      <c r="J23">
        <v>604.70000000000005</v>
      </c>
      <c r="K23" s="183">
        <v>0.88</v>
      </c>
      <c r="L23" s="68">
        <v>721.8</v>
      </c>
      <c r="M23" s="68">
        <v>2</v>
      </c>
      <c r="N23" s="68">
        <v>3</v>
      </c>
      <c r="O23">
        <v>0.83</v>
      </c>
      <c r="P23">
        <v>732.4</v>
      </c>
      <c r="Q23" s="183">
        <v>0.88</v>
      </c>
      <c r="R23" s="68">
        <v>818</v>
      </c>
      <c r="S23" s="68">
        <v>3</v>
      </c>
      <c r="T23" s="185">
        <v>4</v>
      </c>
    </row>
    <row r="24" spans="1:20" x14ac:dyDescent="0.2">
      <c r="A24">
        <v>28667</v>
      </c>
      <c r="B24">
        <v>0</v>
      </c>
      <c r="C24" s="183">
        <v>1</v>
      </c>
      <c r="D24">
        <v>409.5</v>
      </c>
      <c r="E24" s="183">
        <v>0.96</v>
      </c>
      <c r="F24" s="68">
        <v>418</v>
      </c>
      <c r="G24" s="68">
        <v>0</v>
      </c>
      <c r="H24" s="68">
        <v>1</v>
      </c>
      <c r="I24">
        <v>0.96</v>
      </c>
      <c r="J24">
        <v>521.79999999999995</v>
      </c>
      <c r="K24" s="183">
        <v>0.96</v>
      </c>
      <c r="L24" s="68">
        <v>504</v>
      </c>
      <c r="M24" s="68">
        <v>1</v>
      </c>
      <c r="N24" s="68">
        <v>1</v>
      </c>
      <c r="O24">
        <v>0.79</v>
      </c>
      <c r="P24">
        <v>479.4</v>
      </c>
      <c r="Q24" s="183">
        <v>0.79</v>
      </c>
      <c r="R24" s="68">
        <v>586.6</v>
      </c>
      <c r="S24" s="68">
        <v>3</v>
      </c>
      <c r="T24" s="185">
        <v>7</v>
      </c>
    </row>
    <row r="25" spans="1:20" x14ac:dyDescent="0.2">
      <c r="A25">
        <v>28597</v>
      </c>
      <c r="B25">
        <v>1</v>
      </c>
      <c r="C25" s="183">
        <v>1</v>
      </c>
      <c r="D25">
        <v>419.4</v>
      </c>
      <c r="E25" s="183">
        <v>1</v>
      </c>
      <c r="F25" s="68">
        <v>491</v>
      </c>
      <c r="G25" s="68">
        <v>0</v>
      </c>
      <c r="H25" s="68">
        <v>0</v>
      </c>
      <c r="I25">
        <v>0.96</v>
      </c>
      <c r="J25">
        <v>556.6</v>
      </c>
      <c r="K25" s="183">
        <v>1</v>
      </c>
      <c r="L25" s="68">
        <v>646</v>
      </c>
      <c r="M25" s="68">
        <v>0</v>
      </c>
      <c r="N25" s="68">
        <v>1</v>
      </c>
      <c r="O25">
        <v>0.83</v>
      </c>
      <c r="P25">
        <v>746.4</v>
      </c>
      <c r="Q25" s="183">
        <v>1</v>
      </c>
      <c r="R25" s="68">
        <v>891.5</v>
      </c>
      <c r="S25" s="68">
        <v>4</v>
      </c>
      <c r="T25" s="185">
        <v>0</v>
      </c>
    </row>
    <row r="26" spans="1:20" x14ac:dyDescent="0.2">
      <c r="A26">
        <v>24318</v>
      </c>
      <c r="B26">
        <v>0</v>
      </c>
      <c r="C26" s="183">
        <v>0.96</v>
      </c>
      <c r="D26">
        <v>439.3</v>
      </c>
      <c r="E26" s="183">
        <v>1</v>
      </c>
      <c r="F26" s="68">
        <v>460.2</v>
      </c>
      <c r="G26" s="68">
        <v>0</v>
      </c>
      <c r="H26" s="68">
        <v>1</v>
      </c>
      <c r="I26">
        <v>1</v>
      </c>
      <c r="J26">
        <v>693.4</v>
      </c>
      <c r="K26" s="183">
        <v>0.88</v>
      </c>
      <c r="L26" s="68">
        <v>607</v>
      </c>
      <c r="M26" s="68">
        <v>2</v>
      </c>
      <c r="N26" s="68">
        <v>1</v>
      </c>
      <c r="O26">
        <v>0.88</v>
      </c>
      <c r="P26">
        <v>880.9</v>
      </c>
      <c r="Q26" s="183">
        <v>0.79</v>
      </c>
      <c r="R26" s="68">
        <v>868.9</v>
      </c>
      <c r="S26" s="68">
        <v>4</v>
      </c>
      <c r="T26" s="185">
        <v>4</v>
      </c>
    </row>
    <row r="27" spans="1:20" x14ac:dyDescent="0.2">
      <c r="A27">
        <v>15072</v>
      </c>
      <c r="B27">
        <v>1</v>
      </c>
      <c r="C27" s="183">
        <v>0.88</v>
      </c>
      <c r="D27">
        <v>395.9</v>
      </c>
      <c r="E27" s="183">
        <v>0.83</v>
      </c>
      <c r="F27" s="68">
        <v>422.3</v>
      </c>
      <c r="G27" s="68">
        <v>3</v>
      </c>
      <c r="H27" s="68">
        <v>4</v>
      </c>
      <c r="I27">
        <v>0.92</v>
      </c>
      <c r="J27">
        <v>443.3</v>
      </c>
      <c r="K27" s="183">
        <v>0.75</v>
      </c>
      <c r="L27" s="68">
        <v>510.9</v>
      </c>
      <c r="M27" s="68">
        <v>3</v>
      </c>
      <c r="N27" s="68">
        <v>5</v>
      </c>
      <c r="O27">
        <v>0.83</v>
      </c>
      <c r="P27">
        <v>509.8</v>
      </c>
      <c r="Q27" s="183">
        <v>0.71</v>
      </c>
      <c r="R27" s="68">
        <v>572.29999999999995</v>
      </c>
      <c r="S27" s="68">
        <v>7</v>
      </c>
      <c r="T27" s="185">
        <v>4</v>
      </c>
    </row>
    <row r="28" spans="1:20" x14ac:dyDescent="0.2">
      <c r="A28">
        <v>28669</v>
      </c>
      <c r="B28">
        <v>1</v>
      </c>
      <c r="C28" s="183">
        <v>1</v>
      </c>
      <c r="D28">
        <v>481.3</v>
      </c>
      <c r="E28" s="183">
        <v>1</v>
      </c>
      <c r="F28" s="68">
        <v>450.2</v>
      </c>
      <c r="G28" s="68">
        <v>0</v>
      </c>
      <c r="H28" s="68">
        <v>0</v>
      </c>
      <c r="I28">
        <v>1</v>
      </c>
      <c r="J28">
        <v>499.7</v>
      </c>
      <c r="K28" s="183">
        <v>1</v>
      </c>
      <c r="L28" s="68">
        <v>544.6</v>
      </c>
      <c r="M28" s="68">
        <v>0</v>
      </c>
      <c r="N28" s="68">
        <v>0</v>
      </c>
      <c r="O28">
        <v>0.83</v>
      </c>
      <c r="P28">
        <v>646.9</v>
      </c>
      <c r="Q28" s="183">
        <v>0.71</v>
      </c>
      <c r="R28" s="68">
        <v>741</v>
      </c>
      <c r="S28" s="68">
        <v>3</v>
      </c>
      <c r="T28" s="185">
        <v>8</v>
      </c>
    </row>
    <row r="29" spans="1:20" x14ac:dyDescent="0.2">
      <c r="A29">
        <v>25286</v>
      </c>
      <c r="B29">
        <v>0</v>
      </c>
      <c r="C29" s="183">
        <v>0.96</v>
      </c>
      <c r="D29">
        <v>385.5</v>
      </c>
      <c r="E29" s="183">
        <v>0.96</v>
      </c>
      <c r="F29" s="68">
        <v>432.3</v>
      </c>
      <c r="G29" s="68">
        <v>1</v>
      </c>
      <c r="H29" s="68">
        <v>1</v>
      </c>
      <c r="I29">
        <v>0.79</v>
      </c>
      <c r="J29">
        <v>473.7</v>
      </c>
      <c r="K29" s="183">
        <v>0.92</v>
      </c>
      <c r="L29" s="68">
        <v>566</v>
      </c>
      <c r="M29" s="68">
        <v>4</v>
      </c>
      <c r="N29" s="68">
        <v>3</v>
      </c>
      <c r="O29">
        <v>0.71</v>
      </c>
      <c r="P29">
        <v>673.8</v>
      </c>
      <c r="Q29" s="183">
        <v>0.88</v>
      </c>
      <c r="R29" s="68">
        <v>723.7</v>
      </c>
      <c r="S29" s="68">
        <v>7</v>
      </c>
      <c r="T29" s="185">
        <v>3</v>
      </c>
    </row>
    <row r="30" spans="1:20" x14ac:dyDescent="0.2">
      <c r="A30">
        <v>28632</v>
      </c>
      <c r="B30">
        <v>1</v>
      </c>
      <c r="C30" s="183">
        <v>0.96</v>
      </c>
      <c r="D30">
        <v>392.6</v>
      </c>
      <c r="E30" s="183">
        <v>0.96</v>
      </c>
      <c r="F30" s="68">
        <v>392.4</v>
      </c>
      <c r="G30" s="68">
        <v>1</v>
      </c>
      <c r="H30" s="68">
        <v>1</v>
      </c>
      <c r="I30">
        <v>0.88</v>
      </c>
      <c r="J30">
        <v>399.5</v>
      </c>
      <c r="K30" s="183">
        <v>0.92</v>
      </c>
      <c r="L30" s="68">
        <v>397.8</v>
      </c>
      <c r="M30" s="68">
        <v>3</v>
      </c>
      <c r="N30" s="68">
        <v>2</v>
      </c>
      <c r="O30">
        <v>0.83</v>
      </c>
      <c r="P30">
        <v>501.7</v>
      </c>
      <c r="Q30" s="183">
        <v>0.92</v>
      </c>
      <c r="R30" s="68">
        <v>519.79999999999995</v>
      </c>
      <c r="S30" s="68">
        <v>4</v>
      </c>
      <c r="T30" s="185">
        <v>2</v>
      </c>
    </row>
    <row r="31" spans="1:20" x14ac:dyDescent="0.2">
      <c r="A31">
        <v>15120</v>
      </c>
      <c r="B31">
        <v>0</v>
      </c>
      <c r="C31" s="183">
        <v>0.96</v>
      </c>
      <c r="D31">
        <v>451.4</v>
      </c>
      <c r="E31" s="183">
        <v>1</v>
      </c>
      <c r="F31" s="68">
        <v>485</v>
      </c>
      <c r="G31" s="68">
        <v>0</v>
      </c>
      <c r="H31" s="68">
        <v>1</v>
      </c>
      <c r="I31">
        <v>0.96</v>
      </c>
      <c r="J31">
        <v>511</v>
      </c>
      <c r="K31" s="183">
        <v>0.96</v>
      </c>
      <c r="L31" s="68">
        <v>509.2</v>
      </c>
      <c r="M31" s="68">
        <v>0</v>
      </c>
      <c r="N31" s="68">
        <v>3</v>
      </c>
      <c r="O31">
        <v>0.79</v>
      </c>
      <c r="P31">
        <v>576.70000000000005</v>
      </c>
      <c r="Q31" s="183">
        <v>0.79</v>
      </c>
      <c r="R31" s="68">
        <v>672.1</v>
      </c>
      <c r="S31" s="68">
        <v>7</v>
      </c>
      <c r="T31" s="185">
        <v>3</v>
      </c>
    </row>
    <row r="32" spans="1:20" x14ac:dyDescent="0.2">
      <c r="A32">
        <v>24687</v>
      </c>
      <c r="B32">
        <v>1</v>
      </c>
      <c r="C32" s="183">
        <v>0.88</v>
      </c>
      <c r="D32">
        <v>568</v>
      </c>
      <c r="E32" s="183">
        <v>1</v>
      </c>
      <c r="F32" s="68">
        <v>559.5</v>
      </c>
      <c r="G32" s="68">
        <v>0</v>
      </c>
      <c r="H32" s="68">
        <v>3</v>
      </c>
      <c r="I32">
        <v>0.88</v>
      </c>
      <c r="J32">
        <v>715.5</v>
      </c>
      <c r="K32" s="183">
        <v>0.92</v>
      </c>
      <c r="L32" s="68">
        <v>567.29999999999995</v>
      </c>
      <c r="M32" s="68">
        <v>1</v>
      </c>
      <c r="N32" s="68">
        <v>4</v>
      </c>
      <c r="O32">
        <v>0.79</v>
      </c>
      <c r="P32">
        <v>722.6</v>
      </c>
      <c r="Q32" s="183">
        <v>0.96</v>
      </c>
      <c r="R32" s="68">
        <v>713.8</v>
      </c>
      <c r="S32" s="68">
        <v>5</v>
      </c>
      <c r="T32" s="185">
        <v>2</v>
      </c>
    </row>
    <row r="33" spans="1:20" x14ac:dyDescent="0.2">
      <c r="A33">
        <v>23326</v>
      </c>
      <c r="B33">
        <v>0</v>
      </c>
      <c r="C33" s="183">
        <v>1</v>
      </c>
      <c r="D33">
        <v>515.79999999999995</v>
      </c>
      <c r="E33" s="183">
        <v>1</v>
      </c>
      <c r="F33" s="68">
        <v>525</v>
      </c>
      <c r="G33" s="68">
        <v>0</v>
      </c>
      <c r="H33" s="68">
        <v>0</v>
      </c>
      <c r="I33">
        <v>0.92</v>
      </c>
      <c r="J33">
        <v>590</v>
      </c>
      <c r="K33" s="183">
        <v>0.96</v>
      </c>
      <c r="L33" s="68">
        <v>829.1</v>
      </c>
      <c r="M33" s="68">
        <v>2</v>
      </c>
      <c r="N33" s="68">
        <v>1</v>
      </c>
      <c r="O33">
        <v>0.96</v>
      </c>
      <c r="P33">
        <v>776.8</v>
      </c>
      <c r="Q33" s="183">
        <v>0.92</v>
      </c>
      <c r="R33" s="68">
        <v>873.4</v>
      </c>
      <c r="S33" s="68">
        <v>1</v>
      </c>
      <c r="T33" s="185">
        <v>2</v>
      </c>
    </row>
    <row r="34" spans="1:20" x14ac:dyDescent="0.2">
      <c r="A34">
        <v>24465</v>
      </c>
      <c r="B34">
        <v>1</v>
      </c>
      <c r="C34" s="183">
        <v>1</v>
      </c>
      <c r="D34">
        <v>485.5</v>
      </c>
      <c r="E34" s="183">
        <v>1</v>
      </c>
      <c r="F34" s="68">
        <v>470</v>
      </c>
      <c r="G34" s="68">
        <v>0</v>
      </c>
      <c r="H34" s="68">
        <v>0</v>
      </c>
      <c r="I34">
        <v>0.83</v>
      </c>
      <c r="J34">
        <v>572.1</v>
      </c>
      <c r="K34" s="183">
        <v>0.88</v>
      </c>
      <c r="L34" s="68">
        <v>552.79999999999995</v>
      </c>
      <c r="M34" s="68">
        <v>1</v>
      </c>
      <c r="N34" s="68">
        <v>6</v>
      </c>
      <c r="O34">
        <v>0.79</v>
      </c>
      <c r="P34">
        <v>529.6</v>
      </c>
      <c r="Q34" s="183">
        <v>0.75</v>
      </c>
      <c r="R34" s="68">
        <v>462.8</v>
      </c>
      <c r="S34" s="68">
        <v>1</v>
      </c>
      <c r="T34" s="185">
        <v>10</v>
      </c>
    </row>
    <row r="35" spans="1:20" x14ac:dyDescent="0.2">
      <c r="A35">
        <v>13350</v>
      </c>
      <c r="B35">
        <v>0</v>
      </c>
      <c r="C35" s="183">
        <v>1</v>
      </c>
      <c r="D35">
        <v>472</v>
      </c>
      <c r="E35" s="183">
        <v>1</v>
      </c>
      <c r="F35" s="68">
        <v>486</v>
      </c>
      <c r="G35" s="68">
        <v>0</v>
      </c>
      <c r="H35" s="68">
        <v>0</v>
      </c>
      <c r="I35">
        <v>1</v>
      </c>
      <c r="J35">
        <v>618</v>
      </c>
      <c r="K35" s="183">
        <v>0.96</v>
      </c>
      <c r="L35" s="68">
        <v>679.4</v>
      </c>
      <c r="M35" s="68">
        <v>0</v>
      </c>
      <c r="N35" s="68">
        <v>1</v>
      </c>
      <c r="O35">
        <v>0.83</v>
      </c>
      <c r="P35">
        <v>679.3</v>
      </c>
      <c r="Q35" s="183">
        <v>0.92</v>
      </c>
      <c r="R35" s="68">
        <v>747.1</v>
      </c>
      <c r="S35" s="68">
        <v>5</v>
      </c>
      <c r="T35" s="185">
        <v>1</v>
      </c>
    </row>
    <row r="36" spans="1:20" x14ac:dyDescent="0.2">
      <c r="A36">
        <v>25121</v>
      </c>
      <c r="B36">
        <v>1</v>
      </c>
      <c r="C36" s="183">
        <v>0.96</v>
      </c>
      <c r="D36">
        <v>350.4</v>
      </c>
      <c r="E36" s="183">
        <v>0.96</v>
      </c>
      <c r="F36" s="68">
        <v>392</v>
      </c>
      <c r="G36" s="68">
        <v>0</v>
      </c>
      <c r="H36" s="68">
        <v>2</v>
      </c>
      <c r="I36">
        <v>0.96</v>
      </c>
      <c r="J36">
        <v>431.9</v>
      </c>
      <c r="K36" s="183">
        <v>0.88</v>
      </c>
      <c r="L36" s="68">
        <v>424.2</v>
      </c>
      <c r="M36" s="68">
        <v>4</v>
      </c>
      <c r="N36" s="68">
        <v>0</v>
      </c>
      <c r="O36">
        <v>0.75</v>
      </c>
      <c r="P36">
        <v>403.5</v>
      </c>
      <c r="Q36" s="183">
        <v>0.67</v>
      </c>
      <c r="R36" s="68">
        <v>541.29999999999995</v>
      </c>
      <c r="S36" s="68">
        <v>8</v>
      </c>
      <c r="T36" s="185">
        <v>6</v>
      </c>
    </row>
    <row r="37" spans="1:20" x14ac:dyDescent="0.2">
      <c r="A37">
        <v>19837</v>
      </c>
      <c r="B37">
        <v>0</v>
      </c>
      <c r="C37" s="183">
        <v>1</v>
      </c>
      <c r="D37">
        <v>527.70000000000005</v>
      </c>
      <c r="E37" s="183">
        <v>1</v>
      </c>
      <c r="F37" s="68">
        <v>643.1</v>
      </c>
      <c r="G37" s="68">
        <v>0</v>
      </c>
      <c r="H37" s="68">
        <v>0</v>
      </c>
      <c r="I37">
        <v>0.96</v>
      </c>
      <c r="J37">
        <v>616.5</v>
      </c>
      <c r="K37" s="183">
        <v>1</v>
      </c>
      <c r="L37" s="68">
        <v>644.70000000000005</v>
      </c>
      <c r="M37" s="68">
        <v>0</v>
      </c>
      <c r="N37" s="68">
        <v>1</v>
      </c>
      <c r="O37">
        <v>0.88</v>
      </c>
      <c r="P37">
        <v>789.4</v>
      </c>
      <c r="Q37" s="183">
        <v>0.88</v>
      </c>
      <c r="R37" s="68">
        <v>840.5</v>
      </c>
      <c r="S37" s="68">
        <v>2</v>
      </c>
      <c r="T37" s="185">
        <v>4</v>
      </c>
    </row>
    <row r="38" spans="1:20" x14ac:dyDescent="0.2">
      <c r="A38">
        <v>16418</v>
      </c>
      <c r="B38">
        <v>1</v>
      </c>
      <c r="D38">
        <v>438.5</v>
      </c>
      <c r="E38" s="183"/>
      <c r="F38" s="68">
        <v>460.8</v>
      </c>
      <c r="G38" s="68"/>
      <c r="H38" s="68"/>
      <c r="J38">
        <v>516.4</v>
      </c>
      <c r="K38" s="183"/>
      <c r="L38" s="68">
        <v>502</v>
      </c>
      <c r="M38" s="68"/>
      <c r="N38" s="68"/>
      <c r="P38">
        <v>705</v>
      </c>
      <c r="Q38" s="183"/>
      <c r="R38" s="68">
        <v>656.2</v>
      </c>
      <c r="S38" s="68"/>
      <c r="T38" s="185"/>
    </row>
    <row r="39" spans="1:20" x14ac:dyDescent="0.2">
      <c r="A39">
        <v>18701</v>
      </c>
      <c r="B39">
        <v>0</v>
      </c>
      <c r="C39" s="183">
        <v>1</v>
      </c>
      <c r="D39">
        <v>458.4</v>
      </c>
      <c r="E39" s="183">
        <v>0.96</v>
      </c>
      <c r="F39" s="68">
        <v>435.3</v>
      </c>
      <c r="G39" s="68">
        <v>0</v>
      </c>
      <c r="H39" s="68">
        <v>1</v>
      </c>
      <c r="I39">
        <v>0.96</v>
      </c>
      <c r="J39">
        <v>495.9</v>
      </c>
      <c r="K39" s="183">
        <v>0.96</v>
      </c>
      <c r="L39" s="68">
        <v>607.6</v>
      </c>
      <c r="M39" s="68">
        <v>1</v>
      </c>
      <c r="N39" s="68">
        <v>1</v>
      </c>
      <c r="O39">
        <v>1</v>
      </c>
      <c r="P39">
        <v>750.7</v>
      </c>
      <c r="Q39" s="183">
        <v>0.96</v>
      </c>
      <c r="R39" s="68">
        <v>781.2</v>
      </c>
      <c r="S39" s="68">
        <v>0</v>
      </c>
      <c r="T39" s="185">
        <v>1</v>
      </c>
    </row>
    <row r="40" spans="1:20" x14ac:dyDescent="0.2">
      <c r="A40">
        <v>17200</v>
      </c>
      <c r="B40">
        <v>0</v>
      </c>
      <c r="C40" s="183">
        <v>1</v>
      </c>
      <c r="D40">
        <v>419.9</v>
      </c>
      <c r="E40" s="183">
        <v>0.96</v>
      </c>
      <c r="F40" s="68">
        <v>431.1</v>
      </c>
      <c r="G40" s="68">
        <v>1</v>
      </c>
      <c r="H40" s="68">
        <v>0</v>
      </c>
      <c r="I40">
        <v>0.92</v>
      </c>
      <c r="J40">
        <v>475.5</v>
      </c>
      <c r="K40" s="183">
        <v>0.92</v>
      </c>
      <c r="L40" s="68">
        <v>457.5</v>
      </c>
      <c r="M40" s="68">
        <v>2</v>
      </c>
      <c r="N40" s="68">
        <v>2</v>
      </c>
      <c r="O40">
        <v>0.83</v>
      </c>
      <c r="P40">
        <v>620.1</v>
      </c>
      <c r="Q40" s="183">
        <v>0.83</v>
      </c>
      <c r="R40" s="68">
        <v>577.1</v>
      </c>
      <c r="S40" s="68">
        <v>6</v>
      </c>
      <c r="T40" s="185">
        <v>2</v>
      </c>
    </row>
    <row r="41" spans="1:20" x14ac:dyDescent="0.2">
      <c r="A41">
        <v>28716</v>
      </c>
      <c r="B41">
        <v>0</v>
      </c>
      <c r="C41" s="183">
        <v>1</v>
      </c>
      <c r="D41">
        <v>410.1</v>
      </c>
      <c r="E41" s="183">
        <v>0.92</v>
      </c>
      <c r="F41" s="68">
        <v>480.9</v>
      </c>
      <c r="G41" s="68">
        <v>0</v>
      </c>
      <c r="H41" s="68">
        <v>2</v>
      </c>
      <c r="I41">
        <v>0.92</v>
      </c>
      <c r="J41">
        <v>552.4</v>
      </c>
      <c r="K41" s="183">
        <v>0.92</v>
      </c>
      <c r="L41" s="68">
        <v>725.3</v>
      </c>
      <c r="M41" s="68">
        <v>3</v>
      </c>
      <c r="N41" s="68">
        <v>1</v>
      </c>
      <c r="O41">
        <v>0.75</v>
      </c>
      <c r="P41">
        <v>897.7</v>
      </c>
      <c r="Q41" s="183">
        <v>0.79</v>
      </c>
      <c r="R41" s="68">
        <v>1194.7</v>
      </c>
      <c r="S41" s="68">
        <v>6</v>
      </c>
      <c r="T41" s="185">
        <v>5</v>
      </c>
    </row>
    <row r="42" spans="1:20" x14ac:dyDescent="0.2">
      <c r="A42">
        <v>25463</v>
      </c>
      <c r="B42">
        <v>1</v>
      </c>
      <c r="C42" s="183">
        <v>1</v>
      </c>
      <c r="D42">
        <v>454.6</v>
      </c>
      <c r="E42" s="183">
        <v>1</v>
      </c>
      <c r="F42" s="68">
        <v>435.8</v>
      </c>
      <c r="G42" s="68">
        <v>0</v>
      </c>
      <c r="H42" s="68">
        <v>0</v>
      </c>
      <c r="I42">
        <v>0.96</v>
      </c>
      <c r="J42">
        <v>658.8</v>
      </c>
      <c r="K42" s="183">
        <v>1</v>
      </c>
      <c r="L42" s="68">
        <v>580.70000000000005</v>
      </c>
      <c r="M42" s="68">
        <v>1</v>
      </c>
      <c r="N42" s="68">
        <v>0</v>
      </c>
      <c r="O42">
        <v>0.88</v>
      </c>
      <c r="P42">
        <v>662.7</v>
      </c>
      <c r="Q42" s="183">
        <v>0.92</v>
      </c>
      <c r="R42" s="68">
        <v>677.1</v>
      </c>
      <c r="S42" s="68">
        <v>2</v>
      </c>
      <c r="T42" s="185">
        <v>3</v>
      </c>
    </row>
    <row r="43" spans="1:20" x14ac:dyDescent="0.2">
      <c r="A43">
        <v>28873</v>
      </c>
      <c r="B43">
        <v>1</v>
      </c>
      <c r="C43" s="183">
        <v>0.96</v>
      </c>
      <c r="D43">
        <v>422.1</v>
      </c>
      <c r="E43" s="183">
        <v>1</v>
      </c>
      <c r="F43" s="68">
        <v>465.5</v>
      </c>
      <c r="G43" s="68">
        <v>1</v>
      </c>
      <c r="H43" s="68">
        <v>0</v>
      </c>
      <c r="I43">
        <v>0.83</v>
      </c>
      <c r="J43">
        <v>505.8</v>
      </c>
      <c r="K43" s="183">
        <v>0.88</v>
      </c>
      <c r="L43" s="68">
        <v>557.70000000000005</v>
      </c>
      <c r="M43" s="68">
        <v>2</v>
      </c>
      <c r="N43" s="68">
        <v>5</v>
      </c>
      <c r="O43">
        <v>0.71</v>
      </c>
      <c r="P43">
        <v>503.1</v>
      </c>
      <c r="Q43" s="183">
        <v>0.75</v>
      </c>
      <c r="R43" s="68">
        <v>549.29999999999995</v>
      </c>
      <c r="S43" s="68">
        <v>3</v>
      </c>
      <c r="T43" s="185">
        <v>10</v>
      </c>
    </row>
    <row r="44" spans="1:20" x14ac:dyDescent="0.2">
      <c r="A44">
        <v>28226</v>
      </c>
      <c r="B44">
        <v>1</v>
      </c>
      <c r="C44" s="183">
        <v>1</v>
      </c>
      <c r="D44">
        <v>423</v>
      </c>
      <c r="E44" s="183">
        <v>1</v>
      </c>
      <c r="F44" s="68">
        <v>416.6</v>
      </c>
      <c r="G44" s="68">
        <v>0</v>
      </c>
      <c r="H44" s="68">
        <v>0</v>
      </c>
      <c r="I44">
        <v>0.96</v>
      </c>
      <c r="J44">
        <v>476.9</v>
      </c>
      <c r="K44" s="183">
        <v>1</v>
      </c>
      <c r="L44" s="68">
        <v>413.8</v>
      </c>
      <c r="M44" s="68">
        <v>0</v>
      </c>
      <c r="N44" s="68">
        <v>1</v>
      </c>
      <c r="O44">
        <v>0.83</v>
      </c>
      <c r="P44">
        <v>539.1</v>
      </c>
      <c r="Q44" s="183">
        <v>0.88</v>
      </c>
      <c r="R44" s="68">
        <v>529.5</v>
      </c>
      <c r="S44" s="68">
        <v>3</v>
      </c>
      <c r="T44" s="185">
        <v>4</v>
      </c>
    </row>
    <row r="45" spans="1:20" x14ac:dyDescent="0.2">
      <c r="A45">
        <v>24181</v>
      </c>
      <c r="B45">
        <v>0</v>
      </c>
      <c r="C45" s="183">
        <v>1</v>
      </c>
      <c r="D45">
        <v>519.1</v>
      </c>
      <c r="E45" s="183">
        <v>1</v>
      </c>
      <c r="F45" s="68">
        <v>696.1</v>
      </c>
      <c r="G45" s="68">
        <v>0</v>
      </c>
      <c r="H45" s="68">
        <v>0</v>
      </c>
      <c r="I45">
        <v>0.92</v>
      </c>
      <c r="J45">
        <v>718.6</v>
      </c>
      <c r="K45" s="183">
        <v>1</v>
      </c>
      <c r="L45" s="68">
        <v>834.5</v>
      </c>
      <c r="M45" s="68">
        <v>1</v>
      </c>
      <c r="N45" s="68">
        <v>1</v>
      </c>
      <c r="O45">
        <v>0.83</v>
      </c>
      <c r="P45">
        <v>886.9</v>
      </c>
      <c r="Q45" s="183">
        <v>0.83</v>
      </c>
      <c r="R45" s="68">
        <v>1203.5999999999999</v>
      </c>
      <c r="S45" s="68">
        <v>7</v>
      </c>
      <c r="T45" s="185">
        <v>1</v>
      </c>
    </row>
    <row r="46" spans="1:20" x14ac:dyDescent="0.2">
      <c r="A46">
        <v>28904</v>
      </c>
      <c r="B46">
        <v>1</v>
      </c>
      <c r="C46" s="183">
        <v>1</v>
      </c>
      <c r="D46">
        <v>486.8</v>
      </c>
      <c r="E46" s="183">
        <v>1</v>
      </c>
      <c r="F46" s="68">
        <v>472.7</v>
      </c>
      <c r="G46" s="68">
        <v>0</v>
      </c>
      <c r="H46" s="68">
        <v>0</v>
      </c>
      <c r="I46">
        <v>0.96</v>
      </c>
      <c r="J46">
        <v>556</v>
      </c>
      <c r="K46" s="183">
        <v>1</v>
      </c>
      <c r="L46" s="68">
        <v>487.6</v>
      </c>
      <c r="M46" s="68">
        <v>0</v>
      </c>
      <c r="N46" s="68">
        <v>1</v>
      </c>
      <c r="O46">
        <v>0.83</v>
      </c>
      <c r="P46">
        <v>573.79999999999995</v>
      </c>
      <c r="Q46" s="183">
        <v>0.92</v>
      </c>
      <c r="R46" s="68">
        <v>601.29999999999995</v>
      </c>
      <c r="S46" s="68">
        <v>4</v>
      </c>
      <c r="T46" s="185">
        <v>2</v>
      </c>
    </row>
    <row r="47" spans="1:20" x14ac:dyDescent="0.2">
      <c r="A47">
        <v>28903</v>
      </c>
      <c r="B47">
        <v>0</v>
      </c>
      <c r="C47" s="183"/>
      <c r="D47">
        <v>527.9</v>
      </c>
      <c r="E47" s="183"/>
      <c r="F47" s="68">
        <v>533.79999999999995</v>
      </c>
      <c r="G47" s="68"/>
      <c r="H47" s="68"/>
      <c r="J47">
        <v>626.9</v>
      </c>
      <c r="K47" s="183"/>
      <c r="L47" s="68">
        <v>714</v>
      </c>
      <c r="M47" s="68"/>
      <c r="N47" s="68"/>
      <c r="P47">
        <v>815.8</v>
      </c>
      <c r="Q47" s="183"/>
      <c r="R47" s="68">
        <v>1036.5999999999999</v>
      </c>
      <c r="S47" s="68"/>
      <c r="T47" s="185"/>
    </row>
    <row r="48" spans="1:20" x14ac:dyDescent="0.2">
      <c r="A48">
        <v>15842</v>
      </c>
      <c r="B48">
        <v>0</v>
      </c>
      <c r="C48" s="183">
        <v>1</v>
      </c>
      <c r="D48">
        <v>396</v>
      </c>
      <c r="E48" s="183">
        <v>1</v>
      </c>
      <c r="F48" s="68">
        <v>389.8</v>
      </c>
      <c r="G48" s="68">
        <v>0</v>
      </c>
      <c r="H48" s="68">
        <v>0</v>
      </c>
      <c r="I48">
        <v>0.83</v>
      </c>
      <c r="J48">
        <v>404.8</v>
      </c>
      <c r="K48" s="183">
        <v>0.96</v>
      </c>
      <c r="L48" s="68">
        <v>429.7</v>
      </c>
      <c r="M48" s="68">
        <v>1</v>
      </c>
      <c r="N48" s="68">
        <v>4</v>
      </c>
      <c r="O48">
        <v>0.92</v>
      </c>
      <c r="P48">
        <v>577.1</v>
      </c>
      <c r="Q48" s="183">
        <v>1</v>
      </c>
      <c r="R48" s="68">
        <v>600.5</v>
      </c>
      <c r="S48" s="68">
        <v>1</v>
      </c>
      <c r="T48" s="185">
        <v>1</v>
      </c>
    </row>
    <row r="49" spans="1:21" x14ac:dyDescent="0.2">
      <c r="A49">
        <v>28474</v>
      </c>
      <c r="B49">
        <v>1</v>
      </c>
      <c r="C49" s="183">
        <v>1</v>
      </c>
      <c r="D49">
        <v>458.8</v>
      </c>
      <c r="E49" s="183">
        <v>1</v>
      </c>
      <c r="F49" s="68">
        <v>454.4</v>
      </c>
      <c r="G49" s="68">
        <v>0</v>
      </c>
      <c r="H49" s="68">
        <v>0</v>
      </c>
      <c r="I49">
        <v>1</v>
      </c>
      <c r="J49">
        <v>556.4</v>
      </c>
      <c r="K49" s="183">
        <v>0.88</v>
      </c>
      <c r="L49" s="68">
        <v>933</v>
      </c>
      <c r="M49" s="68">
        <v>0</v>
      </c>
      <c r="N49" s="68">
        <v>3</v>
      </c>
      <c r="O49">
        <v>0.83</v>
      </c>
      <c r="P49">
        <v>888.4</v>
      </c>
      <c r="Q49" s="183">
        <v>0.92</v>
      </c>
      <c r="R49" s="68">
        <v>949.2</v>
      </c>
      <c r="S49" s="68">
        <v>4</v>
      </c>
      <c r="T49" s="185">
        <v>2</v>
      </c>
    </row>
    <row r="50" spans="1:21" x14ac:dyDescent="0.2">
      <c r="A50" s="77">
        <v>28925</v>
      </c>
      <c r="B50" s="77">
        <v>1</v>
      </c>
      <c r="C50" s="186">
        <v>0.92</v>
      </c>
      <c r="D50" s="187">
        <v>433.6</v>
      </c>
      <c r="E50" s="186">
        <v>1</v>
      </c>
      <c r="F50" s="187">
        <v>388</v>
      </c>
      <c r="G50" s="187">
        <v>0</v>
      </c>
      <c r="H50" s="187">
        <v>2</v>
      </c>
      <c r="I50" s="77">
        <v>0.92</v>
      </c>
      <c r="J50" s="187">
        <v>447</v>
      </c>
      <c r="K50" s="186">
        <v>0.96</v>
      </c>
      <c r="L50" s="187">
        <v>490.4</v>
      </c>
      <c r="M50" s="187">
        <v>1</v>
      </c>
      <c r="N50" s="187">
        <v>2</v>
      </c>
      <c r="O50" s="77">
        <v>0.88</v>
      </c>
      <c r="P50" s="187">
        <v>481.8</v>
      </c>
      <c r="Q50" s="186">
        <v>0.83</v>
      </c>
      <c r="R50" s="187">
        <v>490.4</v>
      </c>
      <c r="S50" s="187">
        <v>3</v>
      </c>
      <c r="T50" s="188">
        <v>4</v>
      </c>
      <c r="U50" s="77"/>
    </row>
  </sheetData>
  <mergeCells count="12">
    <mergeCell ref="C2:D2"/>
    <mergeCell ref="E2:F2"/>
    <mergeCell ref="I2:J2"/>
    <mergeCell ref="K2:L2"/>
    <mergeCell ref="O2:P2"/>
    <mergeCell ref="Q2:R2"/>
    <mergeCell ref="C1:D1"/>
    <mergeCell ref="E1:F1"/>
    <mergeCell ref="I1:J1"/>
    <mergeCell ref="K1:L1"/>
    <mergeCell ref="O1:P1"/>
    <mergeCell ref="Q1:R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32514-7922-FB44-97B5-44FE68AD0D3B}">
  <dimension ref="A1:P51"/>
  <sheetViews>
    <sheetView workbookViewId="0">
      <selection activeCell="I17" sqref="I17"/>
    </sheetView>
  </sheetViews>
  <sheetFormatPr baseColWidth="10" defaultColWidth="11" defaultRowHeight="15" x14ac:dyDescent="0.2"/>
  <cols>
    <col min="3" max="3" width="17.6640625" bestFit="1" customWidth="1"/>
    <col min="4" max="4" width="21" bestFit="1" customWidth="1"/>
    <col min="5" max="5" width="15.83203125" bestFit="1" customWidth="1"/>
    <col min="6" max="6" width="17.83203125" bestFit="1" customWidth="1"/>
    <col min="7" max="7" width="13.83203125" bestFit="1" customWidth="1"/>
    <col min="9" max="9" width="16.33203125" bestFit="1" customWidth="1"/>
    <col min="10" max="10" width="17.6640625" bestFit="1" customWidth="1"/>
    <col min="16" max="16" width="34.83203125" bestFit="1" customWidth="1"/>
  </cols>
  <sheetData>
    <row r="1" spans="1:16" s="77" customFormat="1" ht="16" x14ac:dyDescent="0.2">
      <c r="C1" s="232" t="s">
        <v>261</v>
      </c>
      <c r="D1" s="232"/>
      <c r="E1" s="232"/>
      <c r="F1" s="232"/>
      <c r="G1" s="233" t="s">
        <v>262</v>
      </c>
      <c r="H1" s="233"/>
      <c r="I1" s="233"/>
      <c r="J1" s="233"/>
      <c r="K1" s="233"/>
      <c r="L1" s="233"/>
      <c r="M1" s="233"/>
      <c r="N1" s="233"/>
      <c r="O1" s="233"/>
      <c r="P1" s="234"/>
    </row>
    <row r="2" spans="1:16" s="77" customFormat="1" ht="32" x14ac:dyDescent="0.2">
      <c r="A2" s="235" t="s">
        <v>53</v>
      </c>
      <c r="B2" s="236" t="s">
        <v>246</v>
      </c>
      <c r="C2" s="77" t="s">
        <v>263</v>
      </c>
      <c r="D2" s="77" t="s">
        <v>264</v>
      </c>
      <c r="E2" s="77" t="s">
        <v>265</v>
      </c>
      <c r="F2" s="77" t="s">
        <v>266</v>
      </c>
      <c r="G2" s="77" t="s">
        <v>267</v>
      </c>
      <c r="H2" s="77" t="s">
        <v>268</v>
      </c>
      <c r="I2" s="77" t="s">
        <v>269</v>
      </c>
      <c r="J2" s="77" t="s">
        <v>270</v>
      </c>
      <c r="K2" s="77" t="s">
        <v>271</v>
      </c>
      <c r="L2" s="77" t="s">
        <v>272</v>
      </c>
      <c r="M2" s="77" t="s">
        <v>212</v>
      </c>
      <c r="N2" s="77" t="s">
        <v>213</v>
      </c>
      <c r="O2" s="77" t="s">
        <v>214</v>
      </c>
      <c r="P2" s="187" t="s">
        <v>273</v>
      </c>
    </row>
    <row r="3" spans="1:16" x14ac:dyDescent="0.2">
      <c r="A3">
        <v>12625</v>
      </c>
      <c r="B3">
        <v>1</v>
      </c>
      <c r="M3">
        <v>2</v>
      </c>
      <c r="N3">
        <v>3</v>
      </c>
      <c r="O3">
        <v>7</v>
      </c>
      <c r="P3" s="68"/>
    </row>
    <row r="4" spans="1:16" x14ac:dyDescent="0.2">
      <c r="A4">
        <v>15072</v>
      </c>
      <c r="B4">
        <v>1</v>
      </c>
      <c r="C4">
        <v>7</v>
      </c>
      <c r="D4">
        <v>7</v>
      </c>
      <c r="E4">
        <v>7</v>
      </c>
      <c r="F4">
        <v>8</v>
      </c>
      <c r="G4">
        <v>7</v>
      </c>
      <c r="H4">
        <v>8</v>
      </c>
      <c r="I4">
        <v>8</v>
      </c>
      <c r="J4">
        <v>9</v>
      </c>
      <c r="K4">
        <v>8</v>
      </c>
      <c r="L4">
        <v>8</v>
      </c>
      <c r="M4">
        <v>2</v>
      </c>
      <c r="N4">
        <v>5</v>
      </c>
      <c r="O4">
        <v>7</v>
      </c>
      <c r="P4" s="68"/>
    </row>
    <row r="5" spans="1:16" x14ac:dyDescent="0.2">
      <c r="A5">
        <v>16418</v>
      </c>
      <c r="B5">
        <v>1</v>
      </c>
      <c r="C5">
        <v>5</v>
      </c>
      <c r="D5">
        <v>5</v>
      </c>
      <c r="E5">
        <v>5</v>
      </c>
      <c r="F5">
        <v>1</v>
      </c>
      <c r="G5">
        <v>5</v>
      </c>
      <c r="H5">
        <v>2</v>
      </c>
      <c r="I5">
        <v>3</v>
      </c>
      <c r="J5">
        <v>7</v>
      </c>
      <c r="K5">
        <v>3</v>
      </c>
      <c r="L5">
        <v>4</v>
      </c>
      <c r="P5" s="68">
        <v>0</v>
      </c>
    </row>
    <row r="6" spans="1:16" x14ac:dyDescent="0.2">
      <c r="A6">
        <v>21605</v>
      </c>
      <c r="B6">
        <v>1</v>
      </c>
      <c r="C6">
        <v>6</v>
      </c>
      <c r="D6">
        <v>7</v>
      </c>
      <c r="E6">
        <v>5</v>
      </c>
      <c r="F6">
        <v>1</v>
      </c>
      <c r="G6">
        <v>3</v>
      </c>
      <c r="H6">
        <v>3</v>
      </c>
      <c r="I6">
        <v>7</v>
      </c>
      <c r="J6">
        <v>8</v>
      </c>
      <c r="K6">
        <v>2</v>
      </c>
      <c r="L6">
        <v>2</v>
      </c>
      <c r="P6" s="68"/>
    </row>
    <row r="7" spans="1:16" x14ac:dyDescent="0.2">
      <c r="A7">
        <v>22060</v>
      </c>
      <c r="B7">
        <v>1</v>
      </c>
      <c r="M7">
        <v>2</v>
      </c>
      <c r="N7">
        <v>5</v>
      </c>
      <c r="O7">
        <v>7</v>
      </c>
      <c r="P7" s="68"/>
    </row>
    <row r="8" spans="1:16" x14ac:dyDescent="0.2">
      <c r="A8">
        <v>24465</v>
      </c>
      <c r="B8">
        <v>1</v>
      </c>
      <c r="C8">
        <v>6</v>
      </c>
      <c r="D8">
        <v>6</v>
      </c>
      <c r="E8">
        <v>6</v>
      </c>
      <c r="F8">
        <v>5</v>
      </c>
      <c r="G8">
        <v>3</v>
      </c>
      <c r="H8">
        <v>1</v>
      </c>
      <c r="I8">
        <v>5</v>
      </c>
      <c r="J8">
        <v>8</v>
      </c>
      <c r="K8">
        <v>3</v>
      </c>
      <c r="L8">
        <v>5</v>
      </c>
      <c r="M8">
        <v>3</v>
      </c>
      <c r="N8">
        <v>4</v>
      </c>
      <c r="O8">
        <v>7</v>
      </c>
      <c r="P8" s="68">
        <v>0</v>
      </c>
    </row>
    <row r="9" spans="1:16" x14ac:dyDescent="0.2">
      <c r="A9">
        <v>24687</v>
      </c>
      <c r="B9">
        <v>1</v>
      </c>
      <c r="C9">
        <v>8</v>
      </c>
      <c r="D9">
        <v>8</v>
      </c>
      <c r="E9">
        <v>8</v>
      </c>
      <c r="F9">
        <v>7</v>
      </c>
      <c r="G9">
        <v>2</v>
      </c>
      <c r="H9">
        <v>2</v>
      </c>
      <c r="I9">
        <v>2</v>
      </c>
      <c r="J9">
        <v>4</v>
      </c>
      <c r="K9">
        <v>5</v>
      </c>
      <c r="L9">
        <v>6</v>
      </c>
      <c r="M9">
        <v>3</v>
      </c>
      <c r="N9">
        <v>4</v>
      </c>
      <c r="O9">
        <v>5</v>
      </c>
      <c r="P9" s="68">
        <v>0</v>
      </c>
    </row>
    <row r="10" spans="1:16" x14ac:dyDescent="0.2">
      <c r="A10">
        <v>25121</v>
      </c>
      <c r="B10">
        <v>1</v>
      </c>
      <c r="C10">
        <v>5</v>
      </c>
      <c r="D10">
        <v>5</v>
      </c>
      <c r="E10">
        <v>5</v>
      </c>
      <c r="F10">
        <v>6</v>
      </c>
      <c r="G10">
        <v>3</v>
      </c>
      <c r="H10">
        <v>2</v>
      </c>
      <c r="I10">
        <v>5</v>
      </c>
      <c r="J10">
        <v>7</v>
      </c>
      <c r="K10">
        <v>5</v>
      </c>
      <c r="L10">
        <v>9</v>
      </c>
      <c r="M10">
        <v>3</v>
      </c>
      <c r="N10">
        <v>5</v>
      </c>
      <c r="O10">
        <v>6.5</v>
      </c>
      <c r="P10" s="68">
        <v>0</v>
      </c>
    </row>
    <row r="11" spans="1:16" x14ac:dyDescent="0.2">
      <c r="A11">
        <v>25463</v>
      </c>
      <c r="B11">
        <v>1</v>
      </c>
      <c r="C11">
        <v>8</v>
      </c>
      <c r="D11">
        <v>9</v>
      </c>
      <c r="E11">
        <v>9</v>
      </c>
      <c r="F11">
        <v>1</v>
      </c>
      <c r="G11">
        <v>6</v>
      </c>
      <c r="H11">
        <v>3</v>
      </c>
      <c r="I11">
        <v>7</v>
      </c>
      <c r="J11">
        <v>7</v>
      </c>
      <c r="K11">
        <v>5</v>
      </c>
      <c r="L11">
        <v>5</v>
      </c>
      <c r="M11">
        <v>3</v>
      </c>
      <c r="N11">
        <v>4</v>
      </c>
      <c r="O11">
        <v>6</v>
      </c>
      <c r="P11" s="68">
        <v>0</v>
      </c>
    </row>
    <row r="12" spans="1:16" x14ac:dyDescent="0.2">
      <c r="A12">
        <v>25724</v>
      </c>
      <c r="B12">
        <v>1</v>
      </c>
      <c r="C12">
        <v>5</v>
      </c>
      <c r="D12">
        <v>6</v>
      </c>
      <c r="E12">
        <v>6</v>
      </c>
      <c r="F12">
        <v>4</v>
      </c>
      <c r="G12">
        <v>3</v>
      </c>
      <c r="H12">
        <v>2</v>
      </c>
      <c r="I12">
        <v>5</v>
      </c>
      <c r="J12">
        <v>7</v>
      </c>
      <c r="K12">
        <v>5</v>
      </c>
      <c r="L12">
        <v>5</v>
      </c>
      <c r="M12">
        <v>2</v>
      </c>
      <c r="N12">
        <v>2</v>
      </c>
      <c r="O12">
        <v>2</v>
      </c>
      <c r="P12" s="68"/>
    </row>
    <row r="13" spans="1:16" x14ac:dyDescent="0.2">
      <c r="A13">
        <v>28226</v>
      </c>
      <c r="B13">
        <v>1</v>
      </c>
      <c r="C13">
        <v>6</v>
      </c>
      <c r="D13">
        <v>7</v>
      </c>
      <c r="F13">
        <v>1</v>
      </c>
      <c r="G13">
        <v>2</v>
      </c>
      <c r="H13">
        <v>2</v>
      </c>
      <c r="I13">
        <v>4</v>
      </c>
      <c r="J13">
        <v>5</v>
      </c>
      <c r="K13">
        <v>2</v>
      </c>
      <c r="L13">
        <v>3</v>
      </c>
      <c r="M13">
        <v>1</v>
      </c>
      <c r="N13">
        <v>2</v>
      </c>
      <c r="O13">
        <v>5</v>
      </c>
      <c r="P13" s="68"/>
    </row>
    <row r="14" spans="1:16" x14ac:dyDescent="0.2">
      <c r="A14">
        <v>28474</v>
      </c>
      <c r="B14">
        <v>1</v>
      </c>
      <c r="P14" s="68"/>
    </row>
    <row r="15" spans="1:16" x14ac:dyDescent="0.2">
      <c r="A15">
        <v>28572</v>
      </c>
      <c r="B15">
        <v>1</v>
      </c>
      <c r="M15">
        <v>1</v>
      </c>
      <c r="N15">
        <v>3</v>
      </c>
      <c r="O15">
        <v>6</v>
      </c>
      <c r="P15" s="68"/>
    </row>
    <row r="16" spans="1:16" x14ac:dyDescent="0.2">
      <c r="A16">
        <v>28597</v>
      </c>
      <c r="B16">
        <v>1</v>
      </c>
      <c r="C16">
        <v>8</v>
      </c>
      <c r="D16">
        <v>7</v>
      </c>
      <c r="E16">
        <v>3</v>
      </c>
      <c r="F16">
        <v>9</v>
      </c>
      <c r="G16">
        <v>2</v>
      </c>
      <c r="H16">
        <v>1</v>
      </c>
      <c r="I16">
        <v>5</v>
      </c>
      <c r="J16">
        <v>7</v>
      </c>
      <c r="K16">
        <v>2</v>
      </c>
      <c r="L16">
        <v>7</v>
      </c>
      <c r="M16">
        <v>1</v>
      </c>
      <c r="N16">
        <v>4</v>
      </c>
      <c r="O16">
        <v>7</v>
      </c>
      <c r="P16" s="68"/>
    </row>
    <row r="17" spans="1:16" x14ac:dyDescent="0.2">
      <c r="A17">
        <v>28608</v>
      </c>
      <c r="B17">
        <v>1</v>
      </c>
      <c r="C17">
        <v>5</v>
      </c>
      <c r="D17">
        <v>7</v>
      </c>
      <c r="E17">
        <v>4</v>
      </c>
      <c r="F17">
        <v>5</v>
      </c>
      <c r="G17">
        <v>5</v>
      </c>
      <c r="H17">
        <v>3</v>
      </c>
      <c r="I17">
        <v>6</v>
      </c>
      <c r="J17">
        <v>8</v>
      </c>
      <c r="K17">
        <v>3</v>
      </c>
      <c r="L17">
        <v>7</v>
      </c>
      <c r="M17">
        <v>3</v>
      </c>
      <c r="N17">
        <v>5</v>
      </c>
      <c r="O17">
        <v>7</v>
      </c>
      <c r="P17" s="68"/>
    </row>
    <row r="18" spans="1:16" x14ac:dyDescent="0.2">
      <c r="A18">
        <v>28609</v>
      </c>
      <c r="B18">
        <v>1</v>
      </c>
      <c r="C18">
        <v>6</v>
      </c>
      <c r="D18">
        <v>6</v>
      </c>
      <c r="E18">
        <v>6</v>
      </c>
      <c r="F18">
        <v>4</v>
      </c>
      <c r="G18">
        <v>3</v>
      </c>
      <c r="H18">
        <v>3</v>
      </c>
      <c r="I18">
        <v>3</v>
      </c>
      <c r="J18">
        <v>7</v>
      </c>
      <c r="K18">
        <v>4</v>
      </c>
      <c r="L18">
        <v>5</v>
      </c>
      <c r="M18">
        <v>2</v>
      </c>
      <c r="N18">
        <v>3</v>
      </c>
      <c r="O18">
        <v>9</v>
      </c>
      <c r="P18" s="68"/>
    </row>
    <row r="19" spans="1:16" x14ac:dyDescent="0.2">
      <c r="A19">
        <v>28632</v>
      </c>
      <c r="B19">
        <v>1</v>
      </c>
      <c r="C19">
        <v>6</v>
      </c>
      <c r="D19">
        <v>9</v>
      </c>
      <c r="E19">
        <v>6</v>
      </c>
      <c r="F19">
        <v>6</v>
      </c>
      <c r="G19">
        <v>2</v>
      </c>
      <c r="H19">
        <v>2</v>
      </c>
      <c r="I19">
        <v>5</v>
      </c>
      <c r="J19">
        <v>6</v>
      </c>
      <c r="K19">
        <v>2</v>
      </c>
      <c r="L19">
        <v>5</v>
      </c>
      <c r="M19">
        <v>4</v>
      </c>
      <c r="N19">
        <v>6</v>
      </c>
      <c r="O19">
        <v>9</v>
      </c>
      <c r="P19" s="68"/>
    </row>
    <row r="20" spans="1:16" x14ac:dyDescent="0.2">
      <c r="A20">
        <v>28664</v>
      </c>
      <c r="B20">
        <v>1</v>
      </c>
      <c r="C20">
        <v>8</v>
      </c>
      <c r="D20">
        <v>9</v>
      </c>
      <c r="E20">
        <v>8</v>
      </c>
      <c r="F20">
        <v>7</v>
      </c>
      <c r="G20">
        <v>2</v>
      </c>
      <c r="H20">
        <v>2</v>
      </c>
      <c r="I20">
        <v>2</v>
      </c>
      <c r="J20">
        <v>6</v>
      </c>
      <c r="K20">
        <v>2</v>
      </c>
      <c r="L20">
        <v>2</v>
      </c>
      <c r="M20">
        <v>1</v>
      </c>
      <c r="N20">
        <v>3</v>
      </c>
      <c r="O20">
        <v>5</v>
      </c>
      <c r="P20" s="68"/>
    </row>
    <row r="21" spans="1:16" x14ac:dyDescent="0.2">
      <c r="A21">
        <v>28669</v>
      </c>
      <c r="B21">
        <v>1</v>
      </c>
      <c r="M21">
        <v>3</v>
      </c>
      <c r="N21">
        <v>4</v>
      </c>
      <c r="O21">
        <v>7</v>
      </c>
      <c r="P21" s="68"/>
    </row>
    <row r="22" spans="1:16" x14ac:dyDescent="0.2">
      <c r="A22">
        <v>28873</v>
      </c>
      <c r="B22">
        <v>1</v>
      </c>
      <c r="C22">
        <v>6</v>
      </c>
      <c r="D22">
        <v>7</v>
      </c>
      <c r="E22">
        <v>7</v>
      </c>
      <c r="F22">
        <v>1</v>
      </c>
      <c r="G22">
        <v>6</v>
      </c>
      <c r="H22">
        <v>2</v>
      </c>
      <c r="I22">
        <v>7</v>
      </c>
      <c r="J22">
        <v>9</v>
      </c>
      <c r="K22">
        <v>3</v>
      </c>
      <c r="L22">
        <v>7</v>
      </c>
      <c r="M22">
        <v>2</v>
      </c>
      <c r="N22">
        <v>4</v>
      </c>
      <c r="O22">
        <v>8</v>
      </c>
      <c r="P22" s="68">
        <v>0</v>
      </c>
    </row>
    <row r="23" spans="1:16" x14ac:dyDescent="0.2">
      <c r="A23">
        <v>28904</v>
      </c>
      <c r="B23">
        <v>1</v>
      </c>
      <c r="C23">
        <v>5</v>
      </c>
      <c r="D23">
        <v>7</v>
      </c>
      <c r="E23">
        <v>6</v>
      </c>
      <c r="F23">
        <v>7</v>
      </c>
      <c r="G23">
        <v>5</v>
      </c>
      <c r="H23">
        <v>2</v>
      </c>
      <c r="I23">
        <v>6</v>
      </c>
      <c r="J23">
        <v>9</v>
      </c>
      <c r="K23">
        <v>4</v>
      </c>
      <c r="L23">
        <v>5</v>
      </c>
      <c r="M23">
        <v>2</v>
      </c>
      <c r="N23">
        <v>5</v>
      </c>
      <c r="O23">
        <v>8</v>
      </c>
      <c r="P23" s="68"/>
    </row>
    <row r="24" spans="1:16" x14ac:dyDescent="0.2">
      <c r="A24" s="77">
        <v>28925</v>
      </c>
      <c r="B24" s="77">
        <v>1</v>
      </c>
      <c r="C24" s="77">
        <v>6</v>
      </c>
      <c r="D24" s="77">
        <v>8</v>
      </c>
      <c r="E24" s="77">
        <v>5</v>
      </c>
      <c r="F24" s="77">
        <v>7</v>
      </c>
      <c r="G24" s="77">
        <v>3</v>
      </c>
      <c r="H24" s="77">
        <v>1</v>
      </c>
      <c r="I24" s="77">
        <v>4</v>
      </c>
      <c r="J24" s="77">
        <v>7</v>
      </c>
      <c r="K24" s="77">
        <v>2</v>
      </c>
      <c r="L24" s="77">
        <v>3</v>
      </c>
      <c r="M24" s="77">
        <v>3</v>
      </c>
      <c r="N24" s="77">
        <v>4</v>
      </c>
      <c r="O24" s="77">
        <v>5</v>
      </c>
      <c r="P24" s="187"/>
    </row>
    <row r="25" spans="1:16" x14ac:dyDescent="0.2">
      <c r="A25">
        <v>24318</v>
      </c>
      <c r="B25">
        <v>0</v>
      </c>
      <c r="M25">
        <v>3</v>
      </c>
      <c r="N25">
        <v>4</v>
      </c>
      <c r="O25">
        <v>5</v>
      </c>
      <c r="P25" s="237"/>
    </row>
    <row r="26" spans="1:16" x14ac:dyDescent="0.2">
      <c r="A26">
        <v>15120</v>
      </c>
      <c r="B26">
        <v>0</v>
      </c>
      <c r="C26">
        <v>6</v>
      </c>
      <c r="D26">
        <v>6</v>
      </c>
      <c r="E26">
        <v>7</v>
      </c>
      <c r="F26">
        <v>6</v>
      </c>
      <c r="G26">
        <v>2</v>
      </c>
      <c r="H26">
        <v>1</v>
      </c>
      <c r="I26">
        <v>5</v>
      </c>
      <c r="J26">
        <v>8</v>
      </c>
      <c r="K26">
        <v>1</v>
      </c>
      <c r="L26">
        <v>5</v>
      </c>
      <c r="M26">
        <v>2</v>
      </c>
      <c r="N26">
        <v>4</v>
      </c>
      <c r="O26">
        <v>6</v>
      </c>
      <c r="P26" s="68">
        <v>0</v>
      </c>
    </row>
    <row r="27" spans="1:16" x14ac:dyDescent="0.2">
      <c r="A27">
        <v>28667</v>
      </c>
      <c r="B27">
        <v>0</v>
      </c>
      <c r="C27">
        <v>7</v>
      </c>
      <c r="D27">
        <v>7</v>
      </c>
      <c r="E27">
        <v>7</v>
      </c>
      <c r="F27">
        <v>1</v>
      </c>
      <c r="G27">
        <v>5</v>
      </c>
      <c r="H27">
        <v>1</v>
      </c>
      <c r="I27">
        <v>7</v>
      </c>
      <c r="J27">
        <v>7</v>
      </c>
      <c r="M27">
        <v>1</v>
      </c>
      <c r="N27">
        <v>5</v>
      </c>
      <c r="O27">
        <v>9</v>
      </c>
      <c r="P27" s="68"/>
    </row>
    <row r="28" spans="1:16" x14ac:dyDescent="0.2">
      <c r="A28">
        <v>23326</v>
      </c>
      <c r="B28">
        <v>0</v>
      </c>
      <c r="C28">
        <v>7</v>
      </c>
      <c r="D28">
        <v>9</v>
      </c>
      <c r="E28">
        <v>9</v>
      </c>
      <c r="F28">
        <v>1</v>
      </c>
      <c r="G28">
        <v>6</v>
      </c>
      <c r="H28">
        <v>1</v>
      </c>
      <c r="I28">
        <v>3</v>
      </c>
      <c r="J28">
        <v>8</v>
      </c>
      <c r="K28">
        <v>1</v>
      </c>
      <c r="L28">
        <v>7</v>
      </c>
      <c r="M28">
        <v>1</v>
      </c>
      <c r="N28">
        <v>5</v>
      </c>
      <c r="O28">
        <v>7</v>
      </c>
      <c r="P28" s="68">
        <v>0</v>
      </c>
    </row>
    <row r="29" spans="1:16" x14ac:dyDescent="0.2">
      <c r="A29">
        <v>25286</v>
      </c>
      <c r="B29">
        <v>0</v>
      </c>
      <c r="C29">
        <v>6</v>
      </c>
      <c r="D29">
        <v>6</v>
      </c>
      <c r="E29">
        <v>6</v>
      </c>
      <c r="F29">
        <v>6</v>
      </c>
      <c r="G29">
        <v>5</v>
      </c>
      <c r="H29">
        <v>2</v>
      </c>
      <c r="I29">
        <v>6</v>
      </c>
      <c r="J29">
        <v>7</v>
      </c>
      <c r="K29">
        <v>4</v>
      </c>
      <c r="L29">
        <v>6</v>
      </c>
      <c r="M29">
        <v>3</v>
      </c>
      <c r="N29">
        <v>4</v>
      </c>
      <c r="O29">
        <v>5</v>
      </c>
      <c r="P29" s="68"/>
    </row>
    <row r="30" spans="1:16" x14ac:dyDescent="0.2">
      <c r="A30">
        <v>13459</v>
      </c>
      <c r="B30">
        <v>0</v>
      </c>
      <c r="C30">
        <v>9</v>
      </c>
      <c r="D30">
        <v>9</v>
      </c>
      <c r="E30">
        <v>9</v>
      </c>
      <c r="F30">
        <v>1</v>
      </c>
      <c r="G30">
        <v>1</v>
      </c>
      <c r="H30">
        <v>1</v>
      </c>
      <c r="I30">
        <v>7</v>
      </c>
      <c r="J30">
        <v>6</v>
      </c>
      <c r="K30">
        <v>5</v>
      </c>
      <c r="L30">
        <v>5</v>
      </c>
      <c r="M30">
        <v>1</v>
      </c>
      <c r="N30">
        <v>3</v>
      </c>
      <c r="O30">
        <v>6</v>
      </c>
      <c r="P30" s="68"/>
    </row>
    <row r="31" spans="1:16" x14ac:dyDescent="0.2">
      <c r="A31">
        <v>19133</v>
      </c>
      <c r="B31">
        <v>0</v>
      </c>
      <c r="C31">
        <v>4</v>
      </c>
      <c r="D31">
        <v>8</v>
      </c>
      <c r="E31">
        <v>5</v>
      </c>
      <c r="F31">
        <v>1</v>
      </c>
      <c r="G31">
        <v>5</v>
      </c>
      <c r="H31">
        <v>3</v>
      </c>
      <c r="I31">
        <v>6.5</v>
      </c>
      <c r="J31">
        <v>6.5</v>
      </c>
      <c r="K31">
        <v>6.5</v>
      </c>
      <c r="L31">
        <v>6.5</v>
      </c>
      <c r="M31">
        <v>1</v>
      </c>
      <c r="N31">
        <v>1</v>
      </c>
      <c r="O31">
        <v>6</v>
      </c>
      <c r="P31" s="68"/>
    </row>
    <row r="32" spans="1:16" x14ac:dyDescent="0.2">
      <c r="A32">
        <v>20149</v>
      </c>
      <c r="B32">
        <v>0</v>
      </c>
      <c r="P32" s="68"/>
    </row>
    <row r="33" spans="1:16" x14ac:dyDescent="0.2">
      <c r="A33">
        <v>20874</v>
      </c>
      <c r="B33">
        <v>0</v>
      </c>
      <c r="P33" s="68"/>
    </row>
    <row r="34" spans="1:16" x14ac:dyDescent="0.2">
      <c r="A34">
        <v>21070</v>
      </c>
      <c r="B34">
        <v>0</v>
      </c>
      <c r="M34">
        <v>2</v>
      </c>
      <c r="N34">
        <v>3</v>
      </c>
      <c r="O34">
        <v>5</v>
      </c>
      <c r="P34" s="68"/>
    </row>
    <row r="35" spans="1:16" x14ac:dyDescent="0.2">
      <c r="A35">
        <v>24158</v>
      </c>
      <c r="B35">
        <v>0</v>
      </c>
      <c r="C35">
        <v>6</v>
      </c>
      <c r="D35">
        <v>9</v>
      </c>
      <c r="E35">
        <v>6</v>
      </c>
      <c r="F35">
        <v>7</v>
      </c>
      <c r="G35">
        <v>3</v>
      </c>
      <c r="H35">
        <v>2</v>
      </c>
      <c r="I35">
        <v>5</v>
      </c>
      <c r="J35">
        <v>7</v>
      </c>
      <c r="K35">
        <v>3</v>
      </c>
      <c r="L35">
        <v>3</v>
      </c>
      <c r="M35">
        <v>5</v>
      </c>
      <c r="N35">
        <v>7</v>
      </c>
      <c r="O35">
        <v>8</v>
      </c>
      <c r="P35" s="68"/>
    </row>
    <row r="36" spans="1:16" x14ac:dyDescent="0.2">
      <c r="A36">
        <v>24548</v>
      </c>
      <c r="B36">
        <v>0</v>
      </c>
      <c r="C36">
        <v>3</v>
      </c>
      <c r="D36">
        <v>6</v>
      </c>
      <c r="E36">
        <v>3</v>
      </c>
      <c r="F36">
        <v>9</v>
      </c>
      <c r="G36">
        <v>1</v>
      </c>
      <c r="H36">
        <v>3</v>
      </c>
      <c r="I36">
        <v>5</v>
      </c>
      <c r="J36">
        <v>9</v>
      </c>
      <c r="K36">
        <v>1</v>
      </c>
      <c r="L36">
        <v>9</v>
      </c>
      <c r="M36">
        <v>2</v>
      </c>
      <c r="N36">
        <v>4</v>
      </c>
      <c r="O36">
        <v>8</v>
      </c>
      <c r="P36" s="68"/>
    </row>
    <row r="37" spans="1:16" x14ac:dyDescent="0.2">
      <c r="A37">
        <v>24715</v>
      </c>
      <c r="B37">
        <v>0</v>
      </c>
      <c r="C37">
        <v>8</v>
      </c>
      <c r="D37">
        <v>9</v>
      </c>
      <c r="E37">
        <v>7</v>
      </c>
      <c r="F37">
        <v>3</v>
      </c>
      <c r="G37">
        <v>2</v>
      </c>
      <c r="H37">
        <v>1</v>
      </c>
      <c r="I37">
        <v>6</v>
      </c>
      <c r="J37">
        <v>8</v>
      </c>
      <c r="K37">
        <v>4</v>
      </c>
      <c r="L37">
        <v>3</v>
      </c>
      <c r="M37">
        <v>1</v>
      </c>
      <c r="N37">
        <v>1</v>
      </c>
      <c r="O37">
        <v>6</v>
      </c>
      <c r="P37" s="68"/>
    </row>
    <row r="38" spans="1:16" x14ac:dyDescent="0.2">
      <c r="A38">
        <v>24768</v>
      </c>
      <c r="B38">
        <v>0</v>
      </c>
      <c r="P38" s="68"/>
    </row>
    <row r="39" spans="1:16" x14ac:dyDescent="0.2">
      <c r="A39">
        <v>25227</v>
      </c>
      <c r="B39">
        <v>0</v>
      </c>
      <c r="C39">
        <v>6</v>
      </c>
      <c r="D39">
        <v>9</v>
      </c>
      <c r="P39" s="68"/>
    </row>
    <row r="40" spans="1:16" x14ac:dyDescent="0.2">
      <c r="A40">
        <v>25266</v>
      </c>
      <c r="B40">
        <v>0</v>
      </c>
      <c r="P40" s="68"/>
    </row>
    <row r="41" spans="1:16" x14ac:dyDescent="0.2">
      <c r="A41">
        <v>25608</v>
      </c>
      <c r="B41">
        <v>0</v>
      </c>
      <c r="M41">
        <v>3</v>
      </c>
      <c r="N41">
        <v>5</v>
      </c>
      <c r="O41">
        <v>7</v>
      </c>
      <c r="P41" s="68"/>
    </row>
    <row r="42" spans="1:16" x14ac:dyDescent="0.2">
      <c r="A42">
        <v>27935</v>
      </c>
      <c r="B42">
        <v>0</v>
      </c>
      <c r="C42">
        <v>6</v>
      </c>
      <c r="D42">
        <v>7</v>
      </c>
      <c r="E42">
        <v>7</v>
      </c>
      <c r="F42">
        <v>8</v>
      </c>
      <c r="G42">
        <v>7</v>
      </c>
      <c r="H42">
        <v>3</v>
      </c>
      <c r="I42">
        <v>6</v>
      </c>
      <c r="J42">
        <v>8</v>
      </c>
      <c r="K42">
        <v>3</v>
      </c>
      <c r="L42">
        <v>3</v>
      </c>
      <c r="M42">
        <v>1</v>
      </c>
      <c r="N42">
        <v>3</v>
      </c>
      <c r="O42">
        <v>5</v>
      </c>
      <c r="P42" s="68"/>
    </row>
    <row r="43" spans="1:16" x14ac:dyDescent="0.2">
      <c r="A43">
        <v>28716</v>
      </c>
      <c r="B43">
        <v>0</v>
      </c>
      <c r="M43">
        <v>2</v>
      </c>
      <c r="N43">
        <v>3</v>
      </c>
      <c r="O43">
        <v>7</v>
      </c>
      <c r="P43" s="68"/>
    </row>
    <row r="44" spans="1:16" x14ac:dyDescent="0.2">
      <c r="A44">
        <v>13350</v>
      </c>
      <c r="B44">
        <v>0</v>
      </c>
      <c r="C44">
        <v>5</v>
      </c>
      <c r="D44">
        <v>5</v>
      </c>
      <c r="E44">
        <v>4</v>
      </c>
      <c r="F44">
        <v>3</v>
      </c>
      <c r="G44">
        <v>4</v>
      </c>
      <c r="H44">
        <v>3</v>
      </c>
      <c r="I44">
        <v>5</v>
      </c>
      <c r="J44">
        <v>6</v>
      </c>
      <c r="K44">
        <v>3</v>
      </c>
      <c r="L44">
        <v>4</v>
      </c>
      <c r="M44">
        <v>1</v>
      </c>
      <c r="N44">
        <v>3</v>
      </c>
      <c r="O44">
        <v>6</v>
      </c>
      <c r="P44" s="68">
        <v>0</v>
      </c>
    </row>
    <row r="45" spans="1:16" x14ac:dyDescent="0.2">
      <c r="A45">
        <v>19837</v>
      </c>
      <c r="B45">
        <v>0</v>
      </c>
      <c r="C45">
        <v>6</v>
      </c>
      <c r="D45">
        <v>7</v>
      </c>
      <c r="E45">
        <v>5</v>
      </c>
      <c r="F45">
        <v>7</v>
      </c>
      <c r="G45">
        <v>3</v>
      </c>
      <c r="H45">
        <v>3</v>
      </c>
      <c r="I45">
        <v>6</v>
      </c>
      <c r="J45">
        <v>6</v>
      </c>
      <c r="K45">
        <v>5</v>
      </c>
      <c r="L45">
        <v>5</v>
      </c>
      <c r="P45" s="68">
        <v>0</v>
      </c>
    </row>
    <row r="46" spans="1:16" x14ac:dyDescent="0.2">
      <c r="A46">
        <v>18701</v>
      </c>
      <c r="B46">
        <v>0</v>
      </c>
      <c r="C46">
        <v>7</v>
      </c>
      <c r="D46">
        <v>7</v>
      </c>
      <c r="E46">
        <v>7</v>
      </c>
      <c r="F46">
        <v>7</v>
      </c>
      <c r="G46">
        <v>3</v>
      </c>
      <c r="H46">
        <v>1</v>
      </c>
      <c r="I46">
        <v>5</v>
      </c>
      <c r="J46">
        <v>8</v>
      </c>
      <c r="K46">
        <v>5</v>
      </c>
      <c r="L46">
        <v>6</v>
      </c>
      <c r="M46">
        <v>2</v>
      </c>
      <c r="N46">
        <v>3</v>
      </c>
      <c r="O46">
        <v>5</v>
      </c>
      <c r="P46" s="68">
        <v>0</v>
      </c>
    </row>
    <row r="47" spans="1:16" x14ac:dyDescent="0.2">
      <c r="A47">
        <v>17200</v>
      </c>
      <c r="B47">
        <v>0</v>
      </c>
      <c r="C47">
        <v>5</v>
      </c>
      <c r="D47">
        <v>7</v>
      </c>
      <c r="E47">
        <v>6</v>
      </c>
      <c r="F47">
        <v>6</v>
      </c>
      <c r="G47">
        <v>4</v>
      </c>
      <c r="H47">
        <v>4</v>
      </c>
      <c r="I47">
        <v>5</v>
      </c>
      <c r="J47">
        <v>7</v>
      </c>
      <c r="K47">
        <v>3</v>
      </c>
      <c r="L47">
        <v>6</v>
      </c>
      <c r="P47" s="68"/>
    </row>
    <row r="48" spans="1:16" x14ac:dyDescent="0.2">
      <c r="A48">
        <v>28864</v>
      </c>
      <c r="B48">
        <v>0</v>
      </c>
      <c r="C48">
        <v>6</v>
      </c>
      <c r="D48">
        <v>9</v>
      </c>
      <c r="E48">
        <v>6</v>
      </c>
      <c r="F48">
        <v>7</v>
      </c>
      <c r="G48">
        <v>4.5</v>
      </c>
      <c r="H48">
        <v>3</v>
      </c>
      <c r="I48">
        <v>4</v>
      </c>
      <c r="J48">
        <v>7</v>
      </c>
      <c r="K48">
        <v>4.5</v>
      </c>
      <c r="L48">
        <v>4</v>
      </c>
      <c r="P48" s="68">
        <v>0</v>
      </c>
    </row>
    <row r="49" spans="1:16" x14ac:dyDescent="0.2">
      <c r="A49">
        <v>15842</v>
      </c>
      <c r="B49">
        <v>0</v>
      </c>
      <c r="C49">
        <v>3</v>
      </c>
      <c r="D49">
        <v>5</v>
      </c>
      <c r="E49">
        <v>3</v>
      </c>
      <c r="F49">
        <v>1</v>
      </c>
      <c r="G49">
        <v>3</v>
      </c>
      <c r="H49">
        <v>2</v>
      </c>
      <c r="I49">
        <v>5</v>
      </c>
      <c r="J49">
        <v>7</v>
      </c>
      <c r="K49">
        <v>1</v>
      </c>
      <c r="L49">
        <v>3</v>
      </c>
      <c r="M49">
        <v>2</v>
      </c>
      <c r="N49">
        <v>2</v>
      </c>
      <c r="O49">
        <v>5</v>
      </c>
      <c r="P49" s="68"/>
    </row>
    <row r="50" spans="1:16" x14ac:dyDescent="0.2">
      <c r="A50">
        <v>28903</v>
      </c>
      <c r="B50">
        <v>0</v>
      </c>
      <c r="C50">
        <v>5</v>
      </c>
      <c r="D50">
        <v>8</v>
      </c>
      <c r="E50">
        <v>6</v>
      </c>
      <c r="F50">
        <v>7</v>
      </c>
      <c r="G50">
        <v>4</v>
      </c>
      <c r="H50">
        <v>3</v>
      </c>
      <c r="I50">
        <v>5</v>
      </c>
      <c r="J50">
        <v>8</v>
      </c>
      <c r="K50">
        <v>4</v>
      </c>
      <c r="L50">
        <v>3</v>
      </c>
      <c r="M50">
        <v>2</v>
      </c>
      <c r="N50">
        <v>3</v>
      </c>
      <c r="O50">
        <v>6</v>
      </c>
      <c r="P50" s="68">
        <v>1</v>
      </c>
    </row>
    <row r="51" spans="1:16" x14ac:dyDescent="0.2">
      <c r="A51" s="77">
        <v>24181</v>
      </c>
      <c r="B51" s="77">
        <v>0</v>
      </c>
      <c r="C51" s="77">
        <v>6</v>
      </c>
      <c r="D51" s="77">
        <v>7</v>
      </c>
      <c r="E51" s="77">
        <v>6</v>
      </c>
      <c r="F51" s="77">
        <v>9</v>
      </c>
      <c r="G51" s="77">
        <v>2</v>
      </c>
      <c r="H51" s="77">
        <v>1</v>
      </c>
      <c r="I51" s="77">
        <v>8</v>
      </c>
      <c r="J51" s="77">
        <v>9</v>
      </c>
      <c r="K51" s="77">
        <v>3</v>
      </c>
      <c r="L51" s="77">
        <v>3</v>
      </c>
      <c r="M51" s="77">
        <v>1</v>
      </c>
      <c r="N51" s="77">
        <v>2</v>
      </c>
      <c r="O51" s="77">
        <v>6</v>
      </c>
      <c r="P51" s="187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409C8-BB57-4A46-B18B-E5FE2F774620}">
  <dimension ref="A1:BO3"/>
  <sheetViews>
    <sheetView workbookViewId="0">
      <selection activeCell="C11" sqref="C11:G17"/>
    </sheetView>
  </sheetViews>
  <sheetFormatPr baseColWidth="10" defaultColWidth="11.5" defaultRowHeight="15" x14ac:dyDescent="0.2"/>
  <sheetData>
    <row r="1" spans="1:67" ht="16" x14ac:dyDescent="0.2">
      <c r="A1" s="142" t="s">
        <v>103</v>
      </c>
      <c r="B1" s="142"/>
      <c r="C1" s="142"/>
      <c r="D1" s="142"/>
      <c r="E1" s="142"/>
      <c r="F1" s="142"/>
      <c r="G1" s="142"/>
      <c r="H1" s="149" t="s">
        <v>104</v>
      </c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9"/>
      <c r="AI1" s="149"/>
      <c r="AJ1" s="149"/>
      <c r="AK1" s="149"/>
      <c r="AL1" s="149"/>
      <c r="AM1" s="149"/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0" t="s">
        <v>105</v>
      </c>
      <c r="BE1" s="140" t="s">
        <v>106</v>
      </c>
      <c r="BF1" s="150" t="s">
        <v>107</v>
      </c>
      <c r="BG1" s="140" t="s">
        <v>108</v>
      </c>
      <c r="BH1" s="147" t="s">
        <v>109</v>
      </c>
      <c r="BI1" s="147" t="s">
        <v>110</v>
      </c>
      <c r="BJ1" s="148" t="s">
        <v>111</v>
      </c>
      <c r="BK1" s="143" t="s">
        <v>112</v>
      </c>
      <c r="BL1" s="143" t="s">
        <v>113</v>
      </c>
      <c r="BM1" s="143" t="s">
        <v>114</v>
      </c>
      <c r="BN1" s="143" t="s">
        <v>115</v>
      </c>
      <c r="BO1" s="143" t="s">
        <v>116</v>
      </c>
    </row>
    <row r="2" spans="1:67" ht="15" customHeight="1" x14ac:dyDescent="0.2">
      <c r="A2" s="139" t="s">
        <v>117</v>
      </c>
      <c r="B2" s="139"/>
      <c r="C2" s="139"/>
      <c r="D2" s="139" t="s">
        <v>118</v>
      </c>
      <c r="E2" s="139"/>
      <c r="F2" s="139"/>
      <c r="G2" s="139"/>
      <c r="H2" s="145" t="s">
        <v>119</v>
      </c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6" t="s">
        <v>120</v>
      </c>
      <c r="U2" s="146"/>
      <c r="V2" s="146"/>
      <c r="W2" s="146"/>
      <c r="X2" s="146"/>
      <c r="Y2" s="146"/>
      <c r="Z2" s="146"/>
      <c r="AA2" s="146"/>
      <c r="AB2" s="145" t="s">
        <v>121</v>
      </c>
      <c r="AC2" s="145"/>
      <c r="AD2" s="145"/>
      <c r="AE2" s="145"/>
      <c r="AF2" s="145"/>
      <c r="AG2" s="145"/>
      <c r="AH2" s="145"/>
      <c r="AI2" s="145"/>
      <c r="AJ2" s="145"/>
      <c r="AK2" s="145"/>
      <c r="AL2" s="144" t="s">
        <v>122</v>
      </c>
      <c r="AM2" s="144"/>
      <c r="AN2" s="144"/>
      <c r="AO2" s="144"/>
      <c r="AP2" s="144" t="s">
        <v>123</v>
      </c>
      <c r="AQ2" s="144"/>
      <c r="AR2" s="144"/>
      <c r="AS2" s="144"/>
      <c r="AT2" s="144"/>
      <c r="AU2" s="144" t="s">
        <v>124</v>
      </c>
      <c r="AV2" s="144"/>
      <c r="AW2" s="144"/>
      <c r="AX2" s="144"/>
      <c r="AY2" s="144"/>
      <c r="AZ2" s="144"/>
      <c r="BA2" s="139" t="s">
        <v>125</v>
      </c>
      <c r="BB2" s="139"/>
      <c r="BC2" s="139"/>
      <c r="BD2" s="140"/>
      <c r="BE2" s="140"/>
      <c r="BF2" s="150"/>
      <c r="BG2" s="140"/>
      <c r="BH2" s="147"/>
      <c r="BI2" s="147"/>
      <c r="BJ2" s="148"/>
      <c r="BK2" s="143"/>
      <c r="BL2" s="143"/>
      <c r="BM2" s="143"/>
      <c r="BN2" s="143"/>
      <c r="BO2" s="143"/>
    </row>
    <row r="3" spans="1:67" ht="96" x14ac:dyDescent="0.2">
      <c r="A3" s="25" t="s">
        <v>121</v>
      </c>
      <c r="B3" s="25" t="s">
        <v>126</v>
      </c>
      <c r="C3" s="25" t="s">
        <v>127</v>
      </c>
      <c r="D3" s="23" t="s">
        <v>128</v>
      </c>
      <c r="E3" s="26" t="s">
        <v>129</v>
      </c>
      <c r="F3" s="27" t="s">
        <v>130</v>
      </c>
      <c r="G3" s="22" t="s">
        <v>131</v>
      </c>
      <c r="H3" s="22" t="s">
        <v>132</v>
      </c>
      <c r="I3" s="24" t="s">
        <v>133</v>
      </c>
      <c r="J3" s="24" t="s">
        <v>134</v>
      </c>
      <c r="K3" s="22" t="s">
        <v>135</v>
      </c>
      <c r="L3" s="21" t="s">
        <v>136</v>
      </c>
      <c r="M3" s="24" t="s">
        <v>137</v>
      </c>
      <c r="N3" s="24" t="s">
        <v>138</v>
      </c>
      <c r="O3" s="22" t="s">
        <v>139</v>
      </c>
      <c r="P3" s="22" t="s">
        <v>140</v>
      </c>
      <c r="Q3" s="22" t="s">
        <v>141</v>
      </c>
      <c r="R3" s="22" t="s">
        <v>142</v>
      </c>
      <c r="S3" s="22" t="s">
        <v>143</v>
      </c>
      <c r="T3" s="24" t="s">
        <v>144</v>
      </c>
      <c r="U3" s="24" t="s">
        <v>145</v>
      </c>
      <c r="V3" s="24" t="s">
        <v>146</v>
      </c>
      <c r="W3" s="23" t="s">
        <v>147</v>
      </c>
      <c r="X3" s="24" t="s">
        <v>148</v>
      </c>
      <c r="Y3" s="22" t="s">
        <v>149</v>
      </c>
      <c r="Z3" s="24" t="s">
        <v>150</v>
      </c>
      <c r="AA3" s="22" t="s">
        <v>143</v>
      </c>
      <c r="AB3" s="23" t="s">
        <v>151</v>
      </c>
      <c r="AC3" s="23" t="s">
        <v>152</v>
      </c>
      <c r="AD3" s="23" t="s">
        <v>153</v>
      </c>
      <c r="AE3" s="23" t="s">
        <v>154</v>
      </c>
      <c r="AF3" s="23" t="s">
        <v>155</v>
      </c>
      <c r="AG3" s="22" t="s">
        <v>156</v>
      </c>
      <c r="AH3" s="28" t="s">
        <v>157</v>
      </c>
      <c r="AI3" s="22" t="s">
        <v>158</v>
      </c>
      <c r="AJ3" s="22" t="s">
        <v>159</v>
      </c>
      <c r="AK3" s="24" t="s">
        <v>143</v>
      </c>
      <c r="AL3" s="23" t="s">
        <v>160</v>
      </c>
      <c r="AM3" s="23" t="s">
        <v>161</v>
      </c>
      <c r="AN3" s="23" t="s">
        <v>162</v>
      </c>
      <c r="AO3" s="22" t="s">
        <v>143</v>
      </c>
      <c r="AP3" s="24" t="s">
        <v>163</v>
      </c>
      <c r="AQ3" s="23" t="s">
        <v>164</v>
      </c>
      <c r="AR3" s="24" t="s">
        <v>165</v>
      </c>
      <c r="AS3" s="22" t="s">
        <v>166</v>
      </c>
      <c r="AT3" s="22" t="s">
        <v>143</v>
      </c>
      <c r="AU3" s="141" t="s">
        <v>167</v>
      </c>
      <c r="AV3" s="141"/>
      <c r="AW3" s="141"/>
      <c r="AX3" s="22" t="s">
        <v>168</v>
      </c>
      <c r="AY3" s="22" t="s">
        <v>169</v>
      </c>
      <c r="AZ3" s="22" t="s">
        <v>143</v>
      </c>
      <c r="BA3" s="22" t="s">
        <v>170</v>
      </c>
      <c r="BB3" s="22" t="s">
        <v>171</v>
      </c>
      <c r="BC3" s="22" t="s">
        <v>172</v>
      </c>
      <c r="BD3" s="140"/>
      <c r="BE3" s="140"/>
      <c r="BF3" s="150"/>
      <c r="BG3" s="140"/>
      <c r="BH3" s="147"/>
      <c r="BI3" s="147"/>
      <c r="BJ3" s="148"/>
      <c r="BK3" s="143"/>
      <c r="BL3" s="143"/>
      <c r="BM3" s="143"/>
      <c r="BN3" s="143"/>
      <c r="BO3" s="143"/>
    </row>
  </sheetData>
  <mergeCells count="24">
    <mergeCell ref="BO1:BO3"/>
    <mergeCell ref="H2:S2"/>
    <mergeCell ref="T2:AA2"/>
    <mergeCell ref="BH1:BH3"/>
    <mergeCell ref="BI1:BI3"/>
    <mergeCell ref="BJ1:BJ3"/>
    <mergeCell ref="BK1:BK3"/>
    <mergeCell ref="BL1:BL3"/>
    <mergeCell ref="BM1:BM3"/>
    <mergeCell ref="H1:BC1"/>
    <mergeCell ref="BG1:BG3"/>
    <mergeCell ref="AB2:AK2"/>
    <mergeCell ref="BE1:BE3"/>
    <mergeCell ref="BF1:BF3"/>
    <mergeCell ref="AL2:AO2"/>
    <mergeCell ref="AP2:AT2"/>
    <mergeCell ref="BA2:BC2"/>
    <mergeCell ref="BD1:BD3"/>
    <mergeCell ref="AU3:AW3"/>
    <mergeCell ref="A1:G1"/>
    <mergeCell ref="BN1:BN3"/>
    <mergeCell ref="AU2:AZ2"/>
    <mergeCell ref="A2:C2"/>
    <mergeCell ref="D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EB3EF-23B2-9942-B916-B800234A37E6}">
  <dimension ref="A1:BA147"/>
  <sheetViews>
    <sheetView workbookViewId="0">
      <selection activeCell="E10" sqref="E10"/>
    </sheetView>
  </sheetViews>
  <sheetFormatPr baseColWidth="10" defaultColWidth="11.5" defaultRowHeight="15" x14ac:dyDescent="0.2"/>
  <cols>
    <col min="32" max="32" width="13.6640625" customWidth="1"/>
  </cols>
  <sheetData>
    <row r="1" spans="1:53" ht="68" customHeight="1" x14ac:dyDescent="0.2">
      <c r="A1" s="152" t="s">
        <v>17</v>
      </c>
      <c r="B1" s="151" t="s">
        <v>173</v>
      </c>
      <c r="C1" s="153" t="s">
        <v>22</v>
      </c>
      <c r="D1" s="151" t="s">
        <v>174</v>
      </c>
      <c r="E1" s="151" t="s">
        <v>175</v>
      </c>
      <c r="F1" s="151" t="s">
        <v>176</v>
      </c>
      <c r="G1" s="155" t="s">
        <v>64</v>
      </c>
      <c r="H1" s="155" t="s">
        <v>65</v>
      </c>
      <c r="I1" s="155" t="s">
        <v>21</v>
      </c>
      <c r="J1" s="155"/>
      <c r="K1" s="155"/>
      <c r="L1" s="155"/>
      <c r="M1" s="155"/>
      <c r="N1" s="155"/>
      <c r="O1" s="154" t="s">
        <v>177</v>
      </c>
      <c r="P1" s="156" t="s">
        <v>178</v>
      </c>
      <c r="Q1" s="156" t="s">
        <v>179</v>
      </c>
      <c r="R1" s="157" t="s">
        <v>180</v>
      </c>
      <c r="S1" s="157" t="s">
        <v>181</v>
      </c>
      <c r="T1" s="158" t="s">
        <v>182</v>
      </c>
      <c r="U1" s="159" t="s">
        <v>183</v>
      </c>
      <c r="V1" s="154" t="s">
        <v>184</v>
      </c>
      <c r="W1" s="158" t="s">
        <v>185</v>
      </c>
      <c r="X1" s="157" t="s">
        <v>186</v>
      </c>
      <c r="Y1" s="159" t="s">
        <v>187</v>
      </c>
      <c r="Z1" s="158" t="s">
        <v>188</v>
      </c>
      <c r="AA1" s="158" t="s">
        <v>189</v>
      </c>
      <c r="AB1" s="158" t="s">
        <v>190</v>
      </c>
      <c r="AC1" s="160" t="s">
        <v>191</v>
      </c>
      <c r="AD1" s="34"/>
      <c r="AE1" s="34"/>
      <c r="AF1" s="159" t="s">
        <v>192</v>
      </c>
      <c r="AG1" s="161" t="s">
        <v>193</v>
      </c>
      <c r="AH1" s="157" t="s">
        <v>194</v>
      </c>
      <c r="AI1" s="157" t="s">
        <v>195</v>
      </c>
      <c r="AJ1" s="158" t="s">
        <v>196</v>
      </c>
      <c r="AK1" s="157" t="s">
        <v>197</v>
      </c>
      <c r="AL1" s="163" t="s">
        <v>198</v>
      </c>
      <c r="AM1" s="163" t="s">
        <v>199</v>
      </c>
      <c r="AN1" s="165" t="s">
        <v>200</v>
      </c>
      <c r="AO1" s="165" t="s">
        <v>201</v>
      </c>
      <c r="AP1" s="161" t="s">
        <v>202</v>
      </c>
      <c r="AQ1" s="162" t="s">
        <v>203</v>
      </c>
      <c r="AR1" s="163"/>
      <c r="AS1" s="157"/>
      <c r="AT1" s="162"/>
      <c r="AU1" s="35"/>
      <c r="AV1" s="35"/>
      <c r="AW1" s="36"/>
      <c r="AX1" s="36"/>
      <c r="AY1" s="6"/>
      <c r="AZ1" s="6"/>
      <c r="BA1" s="6"/>
    </row>
    <row r="2" spans="1:53" ht="29" customHeight="1" x14ac:dyDescent="0.2">
      <c r="A2" s="152"/>
      <c r="B2" s="151"/>
      <c r="C2" s="153"/>
      <c r="D2" s="151"/>
      <c r="E2" s="151"/>
      <c r="F2" s="151"/>
      <c r="G2" s="155"/>
      <c r="H2" s="155"/>
      <c r="I2" s="164" t="s">
        <v>44</v>
      </c>
      <c r="J2" s="164" t="s">
        <v>204</v>
      </c>
      <c r="K2" s="164" t="s">
        <v>43</v>
      </c>
      <c r="L2" s="164" t="s">
        <v>46</v>
      </c>
      <c r="M2" s="164" t="s">
        <v>45</v>
      </c>
      <c r="N2" s="164" t="s">
        <v>47</v>
      </c>
      <c r="O2" s="154"/>
      <c r="P2" s="156"/>
      <c r="Q2" s="156"/>
      <c r="R2" s="157"/>
      <c r="S2" s="157"/>
      <c r="T2" s="158"/>
      <c r="U2" s="159"/>
      <c r="V2" s="154"/>
      <c r="W2" s="158"/>
      <c r="X2" s="157"/>
      <c r="Y2" s="159"/>
      <c r="Z2" s="158"/>
      <c r="AA2" s="158"/>
      <c r="AB2" s="158"/>
      <c r="AC2" s="160"/>
      <c r="AD2" s="32" t="s">
        <v>205</v>
      </c>
      <c r="AE2" s="32" t="s">
        <v>206</v>
      </c>
      <c r="AF2" s="159"/>
      <c r="AG2" s="161"/>
      <c r="AH2" s="157"/>
      <c r="AI2" s="157"/>
      <c r="AJ2" s="158"/>
      <c r="AK2" s="157"/>
      <c r="AL2" s="163"/>
      <c r="AM2" s="163"/>
      <c r="AN2" s="165"/>
      <c r="AO2" s="165"/>
      <c r="AP2" s="161"/>
      <c r="AQ2" s="162"/>
      <c r="AR2" s="163"/>
      <c r="AS2" s="157"/>
      <c r="AT2" s="162"/>
      <c r="AU2" s="35"/>
      <c r="AV2" s="35"/>
      <c r="AW2" s="6"/>
      <c r="AX2" s="6"/>
      <c r="AY2" s="6"/>
      <c r="AZ2" s="6"/>
      <c r="BA2" s="6"/>
    </row>
    <row r="3" spans="1:53" ht="16" x14ac:dyDescent="0.2">
      <c r="A3" s="152"/>
      <c r="B3" s="151"/>
      <c r="C3" s="153"/>
      <c r="D3" s="151"/>
      <c r="E3" s="151"/>
      <c r="F3" s="151"/>
      <c r="G3" s="155"/>
      <c r="H3" s="155"/>
      <c r="I3" s="164"/>
      <c r="J3" s="164"/>
      <c r="K3" s="164"/>
      <c r="L3" s="164"/>
      <c r="M3" s="164"/>
      <c r="N3" s="164"/>
      <c r="O3" s="154"/>
      <c r="P3" s="156"/>
      <c r="Q3" s="156"/>
      <c r="R3" s="157"/>
      <c r="S3" s="157"/>
      <c r="T3" s="158"/>
      <c r="U3" s="159"/>
      <c r="V3" s="154"/>
      <c r="W3" s="158"/>
      <c r="X3" s="157"/>
      <c r="Y3" s="159"/>
      <c r="Z3" s="158"/>
      <c r="AA3" s="158"/>
      <c r="AB3" s="158"/>
      <c r="AC3" s="160"/>
      <c r="AD3" s="34"/>
      <c r="AE3" s="34"/>
      <c r="AF3" s="159"/>
      <c r="AG3" s="161"/>
      <c r="AH3" s="157"/>
      <c r="AI3" s="157"/>
      <c r="AJ3" s="158"/>
      <c r="AK3" s="157"/>
      <c r="AL3" s="163"/>
      <c r="AM3" s="163"/>
      <c r="AN3" s="165"/>
      <c r="AO3" s="165"/>
      <c r="AP3" s="161"/>
      <c r="AQ3" s="162"/>
      <c r="AR3" s="163"/>
      <c r="AS3" s="157"/>
      <c r="AT3" s="162"/>
      <c r="AU3" s="35"/>
      <c r="AV3" s="35"/>
      <c r="AW3" s="31"/>
      <c r="AX3" s="37"/>
      <c r="AY3" s="6"/>
      <c r="AZ3" s="6"/>
      <c r="BA3" s="6"/>
    </row>
    <row r="4" spans="1:53" x14ac:dyDescent="0.2">
      <c r="A4" s="38">
        <v>20874</v>
      </c>
      <c r="B4" s="39">
        <v>71</v>
      </c>
      <c r="C4" s="40">
        <v>88</v>
      </c>
      <c r="D4" s="41">
        <v>80.25</v>
      </c>
      <c r="E4" s="30">
        <v>145</v>
      </c>
      <c r="F4" s="30">
        <v>77</v>
      </c>
      <c r="G4" s="30">
        <v>1</v>
      </c>
      <c r="H4" s="30">
        <v>1</v>
      </c>
      <c r="I4" s="30">
        <v>145</v>
      </c>
      <c r="J4" s="30">
        <v>217</v>
      </c>
      <c r="K4" s="30">
        <v>54</v>
      </c>
      <c r="L4" s="30">
        <v>4</v>
      </c>
      <c r="M4" s="30">
        <v>136</v>
      </c>
      <c r="N4" s="30">
        <v>163</v>
      </c>
      <c r="O4" s="42">
        <v>0</v>
      </c>
      <c r="P4" s="42">
        <v>0</v>
      </c>
      <c r="Q4" s="42">
        <v>0</v>
      </c>
      <c r="R4" s="42">
        <v>0</v>
      </c>
      <c r="S4" s="42">
        <v>0</v>
      </c>
      <c r="T4" s="43">
        <v>0</v>
      </c>
      <c r="U4" s="42">
        <v>0</v>
      </c>
      <c r="V4" s="42">
        <v>0</v>
      </c>
      <c r="W4" s="43">
        <v>0</v>
      </c>
      <c r="X4" s="43">
        <v>0</v>
      </c>
      <c r="Y4" s="44">
        <v>0</v>
      </c>
      <c r="Z4" s="44">
        <v>1</v>
      </c>
      <c r="AA4" s="44">
        <v>0</v>
      </c>
      <c r="AB4" s="43">
        <v>0</v>
      </c>
      <c r="AC4" s="42">
        <v>1</v>
      </c>
      <c r="AD4" s="42">
        <v>1</v>
      </c>
      <c r="AE4" s="42">
        <v>0</v>
      </c>
      <c r="AF4" s="42">
        <v>0</v>
      </c>
      <c r="AG4" s="43">
        <v>0</v>
      </c>
      <c r="AH4" s="42">
        <v>0</v>
      </c>
      <c r="AI4" s="42"/>
      <c r="AJ4" s="42"/>
      <c r="AK4" s="42"/>
      <c r="AL4" s="44"/>
      <c r="AM4" s="44"/>
      <c r="AN4" s="44"/>
      <c r="AO4" s="44"/>
      <c r="AP4" s="43"/>
      <c r="AQ4" s="44"/>
      <c r="AR4" s="44"/>
      <c r="AS4" s="44"/>
      <c r="AT4" s="44"/>
      <c r="AU4" s="44"/>
      <c r="AV4" s="44"/>
      <c r="AW4" s="46"/>
      <c r="AX4" s="47"/>
      <c r="AY4" s="45"/>
      <c r="AZ4" s="45"/>
      <c r="BA4" s="45"/>
    </row>
    <row r="5" spans="1:53" x14ac:dyDescent="0.2">
      <c r="A5" s="38"/>
      <c r="B5" s="39"/>
      <c r="C5" s="40"/>
      <c r="D5" s="41"/>
      <c r="E5" s="30"/>
      <c r="F5" s="30"/>
      <c r="G5" s="30"/>
      <c r="H5" s="30"/>
      <c r="I5" s="30"/>
      <c r="J5" s="30"/>
      <c r="K5" s="30"/>
      <c r="L5" s="30"/>
      <c r="M5" s="30"/>
      <c r="N5" s="30"/>
      <c r="O5" s="42"/>
      <c r="P5" s="42"/>
      <c r="Q5" s="42"/>
      <c r="R5" s="42"/>
      <c r="S5" s="42"/>
      <c r="T5" s="43"/>
      <c r="U5" s="42"/>
      <c r="V5" s="42"/>
      <c r="W5" s="43"/>
      <c r="X5" s="43"/>
      <c r="Y5" s="44"/>
      <c r="Z5" s="44"/>
      <c r="AA5" s="44"/>
      <c r="AB5" s="43"/>
      <c r="AC5" s="42"/>
      <c r="AD5" s="42"/>
      <c r="AE5" s="42"/>
      <c r="AF5" s="42"/>
      <c r="AG5" s="43"/>
      <c r="AH5" s="42"/>
      <c r="AI5" s="42"/>
      <c r="AJ5" s="42"/>
      <c r="AK5" s="42"/>
      <c r="AL5" s="44"/>
      <c r="AM5" s="40"/>
      <c r="AN5" s="44"/>
      <c r="AO5" s="44"/>
      <c r="AP5" s="43"/>
      <c r="AQ5" s="44"/>
      <c r="AR5" s="40"/>
      <c r="AS5" s="44"/>
      <c r="AT5" s="44"/>
      <c r="AU5" s="44"/>
      <c r="AV5" s="44"/>
      <c r="AW5" s="31"/>
      <c r="AX5" s="30"/>
      <c r="AY5" s="6"/>
      <c r="AZ5" s="6"/>
      <c r="BA5" s="6"/>
    </row>
    <row r="6" spans="1:53" x14ac:dyDescent="0.2">
      <c r="A6" s="38"/>
      <c r="B6" s="39"/>
      <c r="C6" s="40"/>
      <c r="D6" s="41"/>
      <c r="E6" s="30"/>
      <c r="F6" s="30"/>
      <c r="G6" s="30"/>
      <c r="H6" s="30"/>
      <c r="I6" s="30"/>
      <c r="J6" s="30"/>
      <c r="K6" s="30"/>
      <c r="L6" s="30"/>
      <c r="M6" s="30"/>
      <c r="N6" s="30"/>
      <c r="O6" s="42"/>
      <c r="P6" s="42"/>
      <c r="Q6" s="42"/>
      <c r="R6" s="42"/>
      <c r="S6" s="42"/>
      <c r="T6" s="43"/>
      <c r="U6" s="42"/>
      <c r="V6" s="42"/>
      <c r="W6" s="43"/>
      <c r="X6" s="43"/>
      <c r="Y6" s="44"/>
      <c r="Z6" s="44"/>
      <c r="AA6" s="44"/>
      <c r="AB6" s="43"/>
      <c r="AC6" s="42"/>
      <c r="AD6" s="42"/>
      <c r="AE6" s="42"/>
      <c r="AF6" s="42"/>
      <c r="AG6" s="43"/>
      <c r="AH6" s="42"/>
      <c r="AI6" s="42"/>
      <c r="AJ6" s="42"/>
      <c r="AK6" s="42"/>
      <c r="AL6" s="44"/>
      <c r="AM6" s="44"/>
      <c r="AN6" s="44"/>
      <c r="AO6" s="44"/>
      <c r="AP6" s="43"/>
      <c r="AQ6" s="44"/>
      <c r="AR6" s="44"/>
      <c r="AS6" s="44"/>
      <c r="AT6" s="44"/>
      <c r="AU6" s="44"/>
      <c r="AV6" s="44"/>
      <c r="AW6" s="47"/>
      <c r="AX6" s="47"/>
      <c r="AY6" s="45"/>
      <c r="AZ6" s="45"/>
      <c r="BA6" s="45"/>
    </row>
    <row r="7" spans="1:53" ht="16" x14ac:dyDescent="0.2">
      <c r="A7" s="38"/>
      <c r="B7" s="39"/>
      <c r="C7" s="40"/>
      <c r="D7" s="41"/>
      <c r="E7" s="30"/>
      <c r="F7" s="30"/>
      <c r="G7" s="30"/>
      <c r="H7" s="30"/>
      <c r="I7" s="30"/>
      <c r="J7" s="30"/>
      <c r="K7" s="30"/>
      <c r="L7" s="30"/>
      <c r="M7" s="30"/>
      <c r="N7" s="30"/>
      <c r="O7" s="42"/>
      <c r="P7" s="42"/>
      <c r="Q7" s="42"/>
      <c r="R7" s="42"/>
      <c r="S7" s="42"/>
      <c r="T7" s="43"/>
      <c r="U7" s="42"/>
      <c r="V7" s="42"/>
      <c r="W7" s="43"/>
      <c r="X7" s="43"/>
      <c r="Y7" s="44"/>
      <c r="Z7" s="44"/>
      <c r="AA7" s="44"/>
      <c r="AB7" s="43"/>
      <c r="AC7" s="42"/>
      <c r="AD7" s="42"/>
      <c r="AE7" s="42"/>
      <c r="AF7" s="42"/>
      <c r="AG7" s="43"/>
      <c r="AH7" s="42"/>
      <c r="AI7" s="42"/>
      <c r="AJ7" s="42"/>
      <c r="AK7" s="42"/>
      <c r="AL7" s="44"/>
      <c r="AM7" s="44"/>
      <c r="AN7" s="44"/>
      <c r="AO7" s="44"/>
      <c r="AP7" s="43"/>
      <c r="AQ7" s="44"/>
      <c r="AR7" s="44"/>
      <c r="AS7" s="44"/>
      <c r="AT7" s="44"/>
      <c r="AU7" s="44"/>
      <c r="AV7" s="44"/>
      <c r="AW7" s="48"/>
      <c r="AX7" s="47"/>
      <c r="AY7" s="45"/>
      <c r="AZ7" s="45"/>
      <c r="BA7" s="45"/>
    </row>
    <row r="8" spans="1:53" x14ac:dyDescent="0.2">
      <c r="A8" s="38"/>
      <c r="B8" s="39"/>
      <c r="C8" s="40"/>
      <c r="D8" s="41"/>
      <c r="E8" s="30"/>
      <c r="F8" s="30"/>
      <c r="G8" s="30"/>
      <c r="H8" s="30"/>
      <c r="I8" s="30"/>
      <c r="J8" s="30"/>
      <c r="K8" s="30"/>
      <c r="L8" s="30"/>
      <c r="M8" s="30"/>
      <c r="N8" s="30"/>
      <c r="O8" s="42"/>
      <c r="P8" s="42"/>
      <c r="Q8" s="42"/>
      <c r="R8" s="42"/>
      <c r="S8" s="42"/>
      <c r="T8" s="43"/>
      <c r="U8" s="42"/>
      <c r="V8" s="42"/>
      <c r="W8" s="43"/>
      <c r="X8" s="43"/>
      <c r="Y8" s="44"/>
      <c r="Z8" s="44"/>
      <c r="AA8" s="44"/>
      <c r="AB8" s="43"/>
      <c r="AC8" s="42"/>
      <c r="AD8" s="42"/>
      <c r="AE8" s="42"/>
      <c r="AF8" s="42"/>
      <c r="AG8" s="43"/>
      <c r="AH8" s="42"/>
      <c r="AI8" s="42"/>
      <c r="AJ8" s="42"/>
      <c r="AK8" s="42"/>
      <c r="AL8" s="44"/>
      <c r="AM8" s="44"/>
      <c r="AN8" s="44"/>
      <c r="AO8" s="44"/>
      <c r="AP8" s="43"/>
      <c r="AQ8" s="44"/>
      <c r="AR8" s="44"/>
      <c r="AS8" s="44"/>
      <c r="AT8" s="44"/>
      <c r="AU8" s="44"/>
      <c r="AV8" s="44"/>
      <c r="AW8" s="31"/>
      <c r="AX8" s="30"/>
      <c r="AY8" s="6"/>
      <c r="AZ8" s="6"/>
      <c r="BA8" s="6"/>
    </row>
    <row r="9" spans="1:53" x14ac:dyDescent="0.2">
      <c r="A9" s="38"/>
      <c r="B9" s="39"/>
      <c r="C9" s="40"/>
      <c r="D9" s="41"/>
      <c r="E9" s="30"/>
      <c r="F9" s="30"/>
      <c r="G9" s="30"/>
      <c r="H9" s="30"/>
      <c r="I9" s="30"/>
      <c r="J9" s="30"/>
      <c r="K9" s="30"/>
      <c r="L9" s="30"/>
      <c r="M9" s="30"/>
      <c r="N9" s="30"/>
      <c r="O9" s="42"/>
      <c r="P9" s="42"/>
      <c r="Q9" s="42"/>
      <c r="R9" s="42"/>
      <c r="S9" s="42"/>
      <c r="T9" s="43"/>
      <c r="U9" s="42"/>
      <c r="V9" s="42"/>
      <c r="W9" s="43"/>
      <c r="X9" s="43"/>
      <c r="Y9" s="44"/>
      <c r="Z9" s="44"/>
      <c r="AA9" s="44"/>
      <c r="AB9" s="43"/>
      <c r="AC9" s="42"/>
      <c r="AD9" s="42"/>
      <c r="AE9" s="42"/>
      <c r="AF9" s="42"/>
      <c r="AG9" s="43"/>
      <c r="AH9" s="42"/>
      <c r="AI9" s="42"/>
      <c r="AJ9" s="42"/>
      <c r="AK9" s="42"/>
      <c r="AL9" s="44"/>
      <c r="AM9" s="44"/>
      <c r="AN9" s="44"/>
      <c r="AO9" s="44"/>
      <c r="AP9" s="43"/>
      <c r="AQ9" s="44"/>
      <c r="AR9" s="44"/>
      <c r="AS9" s="44"/>
      <c r="AT9" s="44"/>
      <c r="AU9" s="44"/>
      <c r="AV9" s="44"/>
      <c r="AW9" s="31"/>
      <c r="AX9" s="30"/>
      <c r="AY9" s="6"/>
      <c r="AZ9" s="6"/>
      <c r="BA9" s="6"/>
    </row>
    <row r="10" spans="1:53" x14ac:dyDescent="0.2">
      <c r="A10" s="38"/>
      <c r="B10" s="39"/>
      <c r="C10" s="40"/>
      <c r="D10" s="41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42"/>
      <c r="P10" s="42"/>
      <c r="Q10" s="42"/>
      <c r="R10" s="42"/>
      <c r="S10" s="42"/>
      <c r="T10" s="43"/>
      <c r="U10" s="42"/>
      <c r="V10" s="42"/>
      <c r="W10" s="43"/>
      <c r="X10" s="43"/>
      <c r="Y10" s="44"/>
      <c r="Z10" s="44"/>
      <c r="AA10" s="44"/>
      <c r="AB10" s="43"/>
      <c r="AC10" s="42"/>
      <c r="AD10" s="42"/>
      <c r="AE10" s="42"/>
      <c r="AF10" s="42"/>
      <c r="AG10" s="43"/>
      <c r="AH10" s="42"/>
      <c r="AI10" s="42"/>
      <c r="AJ10" s="42"/>
      <c r="AK10" s="42"/>
      <c r="AL10" s="44"/>
      <c r="AM10" s="44"/>
      <c r="AN10" s="44"/>
      <c r="AO10" s="44"/>
      <c r="AP10" s="43"/>
      <c r="AQ10" s="44"/>
      <c r="AR10" s="44"/>
      <c r="AS10" s="44"/>
      <c r="AT10" s="44"/>
      <c r="AU10" s="44"/>
      <c r="AV10" s="44"/>
      <c r="AW10" s="31"/>
      <c r="AX10" s="30"/>
      <c r="AY10" s="6"/>
      <c r="AZ10" s="6"/>
      <c r="BA10" s="6"/>
    </row>
    <row r="11" spans="1:53" ht="16" x14ac:dyDescent="0.2">
      <c r="A11" s="38"/>
      <c r="B11" s="39"/>
      <c r="C11" s="40"/>
      <c r="D11" s="41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42"/>
      <c r="P11" s="42"/>
      <c r="Q11" s="42"/>
      <c r="R11" s="42"/>
      <c r="S11" s="42"/>
      <c r="T11" s="43"/>
      <c r="U11" s="42"/>
      <c r="V11" s="42"/>
      <c r="W11" s="43"/>
      <c r="X11" s="43"/>
      <c r="Y11" s="44"/>
      <c r="Z11" s="44"/>
      <c r="AA11" s="44"/>
      <c r="AB11" s="43"/>
      <c r="AC11" s="42"/>
      <c r="AD11" s="42"/>
      <c r="AE11" s="42"/>
      <c r="AF11" s="42"/>
      <c r="AG11" s="43"/>
      <c r="AH11" s="42"/>
      <c r="AI11" s="42"/>
      <c r="AJ11" s="42"/>
      <c r="AK11" s="42"/>
      <c r="AL11" s="44"/>
      <c r="AM11" s="44"/>
      <c r="AN11" s="44"/>
      <c r="AO11" s="44"/>
      <c r="AP11" s="43"/>
      <c r="AQ11" s="44"/>
      <c r="AR11" s="44"/>
      <c r="AS11" s="44"/>
      <c r="AT11" s="44"/>
      <c r="AU11" s="44"/>
      <c r="AV11" s="44"/>
      <c r="AW11" s="49"/>
      <c r="AX11" s="30"/>
      <c r="AY11" s="6"/>
      <c r="AZ11" s="6"/>
      <c r="BA11" s="6"/>
    </row>
    <row r="12" spans="1:53" ht="16" x14ac:dyDescent="0.2">
      <c r="A12" s="38"/>
      <c r="B12" s="39"/>
      <c r="C12" s="40"/>
      <c r="D12" s="41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42"/>
      <c r="P12" s="42"/>
      <c r="Q12" s="42"/>
      <c r="R12" s="42"/>
      <c r="S12" s="42"/>
      <c r="T12" s="43"/>
      <c r="U12" s="42"/>
      <c r="V12" s="42"/>
      <c r="W12" s="43"/>
      <c r="X12" s="43"/>
      <c r="Y12" s="44"/>
      <c r="Z12" s="44"/>
      <c r="AA12" s="44"/>
      <c r="AB12" s="43"/>
      <c r="AC12" s="42"/>
      <c r="AD12" s="42"/>
      <c r="AE12" s="42"/>
      <c r="AF12" s="42"/>
      <c r="AG12" s="43"/>
      <c r="AH12" s="42"/>
      <c r="AI12" s="42"/>
      <c r="AJ12" s="42"/>
      <c r="AK12" s="42"/>
      <c r="AL12" s="44"/>
      <c r="AM12" s="44"/>
      <c r="AN12" s="44"/>
      <c r="AO12" s="44"/>
      <c r="AP12" s="43"/>
      <c r="AQ12" s="44"/>
      <c r="AR12" s="44"/>
      <c r="AS12" s="44"/>
      <c r="AT12" s="44"/>
      <c r="AU12" s="44"/>
      <c r="AV12" s="44"/>
      <c r="AW12" s="48"/>
      <c r="AX12" s="47"/>
      <c r="AY12" s="45"/>
      <c r="AZ12" s="45"/>
      <c r="BA12" s="45"/>
    </row>
    <row r="13" spans="1:53" x14ac:dyDescent="0.2">
      <c r="A13" s="38"/>
      <c r="B13" s="39"/>
      <c r="C13" s="40"/>
      <c r="D13" s="41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42"/>
      <c r="P13" s="42"/>
      <c r="Q13" s="42"/>
      <c r="R13" s="42"/>
      <c r="S13" s="42"/>
      <c r="T13" s="43"/>
      <c r="U13" s="42"/>
      <c r="V13" s="42"/>
      <c r="W13" s="43"/>
      <c r="X13" s="43"/>
      <c r="Y13" s="44"/>
      <c r="Z13" s="44"/>
      <c r="AA13" s="44"/>
      <c r="AB13" s="43"/>
      <c r="AC13" s="42"/>
      <c r="AD13" s="42"/>
      <c r="AE13" s="42"/>
      <c r="AF13" s="42"/>
      <c r="AG13" s="43"/>
      <c r="AH13" s="42"/>
      <c r="AI13" s="42"/>
      <c r="AJ13" s="42"/>
      <c r="AK13" s="42"/>
      <c r="AL13" s="44"/>
      <c r="AM13" s="44"/>
      <c r="AN13" s="44"/>
      <c r="AO13" s="44"/>
      <c r="AP13" s="43"/>
      <c r="AQ13" s="44"/>
      <c r="AR13" s="44"/>
      <c r="AS13" s="44"/>
      <c r="AT13" s="44"/>
      <c r="AU13" s="44"/>
      <c r="AV13" s="44"/>
      <c r="AW13" s="47"/>
      <c r="AX13" s="47"/>
      <c r="AY13" s="45"/>
      <c r="AZ13" s="45"/>
      <c r="BA13" s="45"/>
    </row>
    <row r="14" spans="1:53" x14ac:dyDescent="0.2">
      <c r="A14" s="38"/>
      <c r="B14" s="39"/>
      <c r="C14" s="40"/>
      <c r="D14" s="41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42"/>
      <c r="P14" s="42"/>
      <c r="Q14" s="42"/>
      <c r="R14" s="42"/>
      <c r="S14" s="42"/>
      <c r="T14" s="43"/>
      <c r="U14" s="42"/>
      <c r="V14" s="42"/>
      <c r="W14" s="43"/>
      <c r="X14" s="43"/>
      <c r="Y14" s="44"/>
      <c r="Z14" s="44"/>
      <c r="AA14" s="44"/>
      <c r="AB14" s="43"/>
      <c r="AC14" s="42"/>
      <c r="AD14" s="42"/>
      <c r="AE14" s="42"/>
      <c r="AF14" s="42"/>
      <c r="AG14" s="43"/>
      <c r="AH14" s="42"/>
      <c r="AI14" s="42"/>
      <c r="AJ14" s="42"/>
      <c r="AK14" s="42"/>
      <c r="AL14" s="44"/>
      <c r="AM14" s="44"/>
      <c r="AN14" s="44"/>
      <c r="AO14" s="44"/>
      <c r="AP14" s="43"/>
      <c r="AQ14" s="44"/>
      <c r="AR14" s="44"/>
      <c r="AS14" s="44"/>
      <c r="AT14" s="44"/>
      <c r="AU14" s="44"/>
      <c r="AV14" s="44"/>
      <c r="AW14" s="47"/>
      <c r="AX14" s="47"/>
      <c r="AY14" s="45"/>
      <c r="AZ14" s="45"/>
      <c r="BA14" s="45"/>
    </row>
    <row r="15" spans="1:53" x14ac:dyDescent="0.2">
      <c r="A15" s="38"/>
      <c r="B15" s="39"/>
      <c r="C15" s="40"/>
      <c r="D15" s="41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42"/>
      <c r="P15" s="42"/>
      <c r="Q15" s="42"/>
      <c r="R15" s="42"/>
      <c r="S15" s="42"/>
      <c r="T15" s="43"/>
      <c r="U15" s="42"/>
      <c r="V15" s="42"/>
      <c r="W15" s="43"/>
      <c r="X15" s="43"/>
      <c r="Y15" s="44"/>
      <c r="Z15" s="44"/>
      <c r="AA15" s="44"/>
      <c r="AB15" s="43"/>
      <c r="AC15" s="42"/>
      <c r="AD15" s="42"/>
      <c r="AE15" s="42"/>
      <c r="AF15" s="42"/>
      <c r="AG15" s="43"/>
      <c r="AH15" s="42"/>
      <c r="AI15" s="42"/>
      <c r="AJ15" s="42"/>
      <c r="AK15" s="42"/>
      <c r="AL15" s="44"/>
      <c r="AM15" s="44"/>
      <c r="AN15" s="44"/>
      <c r="AO15" s="44"/>
      <c r="AP15" s="43"/>
      <c r="AQ15" s="44"/>
      <c r="AR15" s="44"/>
      <c r="AS15" s="44"/>
      <c r="AT15" s="44"/>
      <c r="AU15" s="44"/>
      <c r="AV15" s="44"/>
      <c r="AW15" s="31"/>
      <c r="AX15" s="30"/>
      <c r="AY15" s="6"/>
      <c r="AZ15" s="6"/>
      <c r="BA15" s="6"/>
    </row>
    <row r="16" spans="1:53" x14ac:dyDescent="0.2">
      <c r="A16" s="38"/>
      <c r="B16" s="39"/>
      <c r="C16" s="40"/>
      <c r="D16" s="41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42"/>
      <c r="P16" s="42"/>
      <c r="Q16" s="42"/>
      <c r="R16" s="42"/>
      <c r="S16" s="42"/>
      <c r="T16" s="43"/>
      <c r="U16" s="42"/>
      <c r="V16" s="42"/>
      <c r="W16" s="43"/>
      <c r="X16" s="43"/>
      <c r="Y16" s="44"/>
      <c r="Z16" s="44"/>
      <c r="AA16" s="44"/>
      <c r="AB16" s="43"/>
      <c r="AC16" s="42"/>
      <c r="AD16" s="42"/>
      <c r="AE16" s="42"/>
      <c r="AF16" s="42"/>
      <c r="AG16" s="43"/>
      <c r="AH16" s="42"/>
      <c r="AI16" s="42"/>
      <c r="AJ16" s="42"/>
      <c r="AK16" s="42"/>
      <c r="AL16" s="44"/>
      <c r="AM16" s="44"/>
      <c r="AN16" s="44"/>
      <c r="AO16" s="44"/>
      <c r="AP16" s="43"/>
      <c r="AQ16" s="44"/>
      <c r="AR16" s="44"/>
      <c r="AS16" s="44"/>
      <c r="AT16" s="44"/>
      <c r="AU16" s="44"/>
      <c r="AV16" s="44"/>
      <c r="AW16" s="31"/>
      <c r="AX16" s="30"/>
      <c r="AY16" s="6"/>
      <c r="AZ16" s="6"/>
      <c r="BA16" s="6"/>
    </row>
    <row r="17" spans="1:53" x14ac:dyDescent="0.2">
      <c r="A17" s="38"/>
      <c r="B17" s="39"/>
      <c r="C17" s="40"/>
      <c r="D17" s="41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42"/>
      <c r="P17" s="42"/>
      <c r="Q17" s="42"/>
      <c r="R17" s="42"/>
      <c r="S17" s="42"/>
      <c r="T17" s="43"/>
      <c r="U17" s="42"/>
      <c r="V17" s="42"/>
      <c r="W17" s="43"/>
      <c r="X17" s="43"/>
      <c r="Y17" s="44"/>
      <c r="Z17" s="44"/>
      <c r="AA17" s="44"/>
      <c r="AB17" s="43"/>
      <c r="AC17" s="42"/>
      <c r="AD17" s="42"/>
      <c r="AE17" s="42"/>
      <c r="AF17" s="42"/>
      <c r="AG17" s="43"/>
      <c r="AH17" s="42"/>
      <c r="AI17" s="42"/>
      <c r="AJ17" s="42"/>
      <c r="AK17" s="42"/>
      <c r="AL17" s="44"/>
      <c r="AM17" s="44"/>
      <c r="AN17" s="44"/>
      <c r="AO17" s="44"/>
      <c r="AP17" s="43"/>
      <c r="AQ17" s="44"/>
      <c r="AR17" s="44"/>
      <c r="AS17" s="44"/>
      <c r="AT17" s="44"/>
      <c r="AU17" s="44"/>
      <c r="AV17" s="44"/>
      <c r="AW17" s="31"/>
      <c r="AX17" s="30"/>
      <c r="AY17" s="6"/>
      <c r="AZ17" s="6"/>
      <c r="BA17" s="6"/>
    </row>
    <row r="18" spans="1:53" x14ac:dyDescent="0.2">
      <c r="A18" s="38"/>
      <c r="B18" s="39"/>
      <c r="C18" s="40"/>
      <c r="D18" s="41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42"/>
      <c r="P18" s="42"/>
      <c r="Q18" s="42"/>
      <c r="R18" s="42"/>
      <c r="S18" s="42"/>
      <c r="T18" s="43"/>
      <c r="U18" s="42"/>
      <c r="V18" s="42"/>
      <c r="W18" s="43"/>
      <c r="X18" s="43"/>
      <c r="Y18" s="44"/>
      <c r="Z18" s="44"/>
      <c r="AA18" s="44"/>
      <c r="AB18" s="43"/>
      <c r="AC18" s="42"/>
      <c r="AD18" s="42"/>
      <c r="AE18" s="42"/>
      <c r="AF18" s="42"/>
      <c r="AG18" s="43"/>
      <c r="AH18" s="42"/>
      <c r="AI18" s="42"/>
      <c r="AJ18" s="42"/>
      <c r="AK18" s="42"/>
      <c r="AL18" s="44"/>
      <c r="AM18" s="44"/>
      <c r="AN18" s="44"/>
      <c r="AO18" s="44"/>
      <c r="AP18" s="43"/>
      <c r="AQ18" s="44"/>
      <c r="AR18" s="44"/>
      <c r="AS18" s="44"/>
      <c r="AT18" s="44"/>
      <c r="AU18" s="44"/>
      <c r="AV18" s="44"/>
      <c r="AW18" s="47"/>
      <c r="AX18" s="47"/>
      <c r="AY18" s="45"/>
      <c r="AZ18" s="45"/>
      <c r="BA18" s="45"/>
    </row>
    <row r="19" spans="1:53" x14ac:dyDescent="0.2">
      <c r="A19" s="38"/>
      <c r="B19" s="39"/>
      <c r="C19" s="40"/>
      <c r="D19" s="4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42"/>
      <c r="P19" s="42"/>
      <c r="Q19" s="42"/>
      <c r="R19" s="42"/>
      <c r="S19" s="42"/>
      <c r="T19" s="43"/>
      <c r="U19" s="42"/>
      <c r="V19" s="42"/>
      <c r="W19" s="43"/>
      <c r="X19" s="43"/>
      <c r="Y19" s="44"/>
      <c r="Z19" s="44"/>
      <c r="AA19" s="44"/>
      <c r="AB19" s="43"/>
      <c r="AC19" s="42"/>
      <c r="AD19" s="42"/>
      <c r="AE19" s="42"/>
      <c r="AF19" s="42"/>
      <c r="AG19" s="43"/>
      <c r="AH19" s="42"/>
      <c r="AI19" s="42"/>
      <c r="AJ19" s="42"/>
      <c r="AK19" s="42"/>
      <c r="AL19" s="44"/>
      <c r="AM19" s="44"/>
      <c r="AN19" s="44"/>
      <c r="AO19" s="44"/>
      <c r="AP19" s="43"/>
      <c r="AQ19" s="44"/>
      <c r="AR19" s="44"/>
      <c r="AS19" s="44"/>
      <c r="AT19" s="44"/>
      <c r="AU19" s="44"/>
      <c r="AV19" s="44"/>
      <c r="AW19" s="50"/>
      <c r="AX19" s="30"/>
      <c r="AY19" s="6"/>
      <c r="AZ19" s="6"/>
      <c r="BA19" s="6"/>
    </row>
    <row r="20" spans="1:53" x14ac:dyDescent="0.2">
      <c r="A20" s="38"/>
      <c r="B20" s="39"/>
      <c r="C20" s="40"/>
      <c r="D20" s="41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42"/>
      <c r="P20" s="42"/>
      <c r="Q20" s="42"/>
      <c r="R20" s="42"/>
      <c r="S20" s="42"/>
      <c r="T20" s="43"/>
      <c r="U20" s="42"/>
      <c r="V20" s="42"/>
      <c r="W20" s="43"/>
      <c r="X20" s="43"/>
      <c r="Y20" s="44"/>
      <c r="Z20" s="44"/>
      <c r="AA20" s="44"/>
      <c r="AB20" s="43"/>
      <c r="AC20" s="42"/>
      <c r="AD20" s="42"/>
      <c r="AE20" s="42"/>
      <c r="AF20" s="42"/>
      <c r="AG20" s="43"/>
      <c r="AH20" s="42"/>
      <c r="AI20" s="42"/>
      <c r="AJ20" s="42"/>
      <c r="AK20" s="42"/>
      <c r="AL20" s="44"/>
      <c r="AM20" s="44"/>
      <c r="AN20" s="44"/>
      <c r="AO20" s="44"/>
      <c r="AP20" s="43"/>
      <c r="AQ20" s="44"/>
      <c r="AR20" s="44"/>
      <c r="AS20" s="44"/>
      <c r="AT20" s="44"/>
      <c r="AU20" s="44"/>
      <c r="AV20" s="44"/>
      <c r="AW20" s="31"/>
      <c r="AX20" s="30"/>
      <c r="AY20" s="6"/>
      <c r="AZ20" s="6"/>
      <c r="BA20" s="6"/>
    </row>
    <row r="21" spans="1:53" x14ac:dyDescent="0.2">
      <c r="A21" s="38"/>
      <c r="B21" s="39"/>
      <c r="C21" s="40"/>
      <c r="D21" s="41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42"/>
      <c r="P21" s="42"/>
      <c r="Q21" s="42"/>
      <c r="R21" s="42"/>
      <c r="S21" s="42"/>
      <c r="T21" s="43"/>
      <c r="U21" s="42"/>
      <c r="V21" s="42"/>
      <c r="W21" s="43"/>
      <c r="X21" s="43"/>
      <c r="Y21" s="44"/>
      <c r="Z21" s="44"/>
      <c r="AA21" s="44"/>
      <c r="AB21" s="43"/>
      <c r="AC21" s="42"/>
      <c r="AD21" s="42"/>
      <c r="AE21" s="42"/>
      <c r="AF21" s="42"/>
      <c r="AG21" s="43"/>
      <c r="AH21" s="42"/>
      <c r="AI21" s="42"/>
      <c r="AJ21" s="42"/>
      <c r="AK21" s="42"/>
      <c r="AL21" s="44"/>
      <c r="AM21" s="44"/>
      <c r="AN21" s="44"/>
      <c r="AO21" s="44"/>
      <c r="AP21" s="43"/>
      <c r="AQ21" s="44"/>
      <c r="AR21" s="44"/>
      <c r="AS21" s="44"/>
      <c r="AT21" s="44"/>
      <c r="AU21" s="44"/>
      <c r="AV21" s="44"/>
      <c r="AW21" s="31"/>
      <c r="AX21" s="30"/>
      <c r="AY21" s="6"/>
      <c r="AZ21" s="6"/>
      <c r="BA21" s="6"/>
    </row>
    <row r="22" spans="1:53" x14ac:dyDescent="0.2">
      <c r="A22" s="38"/>
      <c r="B22" s="39"/>
      <c r="C22" s="40"/>
      <c r="D22" s="41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42"/>
      <c r="P22" s="42"/>
      <c r="Q22" s="42"/>
      <c r="R22" s="42"/>
      <c r="S22" s="42"/>
      <c r="T22" s="43"/>
      <c r="U22" s="42"/>
      <c r="V22" s="42"/>
      <c r="W22" s="43"/>
      <c r="X22" s="43"/>
      <c r="Y22" s="44"/>
      <c r="Z22" s="44"/>
      <c r="AA22" s="44"/>
      <c r="AB22" s="43"/>
      <c r="AC22" s="42"/>
      <c r="AD22" s="42"/>
      <c r="AE22" s="42"/>
      <c r="AF22" s="42"/>
      <c r="AG22" s="43"/>
      <c r="AH22" s="42"/>
      <c r="AI22" s="42"/>
      <c r="AJ22" s="42"/>
      <c r="AK22" s="42"/>
      <c r="AL22" s="44"/>
      <c r="AM22" s="44"/>
      <c r="AN22" s="44"/>
      <c r="AO22" s="44"/>
      <c r="AP22" s="43"/>
      <c r="AQ22" s="44"/>
      <c r="AR22" s="44"/>
      <c r="AS22" s="44"/>
      <c r="AT22" s="44"/>
      <c r="AU22" s="44"/>
      <c r="AV22" s="44"/>
      <c r="AW22" s="31"/>
      <c r="AX22" s="30"/>
      <c r="AY22" s="6"/>
      <c r="AZ22" s="6"/>
      <c r="BA22" s="6"/>
    </row>
    <row r="23" spans="1:53" x14ac:dyDescent="0.2">
      <c r="A23" s="38"/>
      <c r="B23" s="39"/>
      <c r="C23" s="40"/>
      <c r="D23" s="41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42"/>
      <c r="P23" s="42"/>
      <c r="Q23" s="42"/>
      <c r="R23" s="42"/>
      <c r="S23" s="42"/>
      <c r="T23" s="43"/>
      <c r="U23" s="42"/>
      <c r="V23" s="42"/>
      <c r="W23" s="43"/>
      <c r="X23" s="43"/>
      <c r="Y23" s="44"/>
      <c r="Z23" s="44"/>
      <c r="AA23" s="44"/>
      <c r="AB23" s="43"/>
      <c r="AC23" s="42"/>
      <c r="AD23" s="42"/>
      <c r="AE23" s="42"/>
      <c r="AF23" s="42"/>
      <c r="AG23" s="43"/>
      <c r="AH23" s="42"/>
      <c r="AI23" s="42"/>
      <c r="AJ23" s="42"/>
      <c r="AK23" s="42"/>
      <c r="AL23" s="44"/>
      <c r="AM23" s="44"/>
      <c r="AN23" s="44"/>
      <c r="AO23" s="44"/>
      <c r="AP23" s="43"/>
      <c r="AQ23" s="44"/>
      <c r="AR23" s="44"/>
      <c r="AS23" s="44"/>
      <c r="AT23" s="44"/>
      <c r="AU23" s="44"/>
      <c r="AV23" s="44"/>
      <c r="AW23" s="47"/>
      <c r="AX23" s="47"/>
      <c r="AY23" s="45"/>
      <c r="AZ23" s="45"/>
      <c r="BA23" s="45"/>
    </row>
    <row r="24" spans="1:53" x14ac:dyDescent="0.2">
      <c r="A24" s="38"/>
      <c r="B24" s="39"/>
      <c r="C24" s="40"/>
      <c r="D24" s="41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42"/>
      <c r="P24" s="42"/>
      <c r="Q24" s="42"/>
      <c r="R24" s="42"/>
      <c r="S24" s="42"/>
      <c r="T24" s="43"/>
      <c r="U24" s="42"/>
      <c r="V24" s="42"/>
      <c r="W24" s="43"/>
      <c r="X24" s="43"/>
      <c r="Y24" s="44"/>
      <c r="Z24" s="44"/>
      <c r="AA24" s="44"/>
      <c r="AB24" s="43"/>
      <c r="AC24" s="42"/>
      <c r="AD24" s="42"/>
      <c r="AE24" s="42"/>
      <c r="AF24" s="42"/>
      <c r="AG24" s="43"/>
      <c r="AH24" s="42"/>
      <c r="AI24" s="42"/>
      <c r="AJ24" s="42"/>
      <c r="AK24" s="42"/>
      <c r="AL24" s="44"/>
      <c r="AM24" s="44"/>
      <c r="AN24" s="44"/>
      <c r="AO24" s="44"/>
      <c r="AP24" s="43"/>
      <c r="AQ24" s="44"/>
      <c r="AR24" s="44"/>
      <c r="AS24" s="44"/>
      <c r="AT24" s="44"/>
      <c r="AU24" s="44"/>
      <c r="AV24" s="44"/>
      <c r="AW24" s="31"/>
      <c r="AX24" s="30"/>
      <c r="AY24" s="6"/>
      <c r="AZ24" s="6"/>
      <c r="BA24" s="6"/>
    </row>
    <row r="25" spans="1:53" x14ac:dyDescent="0.2">
      <c r="A25" s="38"/>
      <c r="B25" s="39"/>
      <c r="C25" s="40"/>
      <c r="D25" s="41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42"/>
      <c r="P25" s="42"/>
      <c r="Q25" s="42"/>
      <c r="R25" s="42"/>
      <c r="S25" s="42"/>
      <c r="T25" s="43"/>
      <c r="U25" s="42"/>
      <c r="V25" s="42"/>
      <c r="W25" s="43"/>
      <c r="X25" s="43"/>
      <c r="Y25" s="44"/>
      <c r="Z25" s="44"/>
      <c r="AA25" s="44"/>
      <c r="AB25" s="43"/>
      <c r="AC25" s="42"/>
      <c r="AD25" s="42"/>
      <c r="AE25" s="42"/>
      <c r="AF25" s="42"/>
      <c r="AG25" s="43"/>
      <c r="AH25" s="42"/>
      <c r="AI25" s="42"/>
      <c r="AJ25" s="42"/>
      <c r="AK25" s="42"/>
      <c r="AL25" s="44"/>
      <c r="AM25" s="44"/>
      <c r="AN25" s="44"/>
      <c r="AO25" s="44"/>
      <c r="AP25" s="43"/>
      <c r="AQ25" s="44"/>
      <c r="AR25" s="44"/>
      <c r="AS25" s="44"/>
      <c r="AT25" s="44"/>
      <c r="AU25" s="44"/>
      <c r="AV25" s="44"/>
      <c r="AW25" s="51"/>
      <c r="AX25" s="30"/>
      <c r="AY25" s="6"/>
      <c r="AZ25" s="6"/>
      <c r="BA25" s="6"/>
    </row>
    <row r="26" spans="1:53" x14ac:dyDescent="0.2">
      <c r="A26" s="38"/>
      <c r="B26" s="39"/>
      <c r="C26" s="40"/>
      <c r="D26" s="41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42"/>
      <c r="P26" s="42"/>
      <c r="Q26" s="42"/>
      <c r="R26" s="42"/>
      <c r="S26" s="42"/>
      <c r="T26" s="43"/>
      <c r="U26" s="42"/>
      <c r="V26" s="42"/>
      <c r="W26" s="43"/>
      <c r="X26" s="43"/>
      <c r="Y26" s="44"/>
      <c r="Z26" s="44"/>
      <c r="AA26" s="44"/>
      <c r="AB26" s="43"/>
      <c r="AC26" s="42"/>
      <c r="AD26" s="42"/>
      <c r="AE26" s="42"/>
      <c r="AF26" s="42"/>
      <c r="AG26" s="43"/>
      <c r="AH26" s="42"/>
      <c r="AI26" s="42"/>
      <c r="AJ26" s="42"/>
      <c r="AK26" s="42"/>
      <c r="AL26" s="44"/>
      <c r="AM26" s="44"/>
      <c r="AN26" s="44"/>
      <c r="AO26" s="44"/>
      <c r="AP26" s="43"/>
      <c r="AQ26" s="44"/>
      <c r="AR26" s="44"/>
      <c r="AS26" s="44"/>
      <c r="AT26" s="44"/>
      <c r="AU26" s="44"/>
      <c r="AV26" s="44"/>
      <c r="AW26" s="31"/>
      <c r="AX26" s="30"/>
      <c r="AY26" s="6"/>
      <c r="AZ26" s="6"/>
      <c r="BA26" s="6"/>
    </row>
    <row r="27" spans="1:53" x14ac:dyDescent="0.2">
      <c r="A27" s="38"/>
      <c r="B27" s="39"/>
      <c r="C27" s="40"/>
      <c r="D27" s="41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42"/>
      <c r="P27" s="42"/>
      <c r="Q27" s="42"/>
      <c r="R27" s="42"/>
      <c r="S27" s="42"/>
      <c r="T27" s="43"/>
      <c r="U27" s="42"/>
      <c r="V27" s="42"/>
      <c r="W27" s="43"/>
      <c r="X27" s="43"/>
      <c r="Y27" s="44"/>
      <c r="Z27" s="44"/>
      <c r="AA27" s="44"/>
      <c r="AB27" s="43"/>
      <c r="AC27" s="42"/>
      <c r="AD27" s="42"/>
      <c r="AE27" s="42"/>
      <c r="AF27" s="42"/>
      <c r="AG27" s="43"/>
      <c r="AH27" s="42"/>
      <c r="AI27" s="42"/>
      <c r="AJ27" s="42"/>
      <c r="AK27" s="42"/>
      <c r="AL27" s="44"/>
      <c r="AM27" s="44"/>
      <c r="AN27" s="44"/>
      <c r="AO27" s="44"/>
      <c r="AP27" s="43"/>
      <c r="AQ27" s="44"/>
      <c r="AR27" s="44"/>
      <c r="AS27" s="44"/>
      <c r="AT27" s="44"/>
      <c r="AU27" s="44"/>
      <c r="AV27" s="44"/>
      <c r="AW27" s="31"/>
      <c r="AX27" s="30"/>
      <c r="AY27" s="6"/>
      <c r="AZ27" s="6"/>
      <c r="BA27" s="6"/>
    </row>
    <row r="28" spans="1:53" x14ac:dyDescent="0.2">
      <c r="A28" s="38"/>
      <c r="B28" s="39"/>
      <c r="C28" s="40"/>
      <c r="D28" s="41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42"/>
      <c r="P28" s="42"/>
      <c r="Q28" s="42"/>
      <c r="R28" s="42"/>
      <c r="S28" s="42"/>
      <c r="T28" s="43"/>
      <c r="U28" s="42"/>
      <c r="V28" s="42"/>
      <c r="W28" s="43"/>
      <c r="X28" s="43"/>
      <c r="Y28" s="44"/>
      <c r="Z28" s="44"/>
      <c r="AA28" s="44"/>
      <c r="AB28" s="43"/>
      <c r="AC28" s="42"/>
      <c r="AD28" s="42"/>
      <c r="AE28" s="42"/>
      <c r="AF28" s="42"/>
      <c r="AG28" s="43"/>
      <c r="AH28" s="42"/>
      <c r="AI28" s="42"/>
      <c r="AJ28" s="42"/>
      <c r="AK28" s="42"/>
      <c r="AL28" s="44"/>
      <c r="AM28" s="44"/>
      <c r="AN28" s="44"/>
      <c r="AO28" s="44"/>
      <c r="AP28" s="43"/>
      <c r="AQ28" s="44"/>
      <c r="AR28" s="44"/>
      <c r="AS28" s="44"/>
      <c r="AT28" s="44"/>
      <c r="AU28" s="44"/>
      <c r="AV28" s="44"/>
      <c r="AW28" s="50"/>
      <c r="AX28" s="30"/>
      <c r="AY28" s="6"/>
      <c r="AZ28" s="6"/>
      <c r="BA28" s="6"/>
    </row>
    <row r="29" spans="1:53" x14ac:dyDescent="0.2">
      <c r="A29" s="38"/>
      <c r="B29" s="39"/>
      <c r="C29" s="40"/>
      <c r="D29" s="41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42"/>
      <c r="P29" s="42"/>
      <c r="Q29" s="42"/>
      <c r="R29" s="42"/>
      <c r="S29" s="42"/>
      <c r="T29" s="43"/>
      <c r="U29" s="42"/>
      <c r="V29" s="42"/>
      <c r="W29" s="43"/>
      <c r="X29" s="43"/>
      <c r="Y29" s="44"/>
      <c r="Z29" s="44"/>
      <c r="AA29" s="44"/>
      <c r="AB29" s="43"/>
      <c r="AC29" s="42"/>
      <c r="AD29" s="42"/>
      <c r="AE29" s="42"/>
      <c r="AF29" s="42"/>
      <c r="AG29" s="43"/>
      <c r="AH29" s="42"/>
      <c r="AI29" s="42"/>
      <c r="AJ29" s="42"/>
      <c r="AK29" s="42"/>
      <c r="AL29" s="44"/>
      <c r="AM29" s="44"/>
      <c r="AN29" s="44"/>
      <c r="AO29" s="44"/>
      <c r="AP29" s="43"/>
      <c r="AQ29" s="44"/>
      <c r="AR29" s="44"/>
      <c r="AS29" s="44"/>
      <c r="AT29" s="44"/>
      <c r="AU29" s="44"/>
      <c r="AV29" s="44"/>
      <c r="AW29" s="30"/>
      <c r="AX29" s="30"/>
      <c r="AY29" s="6"/>
      <c r="AZ29" s="6"/>
      <c r="BA29" s="6"/>
    </row>
    <row r="30" spans="1:53" x14ac:dyDescent="0.2">
      <c r="A30" s="38"/>
      <c r="B30" s="39"/>
      <c r="C30" s="40"/>
      <c r="D30" s="41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42"/>
      <c r="P30" s="42"/>
      <c r="Q30" s="42"/>
      <c r="R30" s="42"/>
      <c r="S30" s="42"/>
      <c r="T30" s="43"/>
      <c r="U30" s="42"/>
      <c r="V30" s="42"/>
      <c r="W30" s="43"/>
      <c r="X30" s="43"/>
      <c r="Y30" s="44"/>
      <c r="Z30" s="44"/>
      <c r="AA30" s="44"/>
      <c r="AB30" s="43"/>
      <c r="AC30" s="42"/>
      <c r="AD30" s="42"/>
      <c r="AE30" s="42"/>
      <c r="AF30" s="42"/>
      <c r="AG30" s="43"/>
      <c r="AH30" s="42"/>
      <c r="AI30" s="42"/>
      <c r="AJ30" s="42"/>
      <c r="AK30" s="42"/>
      <c r="AL30" s="44"/>
      <c r="AM30" s="44"/>
      <c r="AN30" s="44"/>
      <c r="AO30" s="44"/>
      <c r="AP30" s="43"/>
      <c r="AQ30" s="44"/>
      <c r="AR30" s="44"/>
      <c r="AS30" s="44"/>
      <c r="AT30" s="44"/>
      <c r="AU30" s="44"/>
      <c r="AV30" s="44"/>
      <c r="AW30" s="30"/>
      <c r="AX30" s="30"/>
      <c r="AY30" s="6"/>
      <c r="AZ30" s="6"/>
      <c r="BA30" s="6"/>
    </row>
    <row r="31" spans="1:53" x14ac:dyDescent="0.2">
      <c r="A31" s="38"/>
      <c r="B31" s="39"/>
      <c r="C31" s="40"/>
      <c r="D31" s="41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42"/>
      <c r="P31" s="42"/>
      <c r="Q31" s="42"/>
      <c r="R31" s="42"/>
      <c r="S31" s="42"/>
      <c r="T31" s="43"/>
      <c r="U31" s="42"/>
      <c r="V31" s="42"/>
      <c r="W31" s="43"/>
      <c r="X31" s="43"/>
      <c r="Y31" s="44"/>
      <c r="Z31" s="44"/>
      <c r="AA31" s="44"/>
      <c r="AB31" s="43"/>
      <c r="AC31" s="42"/>
      <c r="AD31" s="42"/>
      <c r="AE31" s="42"/>
      <c r="AF31" s="42"/>
      <c r="AG31" s="43"/>
      <c r="AH31" s="42"/>
      <c r="AI31" s="42"/>
      <c r="AJ31" s="42"/>
      <c r="AK31" s="42"/>
      <c r="AL31" s="44"/>
      <c r="AM31" s="44"/>
      <c r="AN31" s="44"/>
      <c r="AO31" s="44"/>
      <c r="AP31" s="43"/>
      <c r="AQ31" s="44"/>
      <c r="AR31" s="44"/>
      <c r="AS31" s="44"/>
      <c r="AT31" s="44"/>
      <c r="AU31" s="44"/>
      <c r="AV31" s="44"/>
      <c r="AW31" s="30"/>
      <c r="AX31" s="30"/>
      <c r="AY31" s="6"/>
      <c r="AZ31" s="6"/>
      <c r="BA31" s="6"/>
    </row>
    <row r="32" spans="1:53" x14ac:dyDescent="0.2">
      <c r="A32" s="38"/>
      <c r="B32" s="39"/>
      <c r="C32" s="40"/>
      <c r="D32" s="41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42"/>
      <c r="P32" s="42"/>
      <c r="Q32" s="42"/>
      <c r="R32" s="42"/>
      <c r="S32" s="42"/>
      <c r="T32" s="43"/>
      <c r="U32" s="42"/>
      <c r="V32" s="42"/>
      <c r="W32" s="43"/>
      <c r="X32" s="43"/>
      <c r="Y32" s="44"/>
      <c r="Z32" s="44"/>
      <c r="AA32" s="44"/>
      <c r="AB32" s="43"/>
      <c r="AC32" s="42"/>
      <c r="AD32" s="42"/>
      <c r="AE32" s="42"/>
      <c r="AF32" s="42"/>
      <c r="AG32" s="43"/>
      <c r="AH32" s="42"/>
      <c r="AI32" s="42"/>
      <c r="AJ32" s="42"/>
      <c r="AK32" s="42"/>
      <c r="AL32" s="44"/>
      <c r="AM32" s="44"/>
      <c r="AN32" s="44"/>
      <c r="AO32" s="44"/>
      <c r="AP32" s="43"/>
      <c r="AQ32" s="44"/>
      <c r="AR32" s="44"/>
      <c r="AS32" s="44"/>
      <c r="AT32" s="44"/>
      <c r="AU32" s="44"/>
      <c r="AV32" s="44"/>
      <c r="AW32" s="30"/>
      <c r="AX32" s="30"/>
      <c r="AY32" s="30"/>
      <c r="AZ32" s="30"/>
      <c r="BA32" s="30"/>
    </row>
    <row r="33" spans="1:53" x14ac:dyDescent="0.2">
      <c r="A33" s="38"/>
      <c r="B33" s="39"/>
      <c r="C33" s="40"/>
      <c r="D33" s="41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42"/>
      <c r="P33" s="42"/>
      <c r="Q33" s="42"/>
      <c r="R33" s="42"/>
      <c r="S33" s="42"/>
      <c r="T33" s="43"/>
      <c r="U33" s="42"/>
      <c r="V33" s="42"/>
      <c r="W33" s="43"/>
      <c r="X33" s="43"/>
      <c r="Y33" s="44"/>
      <c r="Z33" s="44"/>
      <c r="AA33" s="44"/>
      <c r="AB33" s="43"/>
      <c r="AC33" s="42"/>
      <c r="AD33" s="42"/>
      <c r="AE33" s="42"/>
      <c r="AF33" s="42"/>
      <c r="AG33" s="43"/>
      <c r="AH33" s="42"/>
      <c r="AI33" s="42"/>
      <c r="AJ33" s="42"/>
      <c r="AK33" s="42"/>
      <c r="AL33" s="44"/>
      <c r="AM33" s="44"/>
      <c r="AN33" s="44"/>
      <c r="AO33" s="44"/>
      <c r="AP33" s="43"/>
      <c r="AQ33" s="44"/>
      <c r="AR33" s="44"/>
      <c r="AS33" s="44"/>
      <c r="AT33" s="44"/>
      <c r="AU33" s="44"/>
      <c r="AV33" s="44"/>
      <c r="AW33" s="30"/>
      <c r="AX33" s="30"/>
      <c r="AY33" s="30"/>
      <c r="AZ33" s="30"/>
      <c r="BA33" s="30"/>
    </row>
    <row r="34" spans="1:53" x14ac:dyDescent="0.2">
      <c r="A34" s="38"/>
      <c r="B34" s="39"/>
      <c r="C34" s="40"/>
      <c r="D34" s="41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42"/>
      <c r="P34" s="42"/>
      <c r="Q34" s="42"/>
      <c r="R34" s="42"/>
      <c r="S34" s="42"/>
      <c r="T34" s="43"/>
      <c r="U34" s="42"/>
      <c r="V34" s="42"/>
      <c r="W34" s="43"/>
      <c r="X34" s="43"/>
      <c r="Y34" s="44"/>
      <c r="Z34" s="44"/>
      <c r="AA34" s="44"/>
      <c r="AB34" s="43"/>
      <c r="AC34" s="42"/>
      <c r="AD34" s="42"/>
      <c r="AE34" s="42"/>
      <c r="AF34" s="42"/>
      <c r="AG34" s="43"/>
      <c r="AH34" s="42"/>
      <c r="AI34" s="42"/>
      <c r="AJ34" s="42"/>
      <c r="AK34" s="42"/>
      <c r="AL34" s="44"/>
      <c r="AM34" s="44"/>
      <c r="AN34" s="44"/>
      <c r="AO34" s="44"/>
      <c r="AP34" s="43"/>
      <c r="AQ34" s="44"/>
      <c r="AR34" s="44"/>
      <c r="AS34" s="44"/>
      <c r="AT34" s="44"/>
      <c r="AU34" s="44"/>
      <c r="AV34" s="44"/>
      <c r="AW34" s="30"/>
      <c r="AX34" s="30"/>
      <c r="AY34" s="30"/>
      <c r="AZ34" s="30"/>
      <c r="BA34" s="30"/>
    </row>
    <row r="35" spans="1:53" x14ac:dyDescent="0.2">
      <c r="A35" s="38"/>
      <c r="B35" s="39"/>
      <c r="C35" s="40"/>
      <c r="D35" s="41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42"/>
      <c r="P35" s="42"/>
      <c r="Q35" s="42"/>
      <c r="R35" s="42"/>
      <c r="S35" s="42"/>
      <c r="T35" s="43"/>
      <c r="U35" s="42"/>
      <c r="V35" s="42"/>
      <c r="W35" s="43"/>
      <c r="X35" s="43"/>
      <c r="Y35" s="44"/>
      <c r="Z35" s="44"/>
      <c r="AA35" s="44"/>
      <c r="AB35" s="43"/>
      <c r="AC35" s="42"/>
      <c r="AD35" s="42"/>
      <c r="AE35" s="42"/>
      <c r="AF35" s="42"/>
      <c r="AG35" s="43"/>
      <c r="AH35" s="42"/>
      <c r="AI35" s="42"/>
      <c r="AJ35" s="42"/>
      <c r="AK35" s="42"/>
      <c r="AL35" s="44"/>
      <c r="AM35" s="44"/>
      <c r="AN35" s="44"/>
      <c r="AO35" s="44"/>
      <c r="AP35" s="43"/>
      <c r="AQ35" s="44"/>
      <c r="AR35" s="44"/>
      <c r="AS35" s="44"/>
      <c r="AT35" s="44"/>
      <c r="AU35" s="44"/>
      <c r="AV35" s="44"/>
      <c r="AW35" s="30"/>
      <c r="AX35" s="30"/>
      <c r="AY35" s="30"/>
      <c r="AZ35" s="30"/>
      <c r="BA35" s="30"/>
    </row>
    <row r="36" spans="1:53" x14ac:dyDescent="0.2">
      <c r="A36" s="38"/>
      <c r="B36" s="39"/>
      <c r="C36" s="40"/>
      <c r="D36" s="41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42"/>
      <c r="P36" s="42"/>
      <c r="Q36" s="42"/>
      <c r="R36" s="42"/>
      <c r="S36" s="42"/>
      <c r="T36" s="43"/>
      <c r="U36" s="42"/>
      <c r="V36" s="42"/>
      <c r="W36" s="43"/>
      <c r="X36" s="43"/>
      <c r="Y36" s="44"/>
      <c r="Z36" s="44"/>
      <c r="AA36" s="44"/>
      <c r="AB36" s="43"/>
      <c r="AC36" s="42"/>
      <c r="AD36" s="42"/>
      <c r="AE36" s="42"/>
      <c r="AF36" s="42"/>
      <c r="AG36" s="43"/>
      <c r="AH36" s="42"/>
      <c r="AI36" s="42"/>
      <c r="AJ36" s="42"/>
      <c r="AK36" s="42"/>
      <c r="AL36" s="44"/>
      <c r="AM36" s="44"/>
      <c r="AN36" s="44"/>
      <c r="AO36" s="44"/>
      <c r="AP36" s="43"/>
      <c r="AQ36" s="44"/>
      <c r="AR36" s="44"/>
      <c r="AS36" s="44"/>
      <c r="AT36" s="44"/>
      <c r="AU36" s="44"/>
      <c r="AV36" s="44"/>
      <c r="AW36" s="6"/>
      <c r="AX36" s="6"/>
      <c r="AY36" s="6"/>
      <c r="AZ36" s="6"/>
      <c r="BA36" s="6"/>
    </row>
    <row r="37" spans="1:53" x14ac:dyDescent="0.2">
      <c r="A37" s="38"/>
      <c r="B37" s="39"/>
      <c r="C37" s="40"/>
      <c r="D37" s="41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42"/>
      <c r="P37" s="42"/>
      <c r="Q37" s="42"/>
      <c r="R37" s="42"/>
      <c r="S37" s="42"/>
      <c r="T37" s="43"/>
      <c r="U37" s="42"/>
      <c r="V37" s="42"/>
      <c r="W37" s="43"/>
      <c r="X37" s="43"/>
      <c r="Y37" s="44"/>
      <c r="Z37" s="44"/>
      <c r="AA37" s="44"/>
      <c r="AB37" s="43"/>
      <c r="AC37" s="42"/>
      <c r="AD37" s="42"/>
      <c r="AE37" s="42"/>
      <c r="AF37" s="42"/>
      <c r="AG37" s="43"/>
      <c r="AH37" s="42"/>
      <c r="AI37" s="42"/>
      <c r="AJ37" s="42"/>
      <c r="AK37" s="42"/>
      <c r="AL37" s="44"/>
      <c r="AM37" s="44"/>
      <c r="AN37" s="44"/>
      <c r="AO37" s="44"/>
      <c r="AP37" s="43"/>
      <c r="AQ37" s="44"/>
      <c r="AR37" s="44"/>
      <c r="AS37" s="44"/>
      <c r="AT37" s="44"/>
      <c r="AU37" s="44"/>
      <c r="AV37" s="44"/>
      <c r="AW37" s="6"/>
      <c r="AX37" s="6"/>
      <c r="AY37" s="6"/>
      <c r="AZ37" s="6"/>
      <c r="BA37" s="6"/>
    </row>
    <row r="38" spans="1:53" x14ac:dyDescent="0.2">
      <c r="A38" s="38"/>
      <c r="B38" s="39"/>
      <c r="C38" s="40"/>
      <c r="D38" s="41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42"/>
      <c r="P38" s="42"/>
      <c r="Q38" s="42"/>
      <c r="R38" s="42"/>
      <c r="S38" s="42"/>
      <c r="T38" s="43"/>
      <c r="U38" s="42"/>
      <c r="V38" s="42"/>
      <c r="W38" s="43"/>
      <c r="X38" s="43"/>
      <c r="Y38" s="44"/>
      <c r="Z38" s="44"/>
      <c r="AA38" s="44"/>
      <c r="AB38" s="43"/>
      <c r="AC38" s="42"/>
      <c r="AD38" s="42"/>
      <c r="AE38" s="42"/>
      <c r="AF38" s="42"/>
      <c r="AG38" s="43"/>
      <c r="AH38" s="42"/>
      <c r="AI38" s="42"/>
      <c r="AJ38" s="42"/>
      <c r="AK38" s="42"/>
      <c r="AL38" s="44"/>
      <c r="AM38" s="44"/>
      <c r="AN38" s="44"/>
      <c r="AO38" s="44"/>
      <c r="AP38" s="43"/>
      <c r="AQ38" s="44"/>
      <c r="AR38" s="44"/>
      <c r="AS38" s="44"/>
      <c r="AT38" s="44"/>
      <c r="AU38" s="44"/>
      <c r="AV38" s="44"/>
      <c r="AW38" s="6"/>
      <c r="AX38" s="6"/>
      <c r="AY38" s="6"/>
      <c r="AZ38" s="6"/>
      <c r="BA38" s="6"/>
    </row>
    <row r="39" spans="1:53" x14ac:dyDescent="0.2">
      <c r="A39" s="38"/>
      <c r="B39" s="39"/>
      <c r="C39" s="40"/>
      <c r="D39" s="41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42"/>
      <c r="P39" s="42"/>
      <c r="Q39" s="42"/>
      <c r="R39" s="42"/>
      <c r="S39" s="42"/>
      <c r="T39" s="43"/>
      <c r="U39" s="42"/>
      <c r="V39" s="42"/>
      <c r="W39" s="43"/>
      <c r="X39" s="43"/>
      <c r="Y39" s="44"/>
      <c r="Z39" s="44"/>
      <c r="AA39" s="44"/>
      <c r="AB39" s="43"/>
      <c r="AC39" s="42"/>
      <c r="AD39" s="42"/>
      <c r="AE39" s="42"/>
      <c r="AF39" s="42"/>
      <c r="AG39" s="43"/>
      <c r="AH39" s="42"/>
      <c r="AI39" s="42"/>
      <c r="AJ39" s="42"/>
      <c r="AK39" s="42"/>
      <c r="AL39" s="44"/>
      <c r="AM39" s="44"/>
      <c r="AN39" s="44"/>
      <c r="AO39" s="44"/>
      <c r="AP39" s="43"/>
      <c r="AQ39" s="44"/>
      <c r="AR39" s="44"/>
      <c r="AS39" s="44"/>
      <c r="AT39" s="44"/>
      <c r="AU39" s="44"/>
      <c r="AV39" s="44"/>
      <c r="AW39" s="6"/>
      <c r="AX39" s="6"/>
      <c r="AY39" s="6"/>
      <c r="AZ39" s="6"/>
      <c r="BA39" s="6"/>
    </row>
    <row r="40" spans="1:53" x14ac:dyDescent="0.2">
      <c r="A40" s="38"/>
      <c r="B40" s="39"/>
      <c r="C40" s="40"/>
      <c r="D40" s="41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42"/>
      <c r="P40" s="42"/>
      <c r="Q40" s="42"/>
      <c r="R40" s="42"/>
      <c r="S40" s="42"/>
      <c r="T40" s="43"/>
      <c r="U40" s="42"/>
      <c r="V40" s="42"/>
      <c r="W40" s="43"/>
      <c r="X40" s="43"/>
      <c r="Y40" s="44"/>
      <c r="Z40" s="44"/>
      <c r="AA40" s="44"/>
      <c r="AB40" s="43"/>
      <c r="AC40" s="42"/>
      <c r="AD40" s="42"/>
      <c r="AE40" s="42"/>
      <c r="AF40" s="42"/>
      <c r="AG40" s="43"/>
      <c r="AH40" s="42"/>
      <c r="AI40" s="42"/>
      <c r="AJ40" s="42"/>
      <c r="AK40" s="42"/>
      <c r="AL40" s="44"/>
      <c r="AM40" s="44"/>
      <c r="AN40" s="44"/>
      <c r="AO40" s="44"/>
      <c r="AP40" s="43"/>
      <c r="AQ40" s="44"/>
      <c r="AR40" s="44"/>
      <c r="AS40" s="44"/>
      <c r="AT40" s="44"/>
      <c r="AU40" s="44"/>
      <c r="AV40" s="44"/>
      <c r="AW40" s="6"/>
      <c r="AX40" s="6"/>
      <c r="AY40" s="6"/>
      <c r="AZ40" s="6"/>
      <c r="BA40" s="6"/>
    </row>
    <row r="41" spans="1:53" x14ac:dyDescent="0.2">
      <c r="A41" s="38"/>
      <c r="B41" s="39"/>
      <c r="C41" s="40"/>
      <c r="D41" s="41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42"/>
      <c r="P41" s="42"/>
      <c r="Q41" s="42"/>
      <c r="R41" s="42"/>
      <c r="S41" s="42"/>
      <c r="T41" s="43"/>
      <c r="U41" s="42"/>
      <c r="V41" s="42"/>
      <c r="W41" s="43"/>
      <c r="X41" s="43"/>
      <c r="Y41" s="44"/>
      <c r="Z41" s="44"/>
      <c r="AA41" s="44"/>
      <c r="AB41" s="43"/>
      <c r="AC41" s="42"/>
      <c r="AD41" s="42"/>
      <c r="AE41" s="42"/>
      <c r="AF41" s="42"/>
      <c r="AG41" s="43"/>
      <c r="AH41" s="42"/>
      <c r="AI41" s="42"/>
      <c r="AJ41" s="42"/>
      <c r="AK41" s="42"/>
      <c r="AL41" s="44"/>
      <c r="AM41" s="44"/>
      <c r="AN41" s="44"/>
      <c r="AO41" s="44"/>
      <c r="AP41" s="43"/>
      <c r="AQ41" s="44"/>
      <c r="AR41" s="44"/>
      <c r="AS41" s="44"/>
      <c r="AT41" s="44"/>
      <c r="AU41" s="44"/>
      <c r="AV41" s="44"/>
      <c r="AW41" s="6"/>
      <c r="AX41" s="6"/>
      <c r="AY41" s="6"/>
      <c r="AZ41" s="6"/>
      <c r="BA41" s="6"/>
    </row>
    <row r="42" spans="1:53" x14ac:dyDescent="0.2">
      <c r="A42" s="38"/>
      <c r="B42" s="39"/>
      <c r="C42" s="40"/>
      <c r="D42" s="41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42"/>
      <c r="P42" s="42"/>
      <c r="Q42" s="42"/>
      <c r="R42" s="42"/>
      <c r="S42" s="42"/>
      <c r="T42" s="43"/>
      <c r="U42" s="42"/>
      <c r="V42" s="42"/>
      <c r="W42" s="43"/>
      <c r="X42" s="43"/>
      <c r="Y42" s="44"/>
      <c r="Z42" s="44"/>
      <c r="AA42" s="44"/>
      <c r="AB42" s="43"/>
      <c r="AC42" s="42"/>
      <c r="AD42" s="42"/>
      <c r="AE42" s="42"/>
      <c r="AF42" s="42"/>
      <c r="AG42" s="43"/>
      <c r="AH42" s="42"/>
      <c r="AI42" s="42"/>
      <c r="AJ42" s="42"/>
      <c r="AK42" s="42"/>
      <c r="AL42" s="44"/>
      <c r="AM42" s="44"/>
      <c r="AN42" s="44"/>
      <c r="AO42" s="44"/>
      <c r="AP42" s="43"/>
      <c r="AQ42" s="44"/>
      <c r="AR42" s="44"/>
      <c r="AS42" s="44"/>
      <c r="AT42" s="44"/>
      <c r="AU42" s="44"/>
      <c r="AV42" s="44"/>
      <c r="AW42" s="6"/>
      <c r="AX42" s="6"/>
      <c r="AY42" s="6"/>
      <c r="AZ42" s="6"/>
      <c r="BA42" s="6"/>
    </row>
    <row r="43" spans="1:53" x14ac:dyDescent="0.2">
      <c r="A43" s="38"/>
      <c r="B43" s="39"/>
      <c r="C43" s="40"/>
      <c r="D43" s="41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42"/>
      <c r="P43" s="42"/>
      <c r="Q43" s="42"/>
      <c r="R43" s="42"/>
      <c r="S43" s="42"/>
      <c r="T43" s="43"/>
      <c r="U43" s="42"/>
      <c r="V43" s="42"/>
      <c r="W43" s="43"/>
      <c r="X43" s="43"/>
      <c r="Y43" s="44"/>
      <c r="Z43" s="44"/>
      <c r="AA43" s="44"/>
      <c r="AB43" s="43"/>
      <c r="AC43" s="42"/>
      <c r="AD43" s="42"/>
      <c r="AE43" s="42"/>
      <c r="AF43" s="42"/>
      <c r="AG43" s="43"/>
      <c r="AH43" s="42"/>
      <c r="AI43" s="42"/>
      <c r="AJ43" s="42"/>
      <c r="AK43" s="42"/>
      <c r="AL43" s="44"/>
      <c r="AM43" s="44"/>
      <c r="AN43" s="44"/>
      <c r="AO43" s="44"/>
      <c r="AP43" s="43"/>
      <c r="AQ43" s="44"/>
      <c r="AR43" s="44"/>
      <c r="AS43" s="44"/>
      <c r="AT43" s="44"/>
      <c r="AU43" s="44"/>
      <c r="AV43" s="44"/>
      <c r="AW43" s="6"/>
      <c r="AX43" s="6"/>
      <c r="AY43" s="6"/>
      <c r="AZ43" s="6"/>
      <c r="BA43" s="6"/>
    </row>
    <row r="44" spans="1:53" x14ac:dyDescent="0.2">
      <c r="A44" s="38"/>
      <c r="B44" s="39"/>
      <c r="C44" s="40"/>
      <c r="D44" s="41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42"/>
      <c r="P44" s="42"/>
      <c r="Q44" s="42"/>
      <c r="R44" s="42"/>
      <c r="S44" s="42"/>
      <c r="T44" s="43"/>
      <c r="U44" s="42"/>
      <c r="V44" s="42"/>
      <c r="W44" s="43"/>
      <c r="X44" s="43"/>
      <c r="Y44" s="44"/>
      <c r="Z44" s="44"/>
      <c r="AA44" s="44"/>
      <c r="AB44" s="43"/>
      <c r="AC44" s="42"/>
      <c r="AD44" s="42"/>
      <c r="AE44" s="42"/>
      <c r="AF44" s="42"/>
      <c r="AG44" s="43"/>
      <c r="AH44" s="42"/>
      <c r="AI44" s="42"/>
      <c r="AJ44" s="42"/>
      <c r="AK44" s="42"/>
      <c r="AL44" s="44"/>
      <c r="AM44" s="44"/>
      <c r="AN44" s="44"/>
      <c r="AO44" s="44"/>
      <c r="AP44" s="43"/>
      <c r="AQ44" s="44"/>
      <c r="AR44" s="44"/>
      <c r="AS44" s="44"/>
      <c r="AT44" s="44"/>
      <c r="AU44" s="44"/>
      <c r="AV44" s="44"/>
      <c r="AW44" s="6"/>
      <c r="AX44" s="6"/>
      <c r="AY44" s="6"/>
      <c r="AZ44" s="6"/>
      <c r="BA44" s="6"/>
    </row>
    <row r="45" spans="1:53" x14ac:dyDescent="0.2">
      <c r="A45" s="38"/>
      <c r="B45" s="39"/>
      <c r="C45" s="40"/>
      <c r="D45" s="41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42"/>
      <c r="P45" s="42"/>
      <c r="Q45" s="42"/>
      <c r="R45" s="42"/>
      <c r="S45" s="42"/>
      <c r="T45" s="43"/>
      <c r="U45" s="42"/>
      <c r="V45" s="42"/>
      <c r="W45" s="43"/>
      <c r="X45" s="43"/>
      <c r="Y45" s="44"/>
      <c r="Z45" s="44"/>
      <c r="AA45" s="44"/>
      <c r="AB45" s="43"/>
      <c r="AC45" s="42"/>
      <c r="AD45" s="42"/>
      <c r="AE45" s="42"/>
      <c r="AF45" s="42"/>
      <c r="AG45" s="43"/>
      <c r="AH45" s="42"/>
      <c r="AI45" s="42"/>
      <c r="AJ45" s="42"/>
      <c r="AK45" s="42"/>
      <c r="AL45" s="44"/>
      <c r="AM45" s="44"/>
      <c r="AN45" s="44"/>
      <c r="AO45" s="44"/>
      <c r="AP45" s="43"/>
      <c r="AQ45" s="44"/>
      <c r="AR45" s="44"/>
      <c r="AS45" s="44"/>
      <c r="AT45" s="44"/>
      <c r="AU45" s="44"/>
      <c r="AV45" s="44"/>
      <c r="AW45" s="6"/>
      <c r="AX45" s="6"/>
      <c r="AY45" s="6"/>
      <c r="AZ45" s="6"/>
      <c r="BA45" s="6"/>
    </row>
    <row r="46" spans="1:53" x14ac:dyDescent="0.2">
      <c r="A46" s="38"/>
      <c r="B46" s="39"/>
      <c r="C46" s="40"/>
      <c r="D46" s="41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42"/>
      <c r="P46" s="42"/>
      <c r="Q46" s="42"/>
      <c r="R46" s="42"/>
      <c r="S46" s="42"/>
      <c r="T46" s="43"/>
      <c r="U46" s="42"/>
      <c r="V46" s="42"/>
      <c r="W46" s="43"/>
      <c r="X46" s="43"/>
      <c r="Y46" s="44"/>
      <c r="Z46" s="44"/>
      <c r="AA46" s="44"/>
      <c r="AB46" s="43"/>
      <c r="AC46" s="42"/>
      <c r="AD46" s="42"/>
      <c r="AE46" s="42"/>
      <c r="AF46" s="42"/>
      <c r="AG46" s="43"/>
      <c r="AH46" s="42"/>
      <c r="AI46" s="42"/>
      <c r="AJ46" s="42"/>
      <c r="AK46" s="42"/>
      <c r="AL46" s="44"/>
      <c r="AM46" s="44"/>
      <c r="AN46" s="44"/>
      <c r="AO46" s="44"/>
      <c r="AP46" s="43"/>
      <c r="AQ46" s="44"/>
      <c r="AR46" s="44"/>
      <c r="AS46" s="44"/>
      <c r="AT46" s="44"/>
      <c r="AU46" s="44"/>
      <c r="AV46" s="44"/>
      <c r="AW46" s="6"/>
      <c r="AX46" s="6"/>
      <c r="AY46" s="6"/>
      <c r="AZ46" s="6"/>
      <c r="BA46" s="6"/>
    </row>
    <row r="47" spans="1:53" x14ac:dyDescent="0.2">
      <c r="A47" s="38"/>
      <c r="B47" s="39"/>
      <c r="C47" s="40"/>
      <c r="D47" s="4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42"/>
      <c r="P47" s="42"/>
      <c r="Q47" s="42"/>
      <c r="R47" s="42"/>
      <c r="S47" s="42"/>
      <c r="T47" s="43"/>
      <c r="U47" s="42"/>
      <c r="V47" s="42"/>
      <c r="W47" s="43"/>
      <c r="X47" s="43"/>
      <c r="Y47" s="44"/>
      <c r="Z47" s="44"/>
      <c r="AA47" s="44"/>
      <c r="AB47" s="43"/>
      <c r="AC47" s="42"/>
      <c r="AD47" s="42"/>
      <c r="AE47" s="42"/>
      <c r="AF47" s="42"/>
      <c r="AG47" s="43"/>
      <c r="AH47" s="42"/>
      <c r="AI47" s="42"/>
      <c r="AJ47" s="42"/>
      <c r="AK47" s="42"/>
      <c r="AL47" s="44"/>
      <c r="AM47" s="44"/>
      <c r="AN47" s="44"/>
      <c r="AO47" s="44"/>
      <c r="AP47" s="43"/>
      <c r="AQ47" s="44"/>
      <c r="AR47" s="44"/>
      <c r="AS47" s="44"/>
      <c r="AT47" s="44"/>
      <c r="AU47" s="44"/>
      <c r="AV47" s="44"/>
      <c r="AW47" s="6"/>
      <c r="AX47" s="6"/>
      <c r="AY47" s="6"/>
      <c r="AZ47" s="6"/>
      <c r="BA47" s="6"/>
    </row>
    <row r="48" spans="1:53" x14ac:dyDescent="0.2">
      <c r="A48" s="38"/>
      <c r="B48" s="39"/>
      <c r="C48" s="40"/>
      <c r="D48" s="41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42"/>
      <c r="P48" s="42"/>
      <c r="Q48" s="42"/>
      <c r="R48" s="42"/>
      <c r="S48" s="42"/>
      <c r="T48" s="43"/>
      <c r="U48" s="42"/>
      <c r="V48" s="42"/>
      <c r="W48" s="43"/>
      <c r="X48" s="43"/>
      <c r="Y48" s="44"/>
      <c r="Z48" s="44"/>
      <c r="AA48" s="44"/>
      <c r="AB48" s="43"/>
      <c r="AC48" s="42"/>
      <c r="AD48" s="42"/>
      <c r="AE48" s="42"/>
      <c r="AF48" s="42"/>
      <c r="AG48" s="43"/>
      <c r="AH48" s="42"/>
      <c r="AI48" s="42"/>
      <c r="AJ48" s="42"/>
      <c r="AK48" s="42"/>
      <c r="AL48" s="44"/>
      <c r="AM48" s="44"/>
      <c r="AN48" s="44"/>
      <c r="AO48" s="44"/>
      <c r="AP48" s="43"/>
      <c r="AQ48" s="44"/>
      <c r="AR48" s="44"/>
      <c r="AS48" s="44"/>
      <c r="AT48" s="44"/>
      <c r="AU48" s="44"/>
      <c r="AV48" s="44"/>
      <c r="AW48" s="6"/>
      <c r="AX48" s="6"/>
      <c r="AY48" s="6"/>
      <c r="AZ48" s="6"/>
      <c r="BA48" s="6"/>
    </row>
    <row r="49" spans="1:53" x14ac:dyDescent="0.2">
      <c r="A49" s="38"/>
      <c r="B49" s="39"/>
      <c r="C49" s="40"/>
      <c r="D49" s="41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42"/>
      <c r="P49" s="42"/>
      <c r="Q49" s="42"/>
      <c r="R49" s="42"/>
      <c r="S49" s="42"/>
      <c r="T49" s="43"/>
      <c r="U49" s="42"/>
      <c r="V49" s="42"/>
      <c r="W49" s="43"/>
      <c r="X49" s="43"/>
      <c r="Y49" s="44"/>
      <c r="Z49" s="44"/>
      <c r="AA49" s="44"/>
      <c r="AB49" s="43"/>
      <c r="AC49" s="42"/>
      <c r="AD49" s="42"/>
      <c r="AE49" s="42"/>
      <c r="AF49" s="42"/>
      <c r="AG49" s="43"/>
      <c r="AH49" s="42"/>
      <c r="AI49" s="42"/>
      <c r="AJ49" s="42"/>
      <c r="AK49" s="42"/>
      <c r="AL49" s="44"/>
      <c r="AM49" s="44"/>
      <c r="AN49" s="44"/>
      <c r="AO49" s="44"/>
      <c r="AP49" s="43"/>
      <c r="AQ49" s="44"/>
      <c r="AR49" s="44"/>
      <c r="AS49" s="44"/>
      <c r="AT49" s="44"/>
      <c r="AU49" s="44"/>
      <c r="AV49" s="44"/>
      <c r="AW49" s="6"/>
      <c r="AX49" s="6"/>
      <c r="AY49" s="6"/>
      <c r="AZ49" s="6"/>
      <c r="BA49" s="6"/>
    </row>
    <row r="50" spans="1:53" x14ac:dyDescent="0.2">
      <c r="A50" s="38"/>
      <c r="B50" s="39"/>
      <c r="C50" s="40"/>
      <c r="D50" s="41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42"/>
      <c r="P50" s="42"/>
      <c r="Q50" s="42"/>
      <c r="R50" s="42"/>
      <c r="S50" s="42"/>
      <c r="T50" s="43"/>
      <c r="U50" s="42"/>
      <c r="V50" s="42"/>
      <c r="W50" s="43"/>
      <c r="X50" s="43"/>
      <c r="Y50" s="44"/>
      <c r="Z50" s="44"/>
      <c r="AA50" s="44"/>
      <c r="AB50" s="43"/>
      <c r="AC50" s="42"/>
      <c r="AD50" s="42"/>
      <c r="AE50" s="42"/>
      <c r="AF50" s="42"/>
      <c r="AG50" s="43"/>
      <c r="AH50" s="42"/>
      <c r="AI50" s="42"/>
      <c r="AJ50" s="42"/>
      <c r="AK50" s="42"/>
      <c r="AL50" s="44"/>
      <c r="AM50" s="44"/>
      <c r="AN50" s="44"/>
      <c r="AO50" s="44"/>
      <c r="AP50" s="43"/>
      <c r="AQ50" s="44"/>
      <c r="AR50" s="44"/>
      <c r="AS50" s="44"/>
      <c r="AT50" s="44"/>
      <c r="AU50" s="44"/>
      <c r="AV50" s="44"/>
      <c r="AW50" s="6"/>
      <c r="AX50" s="6"/>
      <c r="AY50" s="6"/>
      <c r="AZ50" s="6"/>
      <c r="BA50" s="6"/>
    </row>
    <row r="51" spans="1:53" x14ac:dyDescent="0.2">
      <c r="A51" s="38"/>
      <c r="B51" s="39"/>
      <c r="C51" s="40"/>
      <c r="D51" s="41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42"/>
      <c r="P51" s="42"/>
      <c r="Q51" s="42"/>
      <c r="R51" s="42"/>
      <c r="S51" s="42"/>
      <c r="T51" s="43"/>
      <c r="U51" s="42"/>
      <c r="V51" s="42"/>
      <c r="W51" s="43"/>
      <c r="X51" s="43"/>
      <c r="Y51" s="44"/>
      <c r="Z51" s="44"/>
      <c r="AA51" s="44"/>
      <c r="AB51" s="43"/>
      <c r="AC51" s="42"/>
      <c r="AD51" s="42"/>
      <c r="AE51" s="42"/>
      <c r="AF51" s="42"/>
      <c r="AG51" s="43"/>
      <c r="AH51" s="42"/>
      <c r="AI51" s="42"/>
      <c r="AJ51" s="42"/>
      <c r="AK51" s="42"/>
      <c r="AL51" s="44"/>
      <c r="AM51" s="44"/>
      <c r="AN51" s="44"/>
      <c r="AO51" s="44"/>
      <c r="AP51" s="43"/>
      <c r="AQ51" s="44"/>
      <c r="AR51" s="44"/>
      <c r="AS51" s="44"/>
      <c r="AT51" s="44"/>
      <c r="AU51" s="44"/>
      <c r="AV51" s="44"/>
      <c r="AW51" s="6"/>
      <c r="AX51" s="6"/>
      <c r="AY51" s="6"/>
      <c r="AZ51" s="6"/>
      <c r="BA51" s="6"/>
    </row>
    <row r="52" spans="1:53" x14ac:dyDescent="0.2">
      <c r="A52" s="38"/>
      <c r="B52" s="39"/>
      <c r="C52" s="40"/>
      <c r="D52" s="41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42"/>
      <c r="P52" s="42"/>
      <c r="Q52" s="42"/>
      <c r="R52" s="42"/>
      <c r="S52" s="42"/>
      <c r="T52" s="43"/>
      <c r="U52" s="42"/>
      <c r="V52" s="42"/>
      <c r="W52" s="43"/>
      <c r="X52" s="43"/>
      <c r="Y52" s="44"/>
      <c r="Z52" s="44"/>
      <c r="AA52" s="44"/>
      <c r="AB52" s="43"/>
      <c r="AC52" s="42"/>
      <c r="AD52" s="42"/>
      <c r="AE52" s="42"/>
      <c r="AF52" s="42"/>
      <c r="AG52" s="43"/>
      <c r="AH52" s="42"/>
      <c r="AI52" s="42"/>
      <c r="AJ52" s="42"/>
      <c r="AK52" s="42"/>
      <c r="AL52" s="44"/>
      <c r="AM52" s="44"/>
      <c r="AN52" s="44"/>
      <c r="AO52" s="44"/>
      <c r="AP52" s="43"/>
      <c r="AQ52" s="44"/>
      <c r="AR52" s="44"/>
      <c r="AS52" s="44"/>
      <c r="AT52" s="44"/>
      <c r="AU52" s="44"/>
      <c r="AV52" s="44"/>
      <c r="AW52" s="6"/>
      <c r="AX52" s="6"/>
      <c r="AY52" s="6"/>
      <c r="AZ52" s="6"/>
      <c r="BA52" s="6"/>
    </row>
    <row r="53" spans="1:53" x14ac:dyDescent="0.2">
      <c r="A53" s="38"/>
      <c r="B53" s="39"/>
      <c r="C53" s="40"/>
      <c r="D53" s="41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42"/>
      <c r="P53" s="42"/>
      <c r="Q53" s="42"/>
      <c r="R53" s="42"/>
      <c r="S53" s="42"/>
      <c r="T53" s="43"/>
      <c r="U53" s="42"/>
      <c r="V53" s="42"/>
      <c r="W53" s="43"/>
      <c r="X53" s="43"/>
      <c r="Y53" s="44"/>
      <c r="Z53" s="44"/>
      <c r="AA53" s="44"/>
      <c r="AB53" s="43"/>
      <c r="AC53" s="42"/>
      <c r="AD53" s="42"/>
      <c r="AE53" s="42"/>
      <c r="AF53" s="42"/>
      <c r="AG53" s="43"/>
      <c r="AH53" s="42"/>
      <c r="AI53" s="42"/>
      <c r="AJ53" s="42"/>
      <c r="AK53" s="42"/>
      <c r="AL53" s="44"/>
      <c r="AM53" s="44"/>
      <c r="AN53" s="44"/>
      <c r="AO53" s="44"/>
      <c r="AP53" s="43"/>
      <c r="AQ53" s="44"/>
      <c r="AR53" s="44"/>
      <c r="AS53" s="44"/>
      <c r="AT53" s="44"/>
      <c r="AU53" s="44"/>
      <c r="AV53" s="44"/>
      <c r="AW53" s="6"/>
      <c r="AX53" s="6"/>
      <c r="AY53" s="6"/>
      <c r="AZ53" s="6"/>
      <c r="BA53" s="6"/>
    </row>
    <row r="54" spans="1:53" x14ac:dyDescent="0.2">
      <c r="A54" s="38"/>
      <c r="B54" s="39"/>
      <c r="C54" s="40"/>
      <c r="D54" s="41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42"/>
      <c r="P54" s="42"/>
      <c r="Q54" s="42"/>
      <c r="R54" s="42"/>
      <c r="S54" s="42"/>
      <c r="T54" s="43"/>
      <c r="U54" s="42"/>
      <c r="V54" s="42"/>
      <c r="W54" s="43"/>
      <c r="X54" s="43"/>
      <c r="Y54" s="44"/>
      <c r="Z54" s="44"/>
      <c r="AA54" s="44"/>
      <c r="AB54" s="43"/>
      <c r="AC54" s="42"/>
      <c r="AD54" s="42"/>
      <c r="AE54" s="42"/>
      <c r="AF54" s="42"/>
      <c r="AG54" s="43"/>
      <c r="AH54" s="42"/>
      <c r="AI54" s="42"/>
      <c r="AJ54" s="42"/>
      <c r="AK54" s="42"/>
      <c r="AL54" s="44"/>
      <c r="AM54" s="44"/>
      <c r="AN54" s="44"/>
      <c r="AO54" s="44"/>
      <c r="AP54" s="43"/>
      <c r="AQ54" s="44"/>
      <c r="AR54" s="44"/>
      <c r="AS54" s="44"/>
      <c r="AT54" s="44"/>
      <c r="AU54" s="44"/>
      <c r="AV54" s="44"/>
      <c r="AW54" s="6"/>
      <c r="AX54" s="6"/>
      <c r="AY54" s="6"/>
      <c r="AZ54" s="6"/>
      <c r="BA54" s="6"/>
    </row>
    <row r="55" spans="1:53" x14ac:dyDescent="0.2">
      <c r="A55" s="38"/>
      <c r="B55" s="39"/>
      <c r="C55" s="40"/>
      <c r="D55" s="41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42"/>
      <c r="P55" s="42"/>
      <c r="Q55" s="42"/>
      <c r="R55" s="42"/>
      <c r="S55" s="42"/>
      <c r="T55" s="43"/>
      <c r="U55" s="42"/>
      <c r="V55" s="42"/>
      <c r="W55" s="43"/>
      <c r="X55" s="43"/>
      <c r="Y55" s="44"/>
      <c r="Z55" s="44"/>
      <c r="AA55" s="44"/>
      <c r="AB55" s="43"/>
      <c r="AC55" s="42"/>
      <c r="AD55" s="42"/>
      <c r="AE55" s="42"/>
      <c r="AF55" s="42"/>
      <c r="AG55" s="43"/>
      <c r="AH55" s="42"/>
      <c r="AI55" s="42"/>
      <c r="AJ55" s="42"/>
      <c r="AK55" s="42"/>
      <c r="AL55" s="44"/>
      <c r="AM55" s="44"/>
      <c r="AN55" s="44"/>
      <c r="AO55" s="44"/>
      <c r="AP55" s="43"/>
      <c r="AQ55" s="44"/>
      <c r="AR55" s="44"/>
      <c r="AS55" s="44"/>
      <c r="AT55" s="44"/>
      <c r="AU55" s="44"/>
      <c r="AV55" s="44"/>
      <c r="AW55" s="6"/>
      <c r="AX55" s="6"/>
      <c r="AY55" s="6"/>
      <c r="AZ55" s="6"/>
      <c r="BA55" s="6"/>
    </row>
    <row r="56" spans="1:53" x14ac:dyDescent="0.2">
      <c r="A56" s="38"/>
      <c r="B56" s="39"/>
      <c r="C56" s="40"/>
      <c r="D56" s="41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42"/>
      <c r="P56" s="42"/>
      <c r="Q56" s="42"/>
      <c r="R56" s="42"/>
      <c r="S56" s="42"/>
      <c r="T56" s="43"/>
      <c r="U56" s="42"/>
      <c r="V56" s="42"/>
      <c r="W56" s="43"/>
      <c r="X56" s="43"/>
      <c r="Y56" s="44"/>
      <c r="Z56" s="44"/>
      <c r="AA56" s="44"/>
      <c r="AB56" s="43"/>
      <c r="AC56" s="42"/>
      <c r="AD56" s="42"/>
      <c r="AE56" s="42"/>
      <c r="AF56" s="42"/>
      <c r="AG56" s="43"/>
      <c r="AH56" s="42"/>
      <c r="AI56" s="42"/>
      <c r="AJ56" s="42"/>
      <c r="AK56" s="42"/>
      <c r="AL56" s="44"/>
      <c r="AM56" s="44"/>
      <c r="AN56" s="44"/>
      <c r="AO56" s="44"/>
      <c r="AP56" s="43"/>
      <c r="AQ56" s="44"/>
      <c r="AR56" s="44"/>
      <c r="AS56" s="44"/>
      <c r="AT56" s="44"/>
      <c r="AU56" s="44"/>
      <c r="AV56" s="44"/>
      <c r="AW56" s="6"/>
      <c r="AX56" s="6"/>
      <c r="AY56" s="6"/>
      <c r="AZ56" s="6"/>
      <c r="BA56" s="6"/>
    </row>
    <row r="57" spans="1:53" x14ac:dyDescent="0.2">
      <c r="A57" s="38"/>
      <c r="B57" s="39"/>
      <c r="C57" s="40"/>
      <c r="D57" s="41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42"/>
      <c r="P57" s="42"/>
      <c r="Q57" s="42"/>
      <c r="R57" s="42"/>
      <c r="S57" s="42"/>
      <c r="T57" s="43"/>
      <c r="U57" s="42"/>
      <c r="V57" s="42"/>
      <c r="W57" s="43"/>
      <c r="X57" s="43"/>
      <c r="Y57" s="44"/>
      <c r="Z57" s="44"/>
      <c r="AA57" s="44"/>
      <c r="AB57" s="43"/>
      <c r="AC57" s="42"/>
      <c r="AD57" s="42"/>
      <c r="AE57" s="42"/>
      <c r="AF57" s="42"/>
      <c r="AG57" s="43"/>
      <c r="AH57" s="42"/>
      <c r="AI57" s="42"/>
      <c r="AJ57" s="42"/>
      <c r="AK57" s="42"/>
      <c r="AL57" s="44"/>
      <c r="AM57" s="44"/>
      <c r="AN57" s="44"/>
      <c r="AO57" s="44"/>
      <c r="AP57" s="43"/>
      <c r="AQ57" s="44"/>
      <c r="AR57" s="44"/>
      <c r="AS57" s="44"/>
      <c r="AT57" s="44"/>
      <c r="AU57" s="44"/>
      <c r="AV57" s="44"/>
      <c r="AW57" s="6"/>
      <c r="AX57" s="6"/>
      <c r="AY57" s="6"/>
      <c r="AZ57" s="6"/>
      <c r="BA57" s="6"/>
    </row>
    <row r="58" spans="1:53" x14ac:dyDescent="0.2">
      <c r="A58" s="38"/>
      <c r="B58" s="39"/>
      <c r="C58" s="40"/>
      <c r="D58" s="41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42"/>
      <c r="P58" s="42"/>
      <c r="Q58" s="42"/>
      <c r="R58" s="42"/>
      <c r="S58" s="42"/>
      <c r="T58" s="43"/>
      <c r="U58" s="42"/>
      <c r="V58" s="42"/>
      <c r="W58" s="43"/>
      <c r="X58" s="43"/>
      <c r="Y58" s="44"/>
      <c r="Z58" s="44"/>
      <c r="AA58" s="44"/>
      <c r="AB58" s="43"/>
      <c r="AC58" s="42"/>
      <c r="AD58" s="42"/>
      <c r="AE58" s="42"/>
      <c r="AF58" s="42"/>
      <c r="AG58" s="43"/>
      <c r="AH58" s="42"/>
      <c r="AI58" s="42"/>
      <c r="AJ58" s="42"/>
      <c r="AK58" s="42"/>
      <c r="AL58" s="44"/>
      <c r="AM58" s="44"/>
      <c r="AN58" s="44"/>
      <c r="AO58" s="44"/>
      <c r="AP58" s="43"/>
      <c r="AQ58" s="44"/>
      <c r="AR58" s="44"/>
      <c r="AS58" s="44"/>
      <c r="AT58" s="44"/>
      <c r="AU58" s="44"/>
      <c r="AV58" s="44"/>
      <c r="AW58" s="6"/>
      <c r="AX58" s="6"/>
      <c r="AY58" s="6"/>
      <c r="AZ58" s="6"/>
      <c r="BA58" s="6"/>
    </row>
    <row r="59" spans="1:53" x14ac:dyDescent="0.2">
      <c r="A59" s="38"/>
      <c r="B59" s="39"/>
      <c r="C59" s="40"/>
      <c r="D59" s="41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42"/>
      <c r="P59" s="42"/>
      <c r="Q59" s="42"/>
      <c r="R59" s="42"/>
      <c r="S59" s="42"/>
      <c r="T59" s="43"/>
      <c r="U59" s="42"/>
      <c r="V59" s="42"/>
      <c r="W59" s="43"/>
      <c r="X59" s="43"/>
      <c r="Y59" s="44"/>
      <c r="Z59" s="44"/>
      <c r="AA59" s="44"/>
      <c r="AB59" s="43"/>
      <c r="AC59" s="42"/>
      <c r="AD59" s="42"/>
      <c r="AE59" s="42"/>
      <c r="AF59" s="42"/>
      <c r="AG59" s="43"/>
      <c r="AH59" s="42"/>
      <c r="AI59" s="42"/>
      <c r="AJ59" s="42"/>
      <c r="AK59" s="42"/>
      <c r="AL59" s="44"/>
      <c r="AM59" s="44"/>
      <c r="AN59" s="44"/>
      <c r="AO59" s="44"/>
      <c r="AP59" s="43"/>
      <c r="AQ59" s="44"/>
      <c r="AR59" s="44"/>
      <c r="AS59" s="44"/>
      <c r="AT59" s="44"/>
      <c r="AU59" s="44"/>
      <c r="AV59" s="44"/>
      <c r="AW59" s="6"/>
      <c r="AX59" s="6"/>
      <c r="AY59" s="6"/>
      <c r="AZ59" s="6"/>
      <c r="BA59" s="6"/>
    </row>
    <row r="60" spans="1:53" x14ac:dyDescent="0.2">
      <c r="A60" s="38"/>
      <c r="B60" s="39"/>
      <c r="C60" s="40"/>
      <c r="D60" s="41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42"/>
      <c r="P60" s="42"/>
      <c r="Q60" s="42"/>
      <c r="R60" s="42"/>
      <c r="S60" s="42"/>
      <c r="T60" s="43"/>
      <c r="U60" s="42"/>
      <c r="V60" s="42"/>
      <c r="W60" s="43"/>
      <c r="X60" s="43"/>
      <c r="Y60" s="44"/>
      <c r="Z60" s="44"/>
      <c r="AA60" s="44"/>
      <c r="AB60" s="43"/>
      <c r="AC60" s="42"/>
      <c r="AD60" s="42"/>
      <c r="AE60" s="42"/>
      <c r="AF60" s="42"/>
      <c r="AG60" s="43"/>
      <c r="AH60" s="42"/>
      <c r="AI60" s="42"/>
      <c r="AJ60" s="42"/>
      <c r="AK60" s="42"/>
      <c r="AL60" s="44"/>
      <c r="AM60" s="44"/>
      <c r="AN60" s="44"/>
      <c r="AO60" s="44"/>
      <c r="AP60" s="43"/>
      <c r="AQ60" s="44"/>
      <c r="AR60" s="44"/>
      <c r="AS60" s="44"/>
      <c r="AT60" s="44"/>
      <c r="AU60" s="44"/>
      <c r="AV60" s="44"/>
      <c r="AW60" s="6"/>
      <c r="AX60" s="6"/>
      <c r="AY60" s="6"/>
      <c r="AZ60" s="6"/>
      <c r="BA60" s="6"/>
    </row>
    <row r="61" spans="1:53" x14ac:dyDescent="0.2">
      <c r="A61" s="38"/>
      <c r="B61" s="39"/>
      <c r="C61" s="40"/>
      <c r="D61" s="41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42"/>
      <c r="P61" s="42"/>
      <c r="Q61" s="42"/>
      <c r="R61" s="42"/>
      <c r="S61" s="42"/>
      <c r="T61" s="43"/>
      <c r="U61" s="42"/>
      <c r="V61" s="42"/>
      <c r="W61" s="43"/>
      <c r="X61" s="43"/>
      <c r="Y61" s="44"/>
      <c r="Z61" s="44"/>
      <c r="AA61" s="44"/>
      <c r="AB61" s="43"/>
      <c r="AC61" s="42"/>
      <c r="AD61" s="42"/>
      <c r="AE61" s="42"/>
      <c r="AF61" s="42"/>
      <c r="AG61" s="43"/>
      <c r="AH61" s="42"/>
      <c r="AI61" s="42"/>
      <c r="AJ61" s="42"/>
      <c r="AK61" s="42"/>
      <c r="AL61" s="44"/>
      <c r="AM61" s="44"/>
      <c r="AN61" s="44"/>
      <c r="AO61" s="44"/>
      <c r="AP61" s="43"/>
      <c r="AQ61" s="44"/>
      <c r="AR61" s="44"/>
      <c r="AS61" s="44"/>
      <c r="AT61" s="44"/>
      <c r="AU61" s="44"/>
      <c r="AV61" s="44"/>
      <c r="AW61" s="6"/>
      <c r="AX61" s="6"/>
      <c r="AY61" s="6"/>
      <c r="AZ61" s="6"/>
      <c r="BA61" s="6"/>
    </row>
    <row r="62" spans="1:53" x14ac:dyDescent="0.2">
      <c r="A62" s="38"/>
      <c r="B62" s="39"/>
      <c r="C62" s="40"/>
      <c r="D62" s="41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42"/>
      <c r="P62" s="42"/>
      <c r="Q62" s="42"/>
      <c r="R62" s="42"/>
      <c r="S62" s="42"/>
      <c r="T62" s="43"/>
      <c r="U62" s="42"/>
      <c r="V62" s="42"/>
      <c r="W62" s="43"/>
      <c r="X62" s="43"/>
      <c r="Y62" s="44"/>
      <c r="Z62" s="44"/>
      <c r="AA62" s="44"/>
      <c r="AB62" s="43"/>
      <c r="AC62" s="42"/>
      <c r="AD62" s="42"/>
      <c r="AE62" s="42"/>
      <c r="AF62" s="42"/>
      <c r="AG62" s="43"/>
      <c r="AH62" s="42"/>
      <c r="AI62" s="42"/>
      <c r="AJ62" s="42"/>
      <c r="AK62" s="42"/>
      <c r="AL62" s="44"/>
      <c r="AM62" s="44"/>
      <c r="AN62" s="44"/>
      <c r="AO62" s="44"/>
      <c r="AP62" s="43"/>
      <c r="AQ62" s="44"/>
      <c r="AR62" s="44"/>
      <c r="AS62" s="44"/>
      <c r="AT62" s="44"/>
      <c r="AU62" s="44"/>
      <c r="AV62" s="44"/>
      <c r="AW62" s="6"/>
      <c r="AX62" s="6"/>
      <c r="AY62" s="6"/>
      <c r="AZ62" s="6"/>
      <c r="BA62" s="6"/>
    </row>
    <row r="63" spans="1:53" x14ac:dyDescent="0.2">
      <c r="A63" s="38"/>
      <c r="B63" s="39"/>
      <c r="C63" s="40"/>
      <c r="D63" s="41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42"/>
      <c r="P63" s="42"/>
      <c r="Q63" s="42"/>
      <c r="R63" s="42"/>
      <c r="S63" s="42"/>
      <c r="T63" s="43"/>
      <c r="U63" s="42"/>
      <c r="V63" s="42"/>
      <c r="W63" s="43"/>
      <c r="X63" s="43"/>
      <c r="Y63" s="44"/>
      <c r="Z63" s="44"/>
      <c r="AA63" s="44"/>
      <c r="AB63" s="43"/>
      <c r="AC63" s="42"/>
      <c r="AD63" s="42"/>
      <c r="AE63" s="42"/>
      <c r="AF63" s="42"/>
      <c r="AG63" s="43"/>
      <c r="AH63" s="42"/>
      <c r="AI63" s="42"/>
      <c r="AJ63" s="42"/>
      <c r="AK63" s="42"/>
      <c r="AL63" s="44"/>
      <c r="AM63" s="44"/>
      <c r="AN63" s="44"/>
      <c r="AO63" s="44"/>
      <c r="AP63" s="43"/>
      <c r="AQ63" s="44"/>
      <c r="AR63" s="44"/>
      <c r="AS63" s="44"/>
      <c r="AT63" s="44"/>
      <c r="AU63" s="44"/>
      <c r="AV63" s="44"/>
      <c r="AW63" s="6"/>
      <c r="AX63" s="6"/>
      <c r="AY63" s="6"/>
      <c r="AZ63" s="6"/>
      <c r="BA63" s="6"/>
    </row>
    <row r="64" spans="1:53" x14ac:dyDescent="0.2">
      <c r="A64" s="38"/>
      <c r="B64" s="39"/>
      <c r="C64" s="40"/>
      <c r="D64" s="41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42"/>
      <c r="P64" s="42"/>
      <c r="Q64" s="42"/>
      <c r="R64" s="42"/>
      <c r="S64" s="42"/>
      <c r="T64" s="43"/>
      <c r="U64" s="42"/>
      <c r="V64" s="42"/>
      <c r="W64" s="43"/>
      <c r="X64" s="43"/>
      <c r="Y64" s="44"/>
      <c r="Z64" s="44"/>
      <c r="AA64" s="44"/>
      <c r="AB64" s="43"/>
      <c r="AC64" s="42"/>
      <c r="AD64" s="42"/>
      <c r="AE64" s="42"/>
      <c r="AF64" s="42"/>
      <c r="AG64" s="43"/>
      <c r="AH64" s="42"/>
      <c r="AI64" s="42"/>
      <c r="AJ64" s="42"/>
      <c r="AK64" s="42"/>
      <c r="AL64" s="44"/>
      <c r="AM64" s="44"/>
      <c r="AN64" s="44"/>
      <c r="AO64" s="44"/>
      <c r="AP64" s="43"/>
      <c r="AQ64" s="44"/>
      <c r="AR64" s="44"/>
      <c r="AS64" s="44"/>
      <c r="AT64" s="44"/>
      <c r="AU64" s="44"/>
      <c r="AV64" s="44"/>
      <c r="AW64" s="6"/>
      <c r="AX64" s="6"/>
      <c r="AY64" s="6"/>
      <c r="AZ64" s="6"/>
      <c r="BA64" s="6"/>
    </row>
    <row r="65" spans="1:53" x14ac:dyDescent="0.2">
      <c r="A65" s="38"/>
      <c r="B65" s="39"/>
      <c r="C65" s="40"/>
      <c r="D65" s="41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42"/>
      <c r="P65" s="42"/>
      <c r="Q65" s="42"/>
      <c r="R65" s="42"/>
      <c r="S65" s="42"/>
      <c r="T65" s="43"/>
      <c r="U65" s="42"/>
      <c r="V65" s="42"/>
      <c r="W65" s="43"/>
      <c r="X65" s="43"/>
      <c r="Y65" s="44"/>
      <c r="Z65" s="44"/>
      <c r="AA65" s="44"/>
      <c r="AB65" s="43"/>
      <c r="AC65" s="42"/>
      <c r="AD65" s="42"/>
      <c r="AE65" s="42"/>
      <c r="AF65" s="42"/>
      <c r="AG65" s="43"/>
      <c r="AH65" s="42"/>
      <c r="AI65" s="42"/>
      <c r="AJ65" s="42"/>
      <c r="AK65" s="42"/>
      <c r="AL65" s="44"/>
      <c r="AM65" s="44"/>
      <c r="AN65" s="44"/>
      <c r="AO65" s="44"/>
      <c r="AP65" s="43"/>
      <c r="AQ65" s="44"/>
      <c r="AR65" s="44"/>
      <c r="AS65" s="44"/>
      <c r="AT65" s="44"/>
      <c r="AU65" s="44"/>
      <c r="AV65" s="44"/>
      <c r="AW65" s="6"/>
      <c r="AX65" s="6"/>
      <c r="AY65" s="6"/>
      <c r="AZ65" s="6"/>
      <c r="BA65" s="6"/>
    </row>
    <row r="66" spans="1:53" x14ac:dyDescent="0.2">
      <c r="A66" s="38"/>
      <c r="B66" s="39"/>
      <c r="C66" s="40"/>
      <c r="D66" s="41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42"/>
      <c r="P66" s="42"/>
      <c r="Q66" s="42"/>
      <c r="R66" s="42"/>
      <c r="S66" s="42"/>
      <c r="T66" s="43"/>
      <c r="U66" s="42"/>
      <c r="V66" s="42"/>
      <c r="W66" s="43"/>
      <c r="X66" s="43"/>
      <c r="Y66" s="44"/>
      <c r="Z66" s="44"/>
      <c r="AA66" s="44"/>
      <c r="AB66" s="43"/>
      <c r="AC66" s="42"/>
      <c r="AD66" s="42"/>
      <c r="AE66" s="42"/>
      <c r="AF66" s="42"/>
      <c r="AG66" s="43"/>
      <c r="AH66" s="42"/>
      <c r="AI66" s="42"/>
      <c r="AJ66" s="42"/>
      <c r="AK66" s="42"/>
      <c r="AL66" s="44"/>
      <c r="AM66" s="44"/>
      <c r="AN66" s="44"/>
      <c r="AO66" s="44"/>
      <c r="AP66" s="43"/>
      <c r="AQ66" s="44"/>
      <c r="AR66" s="44"/>
      <c r="AS66" s="44"/>
      <c r="AT66" s="44"/>
      <c r="AU66" s="44"/>
      <c r="AV66" s="44"/>
      <c r="AW66" s="6"/>
      <c r="AX66" s="6"/>
      <c r="AY66" s="6"/>
      <c r="AZ66" s="6"/>
      <c r="BA66" s="6"/>
    </row>
    <row r="67" spans="1:53" x14ac:dyDescent="0.2">
      <c r="A67" s="38"/>
      <c r="B67" s="39"/>
      <c r="C67" s="40"/>
      <c r="D67" s="41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42"/>
      <c r="P67" s="42"/>
      <c r="Q67" s="42"/>
      <c r="R67" s="42"/>
      <c r="S67" s="42"/>
      <c r="T67" s="43"/>
      <c r="U67" s="42"/>
      <c r="V67" s="42"/>
      <c r="W67" s="43"/>
      <c r="X67" s="43"/>
      <c r="Y67" s="44"/>
      <c r="Z67" s="44"/>
      <c r="AA67" s="44"/>
      <c r="AB67" s="43"/>
      <c r="AC67" s="42"/>
      <c r="AD67" s="42"/>
      <c r="AE67" s="42"/>
      <c r="AF67" s="42"/>
      <c r="AG67" s="43"/>
      <c r="AH67" s="42"/>
      <c r="AI67" s="42"/>
      <c r="AJ67" s="42"/>
      <c r="AK67" s="42"/>
      <c r="AL67" s="44"/>
      <c r="AM67" s="44"/>
      <c r="AN67" s="44"/>
      <c r="AO67" s="44"/>
      <c r="AP67" s="43"/>
      <c r="AQ67" s="44"/>
      <c r="AR67" s="44"/>
      <c r="AS67" s="44"/>
      <c r="AT67" s="44"/>
      <c r="AU67" s="44"/>
      <c r="AV67" s="44"/>
      <c r="AW67" s="6"/>
      <c r="AX67" s="6"/>
      <c r="AY67" s="6"/>
      <c r="AZ67" s="6"/>
      <c r="BA67" s="6"/>
    </row>
    <row r="68" spans="1:53" x14ac:dyDescent="0.2">
      <c r="A68" s="38"/>
      <c r="B68" s="39"/>
      <c r="C68" s="40"/>
      <c r="D68" s="41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42"/>
      <c r="P68" s="42"/>
      <c r="Q68" s="42"/>
      <c r="R68" s="42"/>
      <c r="S68" s="42"/>
      <c r="T68" s="43"/>
      <c r="U68" s="42"/>
      <c r="V68" s="42"/>
      <c r="W68" s="43"/>
      <c r="X68" s="43"/>
      <c r="Y68" s="44"/>
      <c r="Z68" s="44"/>
      <c r="AA68" s="44"/>
      <c r="AB68" s="43"/>
      <c r="AC68" s="42"/>
      <c r="AD68" s="42"/>
      <c r="AE68" s="42"/>
      <c r="AF68" s="42"/>
      <c r="AG68" s="43"/>
      <c r="AH68" s="42"/>
      <c r="AI68" s="42"/>
      <c r="AJ68" s="42"/>
      <c r="AK68" s="42"/>
      <c r="AL68" s="44"/>
      <c r="AM68" s="44"/>
      <c r="AN68" s="44"/>
      <c r="AO68" s="44"/>
      <c r="AP68" s="43"/>
      <c r="AQ68" s="44"/>
      <c r="AR68" s="44"/>
      <c r="AS68" s="44"/>
      <c r="AT68" s="44"/>
      <c r="AU68" s="44"/>
      <c r="AV68" s="44"/>
      <c r="AW68" s="6"/>
      <c r="AX68" s="6"/>
      <c r="AY68" s="6"/>
      <c r="AZ68" s="6"/>
      <c r="BA68" s="6"/>
    </row>
    <row r="69" spans="1:53" x14ac:dyDescent="0.2">
      <c r="A69" s="38"/>
      <c r="B69" s="39"/>
      <c r="C69" s="40"/>
      <c r="D69" s="41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42"/>
      <c r="P69" s="42"/>
      <c r="Q69" s="42"/>
      <c r="R69" s="42"/>
      <c r="S69" s="42"/>
      <c r="T69" s="43"/>
      <c r="U69" s="42"/>
      <c r="V69" s="42"/>
      <c r="W69" s="43"/>
      <c r="X69" s="43"/>
      <c r="Y69" s="44"/>
      <c r="Z69" s="44"/>
      <c r="AA69" s="44"/>
      <c r="AB69" s="43"/>
      <c r="AC69" s="42"/>
      <c r="AD69" s="42"/>
      <c r="AE69" s="42"/>
      <c r="AF69" s="42"/>
      <c r="AG69" s="43"/>
      <c r="AH69" s="42"/>
      <c r="AI69" s="42"/>
      <c r="AJ69" s="42"/>
      <c r="AK69" s="42"/>
      <c r="AL69" s="44"/>
      <c r="AM69" s="44"/>
      <c r="AN69" s="44"/>
      <c r="AO69" s="44"/>
      <c r="AP69" s="43"/>
      <c r="AQ69" s="44"/>
      <c r="AR69" s="44"/>
      <c r="AS69" s="44"/>
      <c r="AT69" s="44"/>
      <c r="AU69" s="44"/>
      <c r="AV69" s="44"/>
      <c r="AW69" s="6"/>
      <c r="AX69" s="6"/>
      <c r="AY69" s="6"/>
      <c r="AZ69" s="6"/>
      <c r="BA69" s="6"/>
    </row>
    <row r="70" spans="1:53" x14ac:dyDescent="0.2">
      <c r="A70" s="38"/>
      <c r="B70" s="39"/>
      <c r="C70" s="40"/>
      <c r="D70" s="41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42"/>
      <c r="P70" s="42"/>
      <c r="Q70" s="42"/>
      <c r="R70" s="42"/>
      <c r="S70" s="42"/>
      <c r="T70" s="43"/>
      <c r="U70" s="42"/>
      <c r="V70" s="42"/>
      <c r="W70" s="43"/>
      <c r="X70" s="43"/>
      <c r="Y70" s="44"/>
      <c r="Z70" s="44"/>
      <c r="AA70" s="44"/>
      <c r="AB70" s="43"/>
      <c r="AC70" s="42"/>
      <c r="AD70" s="42"/>
      <c r="AE70" s="42"/>
      <c r="AF70" s="42"/>
      <c r="AG70" s="43"/>
      <c r="AH70" s="42"/>
      <c r="AI70" s="42"/>
      <c r="AJ70" s="42"/>
      <c r="AK70" s="42"/>
      <c r="AL70" s="44"/>
      <c r="AM70" s="44"/>
      <c r="AN70" s="44"/>
      <c r="AO70" s="44"/>
      <c r="AP70" s="43"/>
      <c r="AQ70" s="44"/>
      <c r="AR70" s="44"/>
      <c r="AS70" s="44"/>
      <c r="AT70" s="44"/>
      <c r="AU70" s="44"/>
      <c r="AV70" s="44"/>
      <c r="AW70" s="6"/>
      <c r="AX70" s="6"/>
      <c r="AY70" s="6"/>
      <c r="AZ70" s="6"/>
      <c r="BA70" s="6"/>
    </row>
    <row r="71" spans="1:53" x14ac:dyDescent="0.2">
      <c r="A71" s="38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43"/>
      <c r="AC71" s="39"/>
      <c r="AD71" s="42"/>
      <c r="AE71" s="42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44"/>
      <c r="AV71" s="44"/>
      <c r="AW71" s="6"/>
      <c r="AX71" s="6"/>
      <c r="AY71" s="6"/>
      <c r="AZ71" s="6"/>
      <c r="BA71" s="6"/>
    </row>
    <row r="72" spans="1:53" x14ac:dyDescent="0.2">
      <c r="A72" s="38"/>
      <c r="B72" s="39"/>
      <c r="C72" s="40"/>
      <c r="D72" s="41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42"/>
      <c r="P72" s="42"/>
      <c r="Q72" s="42"/>
      <c r="R72" s="42"/>
      <c r="S72" s="42"/>
      <c r="T72" s="43"/>
      <c r="U72" s="42"/>
      <c r="V72" s="42"/>
      <c r="W72" s="43"/>
      <c r="X72" s="43"/>
      <c r="Y72" s="44"/>
      <c r="Z72" s="44"/>
      <c r="AA72" s="44"/>
      <c r="AB72" s="43"/>
      <c r="AC72" s="42"/>
      <c r="AD72" s="42"/>
      <c r="AE72" s="42"/>
      <c r="AF72" s="42"/>
      <c r="AG72" s="43"/>
      <c r="AH72" s="42"/>
      <c r="AI72" s="42"/>
      <c r="AJ72" s="42"/>
      <c r="AK72" s="42"/>
      <c r="AL72" s="44"/>
      <c r="AM72" s="44"/>
      <c r="AN72" s="44"/>
      <c r="AO72" s="44"/>
      <c r="AP72" s="43"/>
      <c r="AQ72" s="44"/>
      <c r="AR72" s="44"/>
      <c r="AS72" s="44"/>
      <c r="AT72" s="44"/>
      <c r="AU72" s="44"/>
      <c r="AV72" s="44"/>
      <c r="AW72" s="6"/>
      <c r="AX72" s="6"/>
      <c r="AY72" s="6"/>
      <c r="AZ72" s="6"/>
      <c r="BA72" s="6"/>
    </row>
    <row r="73" spans="1:53" x14ac:dyDescent="0.2">
      <c r="A73" s="38"/>
      <c r="B73" s="39"/>
      <c r="C73" s="40"/>
      <c r="D73" s="41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42"/>
      <c r="P73" s="42"/>
      <c r="Q73" s="42"/>
      <c r="R73" s="42"/>
      <c r="S73" s="42"/>
      <c r="T73" s="43"/>
      <c r="U73" s="42"/>
      <c r="V73" s="42"/>
      <c r="W73" s="43"/>
      <c r="X73" s="43"/>
      <c r="Y73" s="44"/>
      <c r="Z73" s="44"/>
      <c r="AA73" s="44"/>
      <c r="AB73" s="43"/>
      <c r="AC73" s="42"/>
      <c r="AD73" s="42"/>
      <c r="AE73" s="42"/>
      <c r="AF73" s="42"/>
      <c r="AG73" s="43"/>
      <c r="AH73" s="42"/>
      <c r="AI73" s="42"/>
      <c r="AJ73" s="42"/>
      <c r="AK73" s="42"/>
      <c r="AL73" s="44"/>
      <c r="AM73" s="44"/>
      <c r="AN73" s="44"/>
      <c r="AO73" s="44"/>
      <c r="AP73" s="43"/>
      <c r="AQ73" s="44"/>
      <c r="AR73" s="44"/>
      <c r="AS73" s="44"/>
      <c r="AT73" s="44"/>
      <c r="AU73" s="44"/>
      <c r="AV73" s="44"/>
      <c r="AW73" s="6"/>
      <c r="AX73" s="6"/>
      <c r="AY73" s="6"/>
      <c r="AZ73" s="6"/>
      <c r="BA73" s="6"/>
    </row>
    <row r="74" spans="1:53" x14ac:dyDescent="0.2">
      <c r="A74" s="38"/>
      <c r="B74" s="39"/>
      <c r="C74" s="40"/>
      <c r="D74" s="41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42"/>
      <c r="P74" s="42"/>
      <c r="Q74" s="42"/>
      <c r="R74" s="42"/>
      <c r="S74" s="42"/>
      <c r="T74" s="43"/>
      <c r="U74" s="42"/>
      <c r="V74" s="42"/>
      <c r="W74" s="43"/>
      <c r="X74" s="43"/>
      <c r="Y74" s="44"/>
      <c r="Z74" s="44"/>
      <c r="AA74" s="44"/>
      <c r="AB74" s="43"/>
      <c r="AC74" s="42"/>
      <c r="AD74" s="42"/>
      <c r="AE74" s="42"/>
      <c r="AF74" s="42"/>
      <c r="AG74" s="43"/>
      <c r="AH74" s="42"/>
      <c r="AI74" s="42"/>
      <c r="AJ74" s="42"/>
      <c r="AK74" s="42"/>
      <c r="AL74" s="44"/>
      <c r="AM74" s="44"/>
      <c r="AN74" s="44"/>
      <c r="AO74" s="44"/>
      <c r="AP74" s="43"/>
      <c r="AQ74" s="44"/>
      <c r="AR74" s="44"/>
      <c r="AS74" s="44"/>
      <c r="AT74" s="44"/>
      <c r="AU74" s="44"/>
      <c r="AV74" s="44"/>
      <c r="AW74" s="6"/>
      <c r="AX74" s="6"/>
      <c r="AY74" s="6"/>
      <c r="AZ74" s="6"/>
      <c r="BA74" s="6"/>
    </row>
    <row r="75" spans="1:53" x14ac:dyDescent="0.2">
      <c r="A75" s="38"/>
      <c r="B75" s="39"/>
      <c r="C75" s="40"/>
      <c r="D75" s="41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42"/>
      <c r="P75" s="42"/>
      <c r="Q75" s="42"/>
      <c r="R75" s="42"/>
      <c r="S75" s="42"/>
      <c r="T75" s="43"/>
      <c r="U75" s="42"/>
      <c r="V75" s="42"/>
      <c r="W75" s="43"/>
      <c r="X75" s="43"/>
      <c r="Y75" s="44"/>
      <c r="Z75" s="44"/>
      <c r="AA75" s="44"/>
      <c r="AB75" s="43"/>
      <c r="AC75" s="42"/>
      <c r="AD75" s="42"/>
      <c r="AE75" s="42"/>
      <c r="AF75" s="42"/>
      <c r="AG75" s="43"/>
      <c r="AH75" s="42"/>
      <c r="AI75" s="42"/>
      <c r="AJ75" s="42"/>
      <c r="AK75" s="42"/>
      <c r="AL75" s="44"/>
      <c r="AM75" s="44"/>
      <c r="AN75" s="44"/>
      <c r="AO75" s="44"/>
      <c r="AP75" s="43"/>
      <c r="AQ75" s="44"/>
      <c r="AR75" s="44"/>
      <c r="AS75" s="44"/>
      <c r="AT75" s="44"/>
      <c r="AU75" s="44"/>
      <c r="AV75" s="44"/>
      <c r="AW75" s="6"/>
      <c r="AX75" s="6"/>
      <c r="AY75" s="6"/>
      <c r="AZ75" s="6"/>
      <c r="BA75" s="6"/>
    </row>
    <row r="76" spans="1:53" x14ac:dyDescent="0.2">
      <c r="A76" s="38"/>
      <c r="B76" s="39"/>
      <c r="C76" s="40"/>
      <c r="D76" s="41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42"/>
      <c r="P76" s="42"/>
      <c r="Q76" s="42"/>
      <c r="R76" s="42"/>
      <c r="S76" s="42"/>
      <c r="T76" s="43"/>
      <c r="U76" s="42"/>
      <c r="V76" s="42"/>
      <c r="W76" s="43"/>
      <c r="X76" s="43"/>
      <c r="Y76" s="44"/>
      <c r="Z76" s="44"/>
      <c r="AA76" s="44"/>
      <c r="AB76" s="43"/>
      <c r="AC76" s="42"/>
      <c r="AD76" s="42"/>
      <c r="AE76" s="42"/>
      <c r="AF76" s="42"/>
      <c r="AG76" s="43"/>
      <c r="AH76" s="42"/>
      <c r="AI76" s="42"/>
      <c r="AJ76" s="42"/>
      <c r="AK76" s="42"/>
      <c r="AL76" s="44"/>
      <c r="AM76" s="44"/>
      <c r="AN76" s="44"/>
      <c r="AO76" s="44"/>
      <c r="AP76" s="43"/>
      <c r="AQ76" s="44"/>
      <c r="AR76" s="44"/>
      <c r="AS76" s="44"/>
      <c r="AT76" s="44"/>
      <c r="AU76" s="44"/>
      <c r="AV76" s="44"/>
      <c r="AW76" s="6"/>
      <c r="AX76" s="6"/>
      <c r="AY76" s="6"/>
      <c r="AZ76" s="6"/>
      <c r="BA76" s="6"/>
    </row>
    <row r="77" spans="1:53" x14ac:dyDescent="0.2">
      <c r="A77" s="38"/>
      <c r="B77" s="39"/>
      <c r="C77" s="40"/>
      <c r="D77" s="41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42"/>
      <c r="P77" s="42"/>
      <c r="Q77" s="42"/>
      <c r="R77" s="42"/>
      <c r="S77" s="42"/>
      <c r="T77" s="43"/>
      <c r="U77" s="42"/>
      <c r="V77" s="42"/>
      <c r="W77" s="43"/>
      <c r="X77" s="43"/>
      <c r="Y77" s="44"/>
      <c r="Z77" s="44"/>
      <c r="AA77" s="44"/>
      <c r="AB77" s="43"/>
      <c r="AC77" s="42"/>
      <c r="AD77" s="42"/>
      <c r="AE77" s="42"/>
      <c r="AF77" s="42"/>
      <c r="AG77" s="43"/>
      <c r="AH77" s="42"/>
      <c r="AI77" s="42"/>
      <c r="AJ77" s="42"/>
      <c r="AK77" s="42"/>
      <c r="AL77" s="44"/>
      <c r="AM77" s="44"/>
      <c r="AN77" s="44"/>
      <c r="AO77" s="44"/>
      <c r="AP77" s="43"/>
      <c r="AQ77" s="44"/>
      <c r="AR77" s="44"/>
      <c r="AS77" s="44"/>
      <c r="AT77" s="44"/>
      <c r="AU77" s="44"/>
      <c r="AV77" s="44"/>
      <c r="AW77" s="6"/>
      <c r="AX77" s="6"/>
      <c r="AY77" s="6"/>
      <c r="AZ77" s="6"/>
      <c r="BA77" s="6"/>
    </row>
    <row r="78" spans="1:53" x14ac:dyDescent="0.2">
      <c r="A78" s="38"/>
      <c r="B78" s="39"/>
      <c r="C78" s="40"/>
      <c r="D78" s="41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42"/>
      <c r="P78" s="42"/>
      <c r="Q78" s="42"/>
      <c r="R78" s="42"/>
      <c r="S78" s="42"/>
      <c r="T78" s="43"/>
      <c r="U78" s="42"/>
      <c r="V78" s="42"/>
      <c r="W78" s="43"/>
      <c r="X78" s="43"/>
      <c r="Y78" s="44"/>
      <c r="Z78" s="44"/>
      <c r="AA78" s="44"/>
      <c r="AB78" s="43"/>
      <c r="AC78" s="42"/>
      <c r="AD78" s="42"/>
      <c r="AE78" s="42"/>
      <c r="AF78" s="42"/>
      <c r="AG78" s="43"/>
      <c r="AH78" s="42"/>
      <c r="AI78" s="42"/>
      <c r="AJ78" s="42"/>
      <c r="AK78" s="42"/>
      <c r="AL78" s="44"/>
      <c r="AM78" s="44"/>
      <c r="AN78" s="44"/>
      <c r="AO78" s="44"/>
      <c r="AP78" s="43"/>
      <c r="AQ78" s="44"/>
      <c r="AR78" s="44"/>
      <c r="AS78" s="44"/>
      <c r="AT78" s="44"/>
      <c r="AU78" s="44"/>
      <c r="AV78" s="44"/>
      <c r="AW78" s="6"/>
      <c r="AX78" s="6"/>
      <c r="AY78" s="6"/>
      <c r="AZ78" s="6"/>
      <c r="BA78" s="6"/>
    </row>
    <row r="79" spans="1:53" x14ac:dyDescent="0.2">
      <c r="A79" s="38"/>
      <c r="B79" s="39"/>
      <c r="C79" s="40"/>
      <c r="D79" s="41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42"/>
      <c r="P79" s="42"/>
      <c r="Q79" s="42"/>
      <c r="R79" s="42"/>
      <c r="S79" s="42"/>
      <c r="T79" s="43"/>
      <c r="U79" s="42"/>
      <c r="V79" s="42"/>
      <c r="W79" s="43"/>
      <c r="X79" s="43"/>
      <c r="Y79" s="44"/>
      <c r="Z79" s="44"/>
      <c r="AA79" s="44"/>
      <c r="AB79" s="43"/>
      <c r="AC79" s="42"/>
      <c r="AD79" s="42"/>
      <c r="AE79" s="42"/>
      <c r="AF79" s="42"/>
      <c r="AG79" s="43"/>
      <c r="AH79" s="42"/>
      <c r="AI79" s="42"/>
      <c r="AJ79" s="42"/>
      <c r="AK79" s="42"/>
      <c r="AL79" s="44"/>
      <c r="AM79" s="44"/>
      <c r="AN79" s="44"/>
      <c r="AO79" s="44"/>
      <c r="AP79" s="43"/>
      <c r="AQ79" s="44"/>
      <c r="AR79" s="44"/>
      <c r="AS79" s="44"/>
      <c r="AT79" s="44"/>
      <c r="AU79" s="44"/>
      <c r="AV79" s="44"/>
      <c r="AW79" s="6"/>
      <c r="AX79" s="6"/>
      <c r="AY79" s="6"/>
      <c r="AZ79" s="6"/>
      <c r="BA79" s="6"/>
    </row>
    <row r="80" spans="1:53" x14ac:dyDescent="0.2">
      <c r="A80" s="38"/>
      <c r="B80" s="39"/>
      <c r="C80" s="40"/>
      <c r="D80" s="41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42"/>
      <c r="P80" s="42"/>
      <c r="Q80" s="42"/>
      <c r="R80" s="42"/>
      <c r="S80" s="42"/>
      <c r="T80" s="43"/>
      <c r="U80" s="42"/>
      <c r="V80" s="42"/>
      <c r="W80" s="43"/>
      <c r="X80" s="43"/>
      <c r="Y80" s="44"/>
      <c r="Z80" s="44"/>
      <c r="AA80" s="44"/>
      <c r="AB80" s="43"/>
      <c r="AC80" s="42"/>
      <c r="AD80" s="42"/>
      <c r="AE80" s="42"/>
      <c r="AF80" s="42"/>
      <c r="AG80" s="43"/>
      <c r="AH80" s="42"/>
      <c r="AI80" s="42"/>
      <c r="AJ80" s="42"/>
      <c r="AK80" s="42"/>
      <c r="AL80" s="44"/>
      <c r="AM80" s="44"/>
      <c r="AN80" s="44"/>
      <c r="AO80" s="44"/>
      <c r="AP80" s="43"/>
      <c r="AQ80" s="44"/>
      <c r="AR80" s="44"/>
      <c r="AS80" s="44"/>
      <c r="AT80" s="44"/>
      <c r="AU80" s="44"/>
      <c r="AV80" s="44"/>
      <c r="AW80" s="6"/>
      <c r="AX80" s="6"/>
      <c r="AY80" s="6"/>
      <c r="AZ80" s="6"/>
      <c r="BA80" s="6"/>
    </row>
    <row r="81" spans="1:53" x14ac:dyDescent="0.2">
      <c r="A81" s="38"/>
      <c r="B81" s="39"/>
      <c r="C81" s="40"/>
      <c r="D81" s="41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42"/>
      <c r="P81" s="42"/>
      <c r="Q81" s="42"/>
      <c r="R81" s="42"/>
      <c r="S81" s="42"/>
      <c r="T81" s="43"/>
      <c r="U81" s="42"/>
      <c r="V81" s="42"/>
      <c r="W81" s="43"/>
      <c r="X81" s="43"/>
      <c r="Y81" s="44"/>
      <c r="Z81" s="44"/>
      <c r="AA81" s="44"/>
      <c r="AB81" s="43"/>
      <c r="AC81" s="42"/>
      <c r="AD81" s="42"/>
      <c r="AE81" s="42"/>
      <c r="AF81" s="42"/>
      <c r="AG81" s="43"/>
      <c r="AH81" s="42"/>
      <c r="AI81" s="42"/>
      <c r="AJ81" s="42"/>
      <c r="AK81" s="42"/>
      <c r="AL81" s="44"/>
      <c r="AM81" s="44"/>
      <c r="AN81" s="44"/>
      <c r="AO81" s="44"/>
      <c r="AP81" s="43"/>
      <c r="AQ81" s="44"/>
      <c r="AR81" s="44"/>
      <c r="AS81" s="44"/>
      <c r="AT81" s="44"/>
      <c r="AU81" s="44"/>
      <c r="AV81" s="44"/>
      <c r="AW81" s="6"/>
      <c r="AX81" s="6"/>
      <c r="AY81" s="6"/>
      <c r="AZ81" s="6"/>
      <c r="BA81" s="6"/>
    </row>
    <row r="82" spans="1:53" x14ac:dyDescent="0.2">
      <c r="A82" s="38"/>
      <c r="B82" s="39"/>
      <c r="C82" s="40"/>
      <c r="D82" s="41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42"/>
      <c r="P82" s="42"/>
      <c r="Q82" s="42"/>
      <c r="R82" s="42"/>
      <c r="S82" s="42"/>
      <c r="T82" s="43"/>
      <c r="U82" s="42"/>
      <c r="V82" s="42"/>
      <c r="W82" s="43"/>
      <c r="X82" s="43"/>
      <c r="Y82" s="44"/>
      <c r="Z82" s="44"/>
      <c r="AA82" s="44"/>
      <c r="AB82" s="43"/>
      <c r="AC82" s="42"/>
      <c r="AD82" s="42"/>
      <c r="AE82" s="42"/>
      <c r="AF82" s="42"/>
      <c r="AG82" s="43"/>
      <c r="AH82" s="42"/>
      <c r="AI82" s="42"/>
      <c r="AJ82" s="42"/>
      <c r="AK82" s="42"/>
      <c r="AL82" s="44"/>
      <c r="AM82" s="44"/>
      <c r="AN82" s="44"/>
      <c r="AO82" s="44"/>
      <c r="AP82" s="43"/>
      <c r="AQ82" s="44"/>
      <c r="AR82" s="44"/>
      <c r="AS82" s="44"/>
      <c r="AT82" s="44"/>
      <c r="AU82" s="44"/>
      <c r="AV82" s="44"/>
      <c r="AW82" s="6"/>
      <c r="AX82" s="6"/>
      <c r="AY82" s="6"/>
      <c r="AZ82" s="6"/>
      <c r="BA82" s="6"/>
    </row>
    <row r="83" spans="1:53" x14ac:dyDescent="0.2">
      <c r="A83" s="38"/>
      <c r="B83" s="39"/>
      <c r="C83" s="40"/>
      <c r="D83" s="41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42"/>
      <c r="P83" s="42"/>
      <c r="Q83" s="42"/>
      <c r="R83" s="42"/>
      <c r="S83" s="42"/>
      <c r="T83" s="43"/>
      <c r="U83" s="42"/>
      <c r="V83" s="42"/>
      <c r="W83" s="43"/>
      <c r="X83" s="43"/>
      <c r="Y83" s="44"/>
      <c r="Z83" s="44"/>
      <c r="AA83" s="44"/>
      <c r="AB83" s="43"/>
      <c r="AC83" s="42"/>
      <c r="AD83" s="42"/>
      <c r="AE83" s="42"/>
      <c r="AF83" s="42"/>
      <c r="AG83" s="43"/>
      <c r="AH83" s="42"/>
      <c r="AI83" s="42"/>
      <c r="AJ83" s="42"/>
      <c r="AK83" s="42"/>
      <c r="AL83" s="44"/>
      <c r="AM83" s="44"/>
      <c r="AN83" s="44"/>
      <c r="AO83" s="44"/>
      <c r="AP83" s="43"/>
      <c r="AQ83" s="44"/>
      <c r="AR83" s="44"/>
      <c r="AS83" s="44"/>
      <c r="AT83" s="44"/>
      <c r="AU83" s="44"/>
      <c r="AV83" s="44"/>
      <c r="AW83" s="6"/>
      <c r="AX83" s="6"/>
      <c r="AY83" s="6"/>
      <c r="AZ83" s="6"/>
      <c r="BA83" s="6"/>
    </row>
    <row r="84" spans="1:53" x14ac:dyDescent="0.2">
      <c r="A84" s="38"/>
      <c r="B84" s="39"/>
      <c r="C84" s="40"/>
      <c r="D84" s="41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42"/>
      <c r="P84" s="42"/>
      <c r="Q84" s="42"/>
      <c r="R84" s="42"/>
      <c r="S84" s="42"/>
      <c r="T84" s="43"/>
      <c r="U84" s="42"/>
      <c r="V84" s="42"/>
      <c r="W84" s="43"/>
      <c r="X84" s="43"/>
      <c r="Y84" s="44"/>
      <c r="Z84" s="44"/>
      <c r="AA84" s="44"/>
      <c r="AB84" s="43"/>
      <c r="AC84" s="42"/>
      <c r="AD84" s="42"/>
      <c r="AE84" s="42"/>
      <c r="AF84" s="42"/>
      <c r="AG84" s="43"/>
      <c r="AH84" s="42"/>
      <c r="AI84" s="42"/>
      <c r="AJ84" s="42"/>
      <c r="AK84" s="42"/>
      <c r="AL84" s="44"/>
      <c r="AM84" s="44"/>
      <c r="AN84" s="44"/>
      <c r="AO84" s="44"/>
      <c r="AP84" s="43"/>
      <c r="AQ84" s="44"/>
      <c r="AR84" s="44"/>
      <c r="AS84" s="44"/>
      <c r="AT84" s="44"/>
      <c r="AU84" s="44"/>
      <c r="AV84" s="44"/>
      <c r="AW84" s="6"/>
      <c r="AX84" s="6"/>
      <c r="AY84" s="6"/>
      <c r="AZ84" s="6"/>
      <c r="BA84" s="6"/>
    </row>
    <row r="85" spans="1:53" x14ac:dyDescent="0.2">
      <c r="A85" s="38"/>
      <c r="B85" s="39"/>
      <c r="C85" s="40"/>
      <c r="D85" s="41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42"/>
      <c r="P85" s="42"/>
      <c r="Q85" s="42"/>
      <c r="R85" s="42"/>
      <c r="S85" s="42"/>
      <c r="T85" s="43"/>
      <c r="U85" s="42"/>
      <c r="V85" s="42"/>
      <c r="W85" s="43"/>
      <c r="X85" s="43"/>
      <c r="Y85" s="44"/>
      <c r="Z85" s="44"/>
      <c r="AA85" s="44"/>
      <c r="AB85" s="43"/>
      <c r="AC85" s="42"/>
      <c r="AD85" s="42"/>
      <c r="AE85" s="42"/>
      <c r="AF85" s="42"/>
      <c r="AG85" s="43"/>
      <c r="AH85" s="42"/>
      <c r="AI85" s="42"/>
      <c r="AJ85" s="42"/>
      <c r="AK85" s="42"/>
      <c r="AL85" s="44"/>
      <c r="AM85" s="44"/>
      <c r="AN85" s="44"/>
      <c r="AO85" s="44"/>
      <c r="AP85" s="43"/>
      <c r="AQ85" s="44"/>
      <c r="AR85" s="44"/>
      <c r="AS85" s="44"/>
      <c r="AT85" s="44"/>
      <c r="AU85" s="44"/>
      <c r="AV85" s="44"/>
      <c r="AW85" s="6"/>
      <c r="AX85" s="6"/>
      <c r="AY85" s="6"/>
      <c r="AZ85" s="6"/>
      <c r="BA85" s="6"/>
    </row>
    <row r="86" spans="1:53" x14ac:dyDescent="0.2">
      <c r="A86" s="38"/>
      <c r="B86" s="39"/>
      <c r="C86" s="40"/>
      <c r="D86" s="41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42"/>
      <c r="P86" s="42"/>
      <c r="Q86" s="42"/>
      <c r="R86" s="42"/>
      <c r="S86" s="42"/>
      <c r="T86" s="43"/>
      <c r="U86" s="42"/>
      <c r="V86" s="42"/>
      <c r="W86" s="43"/>
      <c r="X86" s="43"/>
      <c r="Y86" s="44"/>
      <c r="Z86" s="44"/>
      <c r="AA86" s="44"/>
      <c r="AB86" s="43"/>
      <c r="AC86" s="42"/>
      <c r="AD86" s="42"/>
      <c r="AE86" s="42"/>
      <c r="AF86" s="42"/>
      <c r="AG86" s="43"/>
      <c r="AH86" s="42"/>
      <c r="AI86" s="42"/>
      <c r="AJ86" s="42"/>
      <c r="AK86" s="42"/>
      <c r="AL86" s="44"/>
      <c r="AM86" s="44"/>
      <c r="AN86" s="44"/>
      <c r="AO86" s="44"/>
      <c r="AP86" s="43"/>
      <c r="AQ86" s="44"/>
      <c r="AR86" s="44"/>
      <c r="AS86" s="44"/>
      <c r="AT86" s="44"/>
      <c r="AU86" s="44"/>
      <c r="AV86" s="44"/>
      <c r="AW86" s="6"/>
      <c r="AX86" s="6"/>
      <c r="AY86" s="6"/>
      <c r="AZ86" s="6"/>
      <c r="BA86" s="6"/>
    </row>
    <row r="87" spans="1:53" x14ac:dyDescent="0.2">
      <c r="A87" s="38"/>
      <c r="B87" s="39"/>
      <c r="C87" s="40"/>
      <c r="D87" s="41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42"/>
      <c r="P87" s="42"/>
      <c r="Q87" s="42"/>
      <c r="R87" s="42"/>
      <c r="S87" s="42"/>
      <c r="T87" s="43"/>
      <c r="U87" s="42"/>
      <c r="V87" s="42"/>
      <c r="W87" s="43"/>
      <c r="X87" s="43"/>
      <c r="Y87" s="44"/>
      <c r="Z87" s="44"/>
      <c r="AA87" s="44"/>
      <c r="AB87" s="43"/>
      <c r="AC87" s="42"/>
      <c r="AD87" s="42"/>
      <c r="AE87" s="42"/>
      <c r="AF87" s="42"/>
      <c r="AG87" s="43"/>
      <c r="AH87" s="42"/>
      <c r="AI87" s="42"/>
      <c r="AJ87" s="42"/>
      <c r="AK87" s="42"/>
      <c r="AL87" s="44"/>
      <c r="AM87" s="44"/>
      <c r="AN87" s="44"/>
      <c r="AO87" s="44"/>
      <c r="AP87" s="43"/>
      <c r="AQ87" s="44"/>
      <c r="AR87" s="44"/>
      <c r="AS87" s="44"/>
      <c r="AT87" s="44"/>
      <c r="AU87" s="44"/>
      <c r="AV87" s="44"/>
      <c r="AW87" s="6"/>
      <c r="AX87" s="6"/>
      <c r="AY87" s="6"/>
      <c r="AZ87" s="6"/>
      <c r="BA87" s="6"/>
    </row>
    <row r="88" spans="1:53" x14ac:dyDescent="0.2">
      <c r="A88" s="38"/>
      <c r="B88" s="39"/>
      <c r="C88" s="40"/>
      <c r="D88" s="41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42"/>
      <c r="P88" s="42"/>
      <c r="Q88" s="42"/>
      <c r="R88" s="42"/>
      <c r="S88" s="42"/>
      <c r="T88" s="43"/>
      <c r="U88" s="42"/>
      <c r="V88" s="42"/>
      <c r="W88" s="43"/>
      <c r="X88" s="43"/>
      <c r="Y88" s="44"/>
      <c r="Z88" s="44"/>
      <c r="AA88" s="44"/>
      <c r="AB88" s="43"/>
      <c r="AC88" s="42"/>
      <c r="AD88" s="42"/>
      <c r="AE88" s="42"/>
      <c r="AF88" s="42"/>
      <c r="AG88" s="43"/>
      <c r="AH88" s="42"/>
      <c r="AI88" s="42"/>
      <c r="AJ88" s="42"/>
      <c r="AK88" s="42"/>
      <c r="AL88" s="44"/>
      <c r="AM88" s="44"/>
      <c r="AN88" s="44"/>
      <c r="AO88" s="44"/>
      <c r="AP88" s="43"/>
      <c r="AQ88" s="44"/>
      <c r="AR88" s="44"/>
      <c r="AS88" s="44"/>
      <c r="AT88" s="44"/>
      <c r="AU88" s="44"/>
      <c r="AV88" s="44"/>
      <c r="AW88" s="6"/>
      <c r="AX88" s="6"/>
      <c r="AY88" s="6"/>
      <c r="AZ88" s="6"/>
      <c r="BA88" s="6"/>
    </row>
    <row r="89" spans="1:53" x14ac:dyDescent="0.2">
      <c r="A89" s="38"/>
      <c r="B89" s="39"/>
      <c r="C89" s="40"/>
      <c r="D89" s="41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42"/>
      <c r="P89" s="42"/>
      <c r="Q89" s="42"/>
      <c r="R89" s="42"/>
      <c r="S89" s="42"/>
      <c r="T89" s="43"/>
      <c r="U89" s="42"/>
      <c r="V89" s="42"/>
      <c r="W89" s="43"/>
      <c r="X89" s="43"/>
      <c r="Y89" s="44"/>
      <c r="Z89" s="44"/>
      <c r="AA89" s="44"/>
      <c r="AB89" s="43"/>
      <c r="AC89" s="42"/>
      <c r="AD89" s="42"/>
      <c r="AE89" s="42"/>
      <c r="AF89" s="42"/>
      <c r="AG89" s="43"/>
      <c r="AH89" s="42"/>
      <c r="AI89" s="42"/>
      <c r="AJ89" s="42"/>
      <c r="AK89" s="42"/>
      <c r="AL89" s="44"/>
      <c r="AM89" s="44"/>
      <c r="AN89" s="44"/>
      <c r="AO89" s="44"/>
      <c r="AP89" s="43"/>
      <c r="AQ89" s="44"/>
      <c r="AR89" s="44"/>
      <c r="AS89" s="44"/>
      <c r="AT89" s="44"/>
      <c r="AU89" s="44"/>
      <c r="AV89" s="44"/>
      <c r="AW89" s="6"/>
      <c r="AX89" s="6"/>
      <c r="AY89" s="6"/>
      <c r="AZ89" s="6"/>
      <c r="BA89" s="6"/>
    </row>
    <row r="90" spans="1:53" x14ac:dyDescent="0.2">
      <c r="A90" s="38"/>
      <c r="B90" s="39"/>
      <c r="C90" s="40"/>
      <c r="D90" s="41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42"/>
      <c r="P90" s="42"/>
      <c r="Q90" s="42"/>
      <c r="R90" s="42"/>
      <c r="S90" s="42"/>
      <c r="T90" s="43"/>
      <c r="U90" s="42"/>
      <c r="V90" s="42"/>
      <c r="W90" s="43"/>
      <c r="X90" s="43"/>
      <c r="Y90" s="44"/>
      <c r="Z90" s="44"/>
      <c r="AA90" s="44"/>
      <c r="AB90" s="43"/>
      <c r="AC90" s="42"/>
      <c r="AD90" s="42"/>
      <c r="AE90" s="42"/>
      <c r="AF90" s="42"/>
      <c r="AG90" s="43"/>
      <c r="AH90" s="42"/>
      <c r="AI90" s="42"/>
      <c r="AJ90" s="42"/>
      <c r="AK90" s="42"/>
      <c r="AL90" s="44"/>
      <c r="AM90" s="44"/>
      <c r="AN90" s="44"/>
      <c r="AO90" s="44"/>
      <c r="AP90" s="43"/>
      <c r="AQ90" s="44"/>
      <c r="AR90" s="44"/>
      <c r="AS90" s="44"/>
      <c r="AT90" s="44"/>
      <c r="AU90" s="44"/>
      <c r="AV90" s="44"/>
      <c r="AW90" s="6"/>
      <c r="AX90" s="6"/>
      <c r="AY90" s="6"/>
      <c r="AZ90" s="6"/>
      <c r="BA90" s="6"/>
    </row>
    <row r="91" spans="1:53" x14ac:dyDescent="0.2">
      <c r="A91" s="38"/>
      <c r="B91" s="39"/>
      <c r="C91" s="40"/>
      <c r="D91" s="41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42"/>
      <c r="P91" s="42"/>
      <c r="Q91" s="42"/>
      <c r="R91" s="42"/>
      <c r="S91" s="42"/>
      <c r="T91" s="43"/>
      <c r="U91" s="42"/>
      <c r="V91" s="42"/>
      <c r="W91" s="43"/>
      <c r="X91" s="43"/>
      <c r="Y91" s="44"/>
      <c r="Z91" s="44"/>
      <c r="AA91" s="44"/>
      <c r="AB91" s="43"/>
      <c r="AC91" s="42"/>
      <c r="AD91" s="42"/>
      <c r="AE91" s="42"/>
      <c r="AF91" s="42"/>
      <c r="AG91" s="43"/>
      <c r="AH91" s="42"/>
      <c r="AI91" s="42"/>
      <c r="AJ91" s="42"/>
      <c r="AK91" s="42"/>
      <c r="AL91" s="44"/>
      <c r="AM91" s="44"/>
      <c r="AN91" s="44"/>
      <c r="AO91" s="44"/>
      <c r="AP91" s="43"/>
      <c r="AQ91" s="44"/>
      <c r="AR91" s="44"/>
      <c r="AS91" s="44"/>
      <c r="AT91" s="44"/>
      <c r="AU91" s="44"/>
      <c r="AV91" s="44"/>
      <c r="AW91" s="6"/>
      <c r="AX91" s="6"/>
      <c r="AY91" s="6"/>
      <c r="AZ91" s="6"/>
      <c r="BA91" s="6"/>
    </row>
    <row r="92" spans="1:53" x14ac:dyDescent="0.2">
      <c r="A92" s="38"/>
      <c r="B92" s="39"/>
      <c r="C92" s="40"/>
      <c r="D92" s="41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42"/>
      <c r="P92" s="42"/>
      <c r="Q92" s="42"/>
      <c r="R92" s="42"/>
      <c r="S92" s="42"/>
      <c r="T92" s="43"/>
      <c r="U92" s="42"/>
      <c r="V92" s="42"/>
      <c r="W92" s="43"/>
      <c r="X92" s="43"/>
      <c r="Y92" s="44"/>
      <c r="Z92" s="44"/>
      <c r="AA92" s="44"/>
      <c r="AB92" s="43"/>
      <c r="AC92" s="42"/>
      <c r="AD92" s="42"/>
      <c r="AE92" s="42"/>
      <c r="AF92" s="42"/>
      <c r="AG92" s="43"/>
      <c r="AH92" s="42"/>
      <c r="AI92" s="42"/>
      <c r="AJ92" s="42"/>
      <c r="AK92" s="42"/>
      <c r="AL92" s="44"/>
      <c r="AM92" s="44"/>
      <c r="AN92" s="44"/>
      <c r="AO92" s="44"/>
      <c r="AP92" s="43"/>
      <c r="AQ92" s="44"/>
      <c r="AR92" s="44"/>
      <c r="AS92" s="44"/>
      <c r="AT92" s="44"/>
      <c r="AU92" s="44"/>
      <c r="AV92" s="44"/>
      <c r="AW92" s="6"/>
      <c r="AX92" s="6"/>
      <c r="AY92" s="6"/>
      <c r="AZ92" s="6"/>
      <c r="BA92" s="6"/>
    </row>
    <row r="93" spans="1:53" x14ac:dyDescent="0.2">
      <c r="A93" s="38"/>
      <c r="B93" s="39"/>
      <c r="C93" s="40"/>
      <c r="D93" s="41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42"/>
      <c r="P93" s="42"/>
      <c r="Q93" s="42"/>
      <c r="R93" s="42"/>
      <c r="S93" s="42"/>
      <c r="T93" s="43"/>
      <c r="U93" s="42"/>
      <c r="V93" s="42"/>
      <c r="W93" s="43"/>
      <c r="X93" s="43"/>
      <c r="Y93" s="44"/>
      <c r="Z93" s="44"/>
      <c r="AA93" s="44"/>
      <c r="AB93" s="43"/>
      <c r="AC93" s="42"/>
      <c r="AD93" s="42"/>
      <c r="AE93" s="42"/>
      <c r="AF93" s="42"/>
      <c r="AG93" s="43"/>
      <c r="AH93" s="42"/>
      <c r="AI93" s="42"/>
      <c r="AJ93" s="42"/>
      <c r="AK93" s="42"/>
      <c r="AL93" s="44"/>
      <c r="AM93" s="44"/>
      <c r="AN93" s="44"/>
      <c r="AO93" s="44"/>
      <c r="AP93" s="43"/>
      <c r="AQ93" s="44"/>
      <c r="AR93" s="44"/>
      <c r="AS93" s="44"/>
      <c r="AT93" s="44"/>
      <c r="AU93" s="44"/>
      <c r="AV93" s="44"/>
      <c r="AW93" s="6"/>
      <c r="AX93" s="6"/>
      <c r="AY93" s="6"/>
      <c r="AZ93" s="6"/>
      <c r="BA93" s="6"/>
    </row>
    <row r="94" spans="1:53" x14ac:dyDescent="0.2">
      <c r="A94" s="38"/>
      <c r="B94" s="39"/>
      <c r="C94" s="40"/>
      <c r="D94" s="41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42"/>
      <c r="P94" s="42"/>
      <c r="Q94" s="42"/>
      <c r="R94" s="42"/>
      <c r="S94" s="42"/>
      <c r="T94" s="43"/>
      <c r="U94" s="42"/>
      <c r="V94" s="42"/>
      <c r="W94" s="43"/>
      <c r="X94" s="43"/>
      <c r="Y94" s="44"/>
      <c r="Z94" s="44"/>
      <c r="AA94" s="44"/>
      <c r="AB94" s="43"/>
      <c r="AC94" s="42"/>
      <c r="AD94" s="42"/>
      <c r="AE94" s="42"/>
      <c r="AF94" s="42"/>
      <c r="AG94" s="43"/>
      <c r="AH94" s="42"/>
      <c r="AI94" s="42"/>
      <c r="AJ94" s="42"/>
      <c r="AK94" s="42"/>
      <c r="AL94" s="44"/>
      <c r="AM94" s="44"/>
      <c r="AN94" s="44"/>
      <c r="AO94" s="44"/>
      <c r="AP94" s="43"/>
      <c r="AQ94" s="44"/>
      <c r="AR94" s="44"/>
      <c r="AS94" s="44"/>
      <c r="AT94" s="44"/>
      <c r="AU94" s="44"/>
      <c r="AV94" s="44"/>
      <c r="AW94" s="6"/>
      <c r="AX94" s="6"/>
      <c r="AY94" s="6"/>
      <c r="AZ94" s="6"/>
      <c r="BA94" s="6"/>
    </row>
    <row r="95" spans="1:53" x14ac:dyDescent="0.2">
      <c r="A95" s="38"/>
      <c r="B95" s="39"/>
      <c r="C95" s="40"/>
      <c r="D95" s="41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42"/>
      <c r="P95" s="42"/>
      <c r="Q95" s="42"/>
      <c r="R95" s="42"/>
      <c r="S95" s="42"/>
      <c r="T95" s="43"/>
      <c r="U95" s="42"/>
      <c r="V95" s="42"/>
      <c r="W95" s="43"/>
      <c r="X95" s="43"/>
      <c r="Y95" s="44"/>
      <c r="Z95" s="44"/>
      <c r="AA95" s="44"/>
      <c r="AB95" s="43"/>
      <c r="AC95" s="42"/>
      <c r="AD95" s="42"/>
      <c r="AE95" s="42"/>
      <c r="AF95" s="42"/>
      <c r="AG95" s="43"/>
      <c r="AH95" s="42"/>
      <c r="AI95" s="42"/>
      <c r="AJ95" s="42"/>
      <c r="AK95" s="42"/>
      <c r="AL95" s="44"/>
      <c r="AM95" s="44"/>
      <c r="AN95" s="44"/>
      <c r="AO95" s="44"/>
      <c r="AP95" s="43"/>
      <c r="AQ95" s="44"/>
      <c r="AR95" s="44"/>
      <c r="AS95" s="44"/>
      <c r="AT95" s="44"/>
      <c r="AU95" s="44"/>
      <c r="AV95" s="44"/>
      <c r="AW95" s="6"/>
      <c r="AX95" s="6"/>
      <c r="AY95" s="6"/>
      <c r="AZ95" s="6"/>
      <c r="BA95" s="6"/>
    </row>
    <row r="96" spans="1:53" x14ac:dyDescent="0.2">
      <c r="A96" s="38"/>
      <c r="B96" s="39"/>
      <c r="C96" s="40"/>
      <c r="D96" s="41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42"/>
      <c r="P96" s="42"/>
      <c r="Q96" s="42"/>
      <c r="R96" s="42"/>
      <c r="S96" s="42"/>
      <c r="T96" s="43"/>
      <c r="U96" s="42"/>
      <c r="V96" s="42"/>
      <c r="W96" s="43"/>
      <c r="X96" s="43"/>
      <c r="Y96" s="44"/>
      <c r="Z96" s="44"/>
      <c r="AA96" s="44"/>
      <c r="AB96" s="43"/>
      <c r="AC96" s="42"/>
      <c r="AD96" s="42"/>
      <c r="AE96" s="42"/>
      <c r="AF96" s="42"/>
      <c r="AG96" s="43"/>
      <c r="AH96" s="42"/>
      <c r="AI96" s="42"/>
      <c r="AJ96" s="42"/>
      <c r="AK96" s="42"/>
      <c r="AL96" s="44"/>
      <c r="AM96" s="44"/>
      <c r="AN96" s="44"/>
      <c r="AO96" s="44"/>
      <c r="AP96" s="43"/>
      <c r="AQ96" s="44"/>
      <c r="AR96" s="44"/>
      <c r="AS96" s="44"/>
      <c r="AT96" s="44"/>
      <c r="AU96" s="44"/>
      <c r="AV96" s="44"/>
      <c r="AW96" s="6"/>
      <c r="AX96" s="6"/>
      <c r="AY96" s="6"/>
      <c r="AZ96" s="6"/>
      <c r="BA96" s="6"/>
    </row>
    <row r="97" spans="1:53" x14ac:dyDescent="0.2">
      <c r="A97" s="38"/>
      <c r="B97" s="39"/>
      <c r="C97" s="40"/>
      <c r="D97" s="41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42"/>
      <c r="P97" s="42"/>
      <c r="Q97" s="42"/>
      <c r="R97" s="42"/>
      <c r="S97" s="42"/>
      <c r="T97" s="43"/>
      <c r="U97" s="42"/>
      <c r="V97" s="42"/>
      <c r="W97" s="43"/>
      <c r="X97" s="43"/>
      <c r="Y97" s="44"/>
      <c r="Z97" s="44"/>
      <c r="AA97" s="44"/>
      <c r="AB97" s="43"/>
      <c r="AC97" s="42"/>
      <c r="AD97" s="42"/>
      <c r="AE97" s="42"/>
      <c r="AF97" s="42"/>
      <c r="AG97" s="43"/>
      <c r="AH97" s="42"/>
      <c r="AI97" s="42"/>
      <c r="AJ97" s="42"/>
      <c r="AK97" s="42"/>
      <c r="AL97" s="44"/>
      <c r="AM97" s="44"/>
      <c r="AN97" s="44"/>
      <c r="AO97" s="44"/>
      <c r="AP97" s="43"/>
      <c r="AQ97" s="44"/>
      <c r="AR97" s="44"/>
      <c r="AS97" s="44"/>
      <c r="AT97" s="44"/>
      <c r="AU97" s="44"/>
      <c r="AV97" s="44"/>
      <c r="AW97" s="6"/>
      <c r="AX97" s="6"/>
      <c r="AY97" s="6"/>
      <c r="AZ97" s="6"/>
      <c r="BA97" s="6"/>
    </row>
    <row r="98" spans="1:53" x14ac:dyDescent="0.2">
      <c r="A98" s="38"/>
      <c r="B98" s="39"/>
      <c r="C98" s="40"/>
      <c r="D98" s="41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42"/>
      <c r="P98" s="42"/>
      <c r="Q98" s="42"/>
      <c r="R98" s="42"/>
      <c r="S98" s="42"/>
      <c r="T98" s="43"/>
      <c r="U98" s="42"/>
      <c r="V98" s="42"/>
      <c r="W98" s="43"/>
      <c r="X98" s="43"/>
      <c r="Y98" s="44"/>
      <c r="Z98" s="44"/>
      <c r="AA98" s="44"/>
      <c r="AB98" s="43"/>
      <c r="AC98" s="42"/>
      <c r="AD98" s="42"/>
      <c r="AE98" s="42"/>
      <c r="AF98" s="42"/>
      <c r="AG98" s="43"/>
      <c r="AH98" s="42"/>
      <c r="AI98" s="42"/>
      <c r="AJ98" s="42"/>
      <c r="AK98" s="42"/>
      <c r="AL98" s="44"/>
      <c r="AM98" s="44"/>
      <c r="AN98" s="44"/>
      <c r="AO98" s="44"/>
      <c r="AP98" s="43"/>
      <c r="AQ98" s="44"/>
      <c r="AR98" s="44"/>
      <c r="AS98" s="44"/>
      <c r="AT98" s="44"/>
      <c r="AU98" s="44"/>
      <c r="AV98" s="44"/>
      <c r="AW98" s="6"/>
      <c r="AX98" s="6"/>
      <c r="AY98" s="6"/>
      <c r="AZ98" s="6"/>
      <c r="BA98" s="6"/>
    </row>
    <row r="99" spans="1:53" x14ac:dyDescent="0.2">
      <c r="A99" s="38"/>
      <c r="B99" s="39"/>
      <c r="C99" s="40"/>
      <c r="D99" s="41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42"/>
      <c r="P99" s="42"/>
      <c r="Q99" s="42"/>
      <c r="R99" s="42"/>
      <c r="S99" s="42"/>
      <c r="T99" s="43"/>
      <c r="U99" s="42"/>
      <c r="V99" s="42"/>
      <c r="W99" s="43"/>
      <c r="X99" s="43"/>
      <c r="Y99" s="44"/>
      <c r="Z99" s="44"/>
      <c r="AA99" s="44"/>
      <c r="AB99" s="43"/>
      <c r="AC99" s="42"/>
      <c r="AD99" s="42"/>
      <c r="AE99" s="42"/>
      <c r="AF99" s="42"/>
      <c r="AG99" s="43"/>
      <c r="AH99" s="42"/>
      <c r="AI99" s="42"/>
      <c r="AJ99" s="42"/>
      <c r="AK99" s="42"/>
      <c r="AL99" s="44"/>
      <c r="AM99" s="44"/>
      <c r="AN99" s="44"/>
      <c r="AO99" s="44"/>
      <c r="AP99" s="43"/>
      <c r="AQ99" s="44"/>
      <c r="AR99" s="44"/>
      <c r="AS99" s="44"/>
      <c r="AT99" s="44"/>
      <c r="AU99" s="44"/>
      <c r="AV99" s="44"/>
      <c r="AW99" s="6"/>
      <c r="AX99" s="6"/>
      <c r="AY99" s="6"/>
      <c r="AZ99" s="6"/>
      <c r="BA99" s="6"/>
    </row>
    <row r="100" spans="1:53" x14ac:dyDescent="0.2">
      <c r="A100" s="38"/>
      <c r="B100" s="39"/>
      <c r="C100" s="40"/>
      <c r="D100" s="41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42"/>
      <c r="P100" s="42"/>
      <c r="Q100" s="42"/>
      <c r="R100" s="42"/>
      <c r="S100" s="42"/>
      <c r="T100" s="43"/>
      <c r="U100" s="42"/>
      <c r="V100" s="42"/>
      <c r="W100" s="43"/>
      <c r="X100" s="43"/>
      <c r="Y100" s="44"/>
      <c r="Z100" s="44"/>
      <c r="AA100" s="44"/>
      <c r="AB100" s="43"/>
      <c r="AC100" s="42"/>
      <c r="AD100" s="42"/>
      <c r="AE100" s="42"/>
      <c r="AF100" s="42"/>
      <c r="AG100" s="43"/>
      <c r="AH100" s="42"/>
      <c r="AI100" s="42"/>
      <c r="AJ100" s="42"/>
      <c r="AK100" s="42"/>
      <c r="AL100" s="44"/>
      <c r="AM100" s="44"/>
      <c r="AN100" s="44"/>
      <c r="AO100" s="44"/>
      <c r="AP100" s="43"/>
      <c r="AQ100" s="44"/>
      <c r="AR100" s="44"/>
      <c r="AS100" s="44"/>
      <c r="AT100" s="44"/>
      <c r="AU100" s="44"/>
      <c r="AV100" s="44"/>
      <c r="AW100" s="6"/>
      <c r="AX100" s="6"/>
      <c r="AY100" s="6"/>
      <c r="AZ100" s="6"/>
      <c r="BA100" s="6"/>
    </row>
    <row r="101" spans="1:53" x14ac:dyDescent="0.2">
      <c r="A101" s="38"/>
      <c r="B101" s="39"/>
      <c r="C101" s="40"/>
      <c r="D101" s="41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42"/>
      <c r="P101" s="42"/>
      <c r="Q101" s="42"/>
      <c r="R101" s="42"/>
      <c r="S101" s="42"/>
      <c r="T101" s="43"/>
      <c r="U101" s="42"/>
      <c r="V101" s="42"/>
      <c r="W101" s="43"/>
      <c r="X101" s="43"/>
      <c r="Y101" s="44"/>
      <c r="Z101" s="44"/>
      <c r="AA101" s="44"/>
      <c r="AB101" s="43"/>
      <c r="AC101" s="42"/>
      <c r="AD101" s="42"/>
      <c r="AE101" s="42"/>
      <c r="AF101" s="42"/>
      <c r="AG101" s="43"/>
      <c r="AH101" s="42"/>
      <c r="AI101" s="42"/>
      <c r="AJ101" s="42"/>
      <c r="AK101" s="42"/>
      <c r="AL101" s="44"/>
      <c r="AM101" s="44"/>
      <c r="AN101" s="44"/>
      <c r="AO101" s="44"/>
      <c r="AP101" s="43"/>
      <c r="AQ101" s="44"/>
      <c r="AR101" s="44"/>
      <c r="AS101" s="44"/>
      <c r="AT101" s="44"/>
      <c r="AU101" s="44"/>
      <c r="AV101" s="44"/>
      <c r="AW101" s="6"/>
      <c r="AX101" s="6"/>
      <c r="AY101" s="6"/>
      <c r="AZ101" s="6"/>
      <c r="BA101" s="6"/>
    </row>
    <row r="102" spans="1:53" x14ac:dyDescent="0.2">
      <c r="A102" s="38"/>
      <c r="B102" s="39"/>
      <c r="C102" s="40"/>
      <c r="D102" s="41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42"/>
      <c r="P102" s="42"/>
      <c r="Q102" s="42"/>
      <c r="R102" s="42"/>
      <c r="S102" s="42"/>
      <c r="T102" s="43"/>
      <c r="U102" s="42"/>
      <c r="V102" s="42"/>
      <c r="W102" s="43"/>
      <c r="X102" s="43"/>
      <c r="Y102" s="44"/>
      <c r="Z102" s="44"/>
      <c r="AA102" s="44"/>
      <c r="AB102" s="43"/>
      <c r="AC102" s="42"/>
      <c r="AD102" s="42"/>
      <c r="AE102" s="42"/>
      <c r="AF102" s="42"/>
      <c r="AG102" s="43"/>
      <c r="AH102" s="42"/>
      <c r="AI102" s="42"/>
      <c r="AJ102" s="42"/>
      <c r="AK102" s="42"/>
      <c r="AL102" s="44"/>
      <c r="AM102" s="44"/>
      <c r="AN102" s="44"/>
      <c r="AO102" s="44"/>
      <c r="AP102" s="43"/>
      <c r="AQ102" s="44"/>
      <c r="AR102" s="44"/>
      <c r="AS102" s="44"/>
      <c r="AT102" s="44"/>
      <c r="AU102" s="44"/>
      <c r="AV102" s="44"/>
      <c r="AW102" s="6"/>
      <c r="AX102" s="6"/>
      <c r="AY102" s="6"/>
      <c r="AZ102" s="6"/>
      <c r="BA102" s="6"/>
    </row>
    <row r="103" spans="1:53" x14ac:dyDescent="0.2">
      <c r="A103" s="38"/>
      <c r="B103" s="39"/>
      <c r="C103" s="40"/>
      <c r="D103" s="41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42"/>
      <c r="P103" s="42"/>
      <c r="Q103" s="42"/>
      <c r="R103" s="42"/>
      <c r="S103" s="42"/>
      <c r="T103" s="43"/>
      <c r="U103" s="42"/>
      <c r="V103" s="42"/>
      <c r="W103" s="43"/>
      <c r="X103" s="43"/>
      <c r="Y103" s="44"/>
      <c r="Z103" s="44"/>
      <c r="AA103" s="44"/>
      <c r="AB103" s="43"/>
      <c r="AC103" s="42"/>
      <c r="AD103" s="42"/>
      <c r="AE103" s="42"/>
      <c r="AF103" s="42"/>
      <c r="AG103" s="43"/>
      <c r="AH103" s="42"/>
      <c r="AI103" s="42"/>
      <c r="AJ103" s="42"/>
      <c r="AK103" s="42"/>
      <c r="AL103" s="44"/>
      <c r="AM103" s="44"/>
      <c r="AN103" s="44"/>
      <c r="AO103" s="44"/>
      <c r="AP103" s="43"/>
      <c r="AQ103" s="44"/>
      <c r="AR103" s="44"/>
      <c r="AS103" s="44"/>
      <c r="AT103" s="44"/>
      <c r="AU103" s="44"/>
      <c r="AV103" s="44"/>
      <c r="AW103" s="6"/>
      <c r="AX103" s="6"/>
      <c r="AY103" s="6"/>
      <c r="AZ103" s="6"/>
      <c r="BA103" s="6"/>
    </row>
    <row r="104" spans="1:53" x14ac:dyDescent="0.2">
      <c r="A104" s="38"/>
      <c r="B104" s="39"/>
      <c r="C104" s="40"/>
      <c r="D104" s="41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42"/>
      <c r="P104" s="42"/>
      <c r="Q104" s="42"/>
      <c r="R104" s="42"/>
      <c r="S104" s="42"/>
      <c r="T104" s="43"/>
      <c r="U104" s="42"/>
      <c r="V104" s="42"/>
      <c r="W104" s="43"/>
      <c r="X104" s="43"/>
      <c r="Y104" s="44"/>
      <c r="Z104" s="44"/>
      <c r="AA104" s="44"/>
      <c r="AB104" s="43"/>
      <c r="AC104" s="42"/>
      <c r="AD104" s="42"/>
      <c r="AE104" s="42"/>
      <c r="AF104" s="42"/>
      <c r="AG104" s="43"/>
      <c r="AH104" s="42"/>
      <c r="AI104" s="42"/>
      <c r="AJ104" s="42"/>
      <c r="AK104" s="42"/>
      <c r="AL104" s="44"/>
      <c r="AM104" s="44"/>
      <c r="AN104" s="44"/>
      <c r="AO104" s="44"/>
      <c r="AP104" s="43"/>
      <c r="AQ104" s="44"/>
      <c r="AR104" s="44"/>
      <c r="AS104" s="44"/>
      <c r="AT104" s="44"/>
      <c r="AU104" s="44"/>
      <c r="AV104" s="44"/>
      <c r="AW104" s="6"/>
      <c r="AX104" s="6"/>
      <c r="AY104" s="6"/>
      <c r="AZ104" s="6"/>
      <c r="BA104" s="6"/>
    </row>
    <row r="105" spans="1:53" x14ac:dyDescent="0.2">
      <c r="A105" s="38"/>
      <c r="B105" s="39"/>
      <c r="C105" s="40"/>
      <c r="D105" s="41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42"/>
      <c r="P105" s="42"/>
      <c r="Q105" s="42"/>
      <c r="R105" s="42"/>
      <c r="S105" s="42"/>
      <c r="T105" s="43"/>
      <c r="U105" s="42"/>
      <c r="V105" s="42"/>
      <c r="W105" s="43"/>
      <c r="X105" s="43"/>
      <c r="Y105" s="44"/>
      <c r="Z105" s="44"/>
      <c r="AA105" s="44"/>
      <c r="AB105" s="43"/>
      <c r="AC105" s="42"/>
      <c r="AD105" s="42"/>
      <c r="AE105" s="42"/>
      <c r="AF105" s="42"/>
      <c r="AG105" s="43"/>
      <c r="AH105" s="42"/>
      <c r="AI105" s="42"/>
      <c r="AJ105" s="42"/>
      <c r="AK105" s="42"/>
      <c r="AL105" s="44"/>
      <c r="AM105" s="44"/>
      <c r="AN105" s="44"/>
      <c r="AO105" s="44"/>
      <c r="AP105" s="43"/>
      <c r="AQ105" s="44"/>
      <c r="AR105" s="44"/>
      <c r="AS105" s="44"/>
      <c r="AT105" s="44"/>
      <c r="AU105" s="44"/>
      <c r="AV105" s="44"/>
      <c r="AW105" s="6"/>
      <c r="AX105" s="6"/>
      <c r="AY105" s="6"/>
      <c r="AZ105" s="6"/>
      <c r="BA105" s="6"/>
    </row>
    <row r="106" spans="1:53" x14ac:dyDescent="0.2">
      <c r="A106" s="38"/>
      <c r="B106" s="39"/>
      <c r="C106" s="40"/>
      <c r="D106" s="41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42"/>
      <c r="P106" s="42"/>
      <c r="Q106" s="42"/>
      <c r="R106" s="42"/>
      <c r="S106" s="42"/>
      <c r="T106" s="43"/>
      <c r="U106" s="42"/>
      <c r="V106" s="42"/>
      <c r="W106" s="43"/>
      <c r="X106" s="43"/>
      <c r="Y106" s="44"/>
      <c r="Z106" s="44"/>
      <c r="AA106" s="44"/>
      <c r="AB106" s="43"/>
      <c r="AC106" s="42"/>
      <c r="AD106" s="42"/>
      <c r="AE106" s="42"/>
      <c r="AF106" s="42"/>
      <c r="AG106" s="43"/>
      <c r="AH106" s="42"/>
      <c r="AI106" s="42"/>
      <c r="AJ106" s="42"/>
      <c r="AK106" s="42"/>
      <c r="AL106" s="44"/>
      <c r="AM106" s="44"/>
      <c r="AN106" s="44"/>
      <c r="AO106" s="44"/>
      <c r="AP106" s="43"/>
      <c r="AQ106" s="44"/>
      <c r="AR106" s="44"/>
      <c r="AS106" s="44"/>
      <c r="AT106" s="44"/>
      <c r="AU106" s="44"/>
      <c r="AV106" s="44"/>
      <c r="AW106" s="6"/>
      <c r="AX106" s="6"/>
      <c r="AY106" s="6"/>
      <c r="AZ106" s="6"/>
      <c r="BA106" s="6"/>
    </row>
    <row r="107" spans="1:53" x14ac:dyDescent="0.2">
      <c r="A107" s="38"/>
      <c r="B107" s="39"/>
      <c r="C107" s="40"/>
      <c r="D107" s="41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42"/>
      <c r="P107" s="42"/>
      <c r="Q107" s="42"/>
      <c r="R107" s="42"/>
      <c r="S107" s="42"/>
      <c r="T107" s="43"/>
      <c r="U107" s="42"/>
      <c r="V107" s="42"/>
      <c r="W107" s="43"/>
      <c r="X107" s="43"/>
      <c r="Y107" s="44"/>
      <c r="Z107" s="44"/>
      <c r="AA107" s="44"/>
      <c r="AB107" s="43"/>
      <c r="AC107" s="42"/>
      <c r="AD107" s="42"/>
      <c r="AE107" s="42"/>
      <c r="AF107" s="42"/>
      <c r="AG107" s="43"/>
      <c r="AH107" s="42"/>
      <c r="AI107" s="42"/>
      <c r="AJ107" s="42"/>
      <c r="AK107" s="42"/>
      <c r="AL107" s="44"/>
      <c r="AM107" s="44"/>
      <c r="AN107" s="44"/>
      <c r="AO107" s="44"/>
      <c r="AP107" s="43"/>
      <c r="AQ107" s="44"/>
      <c r="AR107" s="44"/>
      <c r="AS107" s="44"/>
      <c r="AT107" s="44"/>
      <c r="AU107" s="44"/>
      <c r="AV107" s="44"/>
      <c r="AW107" s="6"/>
      <c r="AX107" s="6"/>
      <c r="AY107" s="6"/>
      <c r="AZ107" s="6"/>
      <c r="BA107" s="6"/>
    </row>
    <row r="108" spans="1:53" x14ac:dyDescent="0.2">
      <c r="A108" s="38"/>
      <c r="B108" s="39"/>
      <c r="C108" s="40"/>
      <c r="D108" s="41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42"/>
      <c r="P108" s="42"/>
      <c r="Q108" s="42"/>
      <c r="R108" s="42"/>
      <c r="S108" s="42"/>
      <c r="T108" s="43"/>
      <c r="U108" s="42"/>
      <c r="V108" s="42"/>
      <c r="W108" s="43"/>
      <c r="X108" s="43"/>
      <c r="Y108" s="44"/>
      <c r="Z108" s="44"/>
      <c r="AA108" s="44"/>
      <c r="AB108" s="43"/>
      <c r="AC108" s="42"/>
      <c r="AD108" s="42"/>
      <c r="AE108" s="42"/>
      <c r="AF108" s="42"/>
      <c r="AG108" s="43"/>
      <c r="AH108" s="42"/>
      <c r="AI108" s="42"/>
      <c r="AJ108" s="42"/>
      <c r="AK108" s="42"/>
      <c r="AL108" s="44"/>
      <c r="AM108" s="44"/>
      <c r="AN108" s="44"/>
      <c r="AO108" s="44"/>
      <c r="AP108" s="43"/>
      <c r="AQ108" s="44"/>
      <c r="AR108" s="44"/>
      <c r="AS108" s="44"/>
      <c r="AT108" s="44"/>
      <c r="AU108" s="44"/>
      <c r="AV108" s="44"/>
      <c r="AW108" s="6"/>
      <c r="AX108" s="6"/>
      <c r="AY108" s="6"/>
      <c r="AZ108" s="6"/>
      <c r="BA108" s="6"/>
    </row>
    <row r="109" spans="1:53" x14ac:dyDescent="0.2">
      <c r="A109" s="38"/>
      <c r="B109" s="39"/>
      <c r="C109" s="40"/>
      <c r="D109" s="41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42"/>
      <c r="P109" s="42"/>
      <c r="Q109" s="42"/>
      <c r="R109" s="42"/>
      <c r="S109" s="42"/>
      <c r="T109" s="43"/>
      <c r="U109" s="42"/>
      <c r="V109" s="42"/>
      <c r="W109" s="43"/>
      <c r="X109" s="43"/>
      <c r="Y109" s="44"/>
      <c r="Z109" s="44"/>
      <c r="AA109" s="44"/>
      <c r="AB109" s="43"/>
      <c r="AC109" s="42"/>
      <c r="AD109" s="42"/>
      <c r="AE109" s="42"/>
      <c r="AF109" s="42"/>
      <c r="AG109" s="43"/>
      <c r="AH109" s="42"/>
      <c r="AI109" s="42"/>
      <c r="AJ109" s="42"/>
      <c r="AK109" s="42"/>
      <c r="AL109" s="44"/>
      <c r="AM109" s="44"/>
      <c r="AN109" s="44"/>
      <c r="AO109" s="44"/>
      <c r="AP109" s="43"/>
      <c r="AQ109" s="44"/>
      <c r="AR109" s="44"/>
      <c r="AS109" s="44"/>
      <c r="AT109" s="44"/>
      <c r="AU109" s="44"/>
      <c r="AV109" s="44"/>
      <c r="AW109" s="6"/>
      <c r="AX109" s="6"/>
      <c r="AY109" s="6"/>
      <c r="AZ109" s="6"/>
      <c r="BA109" s="6"/>
    </row>
    <row r="110" spans="1:53" x14ac:dyDescent="0.2">
      <c r="A110" s="38"/>
      <c r="B110" s="39"/>
      <c r="C110" s="40"/>
      <c r="D110" s="41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42"/>
      <c r="P110" s="42"/>
      <c r="Q110" s="42"/>
      <c r="R110" s="42"/>
      <c r="S110" s="42"/>
      <c r="T110" s="43"/>
      <c r="U110" s="42"/>
      <c r="V110" s="42"/>
      <c r="W110" s="43"/>
      <c r="X110" s="43"/>
      <c r="Y110" s="44"/>
      <c r="Z110" s="44"/>
      <c r="AA110" s="44"/>
      <c r="AB110" s="43"/>
      <c r="AC110" s="42"/>
      <c r="AD110" s="42"/>
      <c r="AE110" s="42"/>
      <c r="AF110" s="42"/>
      <c r="AG110" s="43"/>
      <c r="AH110" s="42"/>
      <c r="AI110" s="42"/>
      <c r="AJ110" s="42"/>
      <c r="AK110" s="42"/>
      <c r="AL110" s="44"/>
      <c r="AM110" s="44"/>
      <c r="AN110" s="44"/>
      <c r="AO110" s="44"/>
      <c r="AP110" s="43"/>
      <c r="AQ110" s="44"/>
      <c r="AR110" s="44"/>
      <c r="AS110" s="44"/>
      <c r="AT110" s="44"/>
      <c r="AU110" s="44"/>
      <c r="AV110" s="44"/>
      <c r="AW110" s="6"/>
      <c r="AX110" s="6"/>
      <c r="AY110" s="6"/>
      <c r="AZ110" s="6"/>
      <c r="BA110" s="6"/>
    </row>
    <row r="111" spans="1:53" x14ac:dyDescent="0.2">
      <c r="A111" s="38"/>
      <c r="B111" s="39"/>
      <c r="C111" s="40"/>
      <c r="D111" s="41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42"/>
      <c r="P111" s="42"/>
      <c r="Q111" s="42"/>
      <c r="R111" s="42"/>
      <c r="S111" s="42"/>
      <c r="T111" s="43"/>
      <c r="U111" s="42"/>
      <c r="V111" s="42"/>
      <c r="W111" s="43"/>
      <c r="X111" s="43"/>
      <c r="Y111" s="44"/>
      <c r="Z111" s="44"/>
      <c r="AA111" s="44"/>
      <c r="AB111" s="43"/>
      <c r="AC111" s="42"/>
      <c r="AD111" s="42"/>
      <c r="AE111" s="42"/>
      <c r="AF111" s="42"/>
      <c r="AG111" s="43"/>
      <c r="AH111" s="42"/>
      <c r="AI111" s="42"/>
      <c r="AJ111" s="42"/>
      <c r="AK111" s="42"/>
      <c r="AL111" s="44"/>
      <c r="AM111" s="44"/>
      <c r="AN111" s="44"/>
      <c r="AO111" s="44"/>
      <c r="AP111" s="43"/>
      <c r="AQ111" s="44"/>
      <c r="AR111" s="44"/>
      <c r="AS111" s="44"/>
      <c r="AT111" s="44"/>
      <c r="AU111" s="44"/>
      <c r="AV111" s="44"/>
      <c r="AW111" s="6"/>
      <c r="AX111" s="6"/>
      <c r="AY111" s="6"/>
      <c r="AZ111" s="6"/>
      <c r="BA111" s="6"/>
    </row>
    <row r="112" spans="1:53" x14ac:dyDescent="0.2">
      <c r="A112" s="38"/>
      <c r="B112" s="39"/>
      <c r="C112" s="40"/>
      <c r="D112" s="41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42"/>
      <c r="P112" s="42"/>
      <c r="Q112" s="42"/>
      <c r="R112" s="42"/>
      <c r="S112" s="42"/>
      <c r="T112" s="43"/>
      <c r="U112" s="42"/>
      <c r="V112" s="42"/>
      <c r="W112" s="43"/>
      <c r="X112" s="43"/>
      <c r="Y112" s="44"/>
      <c r="Z112" s="44"/>
      <c r="AA112" s="44"/>
      <c r="AB112" s="43"/>
      <c r="AC112" s="42"/>
      <c r="AD112" s="42"/>
      <c r="AE112" s="42"/>
      <c r="AF112" s="42"/>
      <c r="AG112" s="43"/>
      <c r="AH112" s="42"/>
      <c r="AI112" s="42"/>
      <c r="AJ112" s="42"/>
      <c r="AK112" s="42"/>
      <c r="AL112" s="44"/>
      <c r="AM112" s="44"/>
      <c r="AN112" s="44"/>
      <c r="AO112" s="44"/>
      <c r="AP112" s="43"/>
      <c r="AQ112" s="44"/>
      <c r="AR112" s="44"/>
      <c r="AS112" s="44"/>
      <c r="AT112" s="44"/>
      <c r="AU112" s="44"/>
      <c r="AV112" s="44"/>
      <c r="AW112" s="6"/>
      <c r="AX112" s="6"/>
      <c r="AY112" s="6"/>
      <c r="AZ112" s="6"/>
      <c r="BA112" s="6"/>
    </row>
    <row r="113" spans="1:53" x14ac:dyDescent="0.2">
      <c r="A113" s="38"/>
      <c r="B113" s="39"/>
      <c r="C113" s="40"/>
      <c r="D113" s="41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42"/>
      <c r="P113" s="42"/>
      <c r="Q113" s="42"/>
      <c r="R113" s="42"/>
      <c r="S113" s="42"/>
      <c r="T113" s="43"/>
      <c r="U113" s="42"/>
      <c r="V113" s="42"/>
      <c r="W113" s="43"/>
      <c r="X113" s="43"/>
      <c r="Y113" s="44"/>
      <c r="Z113" s="44"/>
      <c r="AA113" s="44"/>
      <c r="AB113" s="43"/>
      <c r="AC113" s="42"/>
      <c r="AD113" s="42"/>
      <c r="AE113" s="42"/>
      <c r="AF113" s="42"/>
      <c r="AG113" s="43"/>
      <c r="AH113" s="42"/>
      <c r="AI113" s="42"/>
      <c r="AJ113" s="42"/>
      <c r="AK113" s="42"/>
      <c r="AL113" s="44"/>
      <c r="AM113" s="44"/>
      <c r="AN113" s="44"/>
      <c r="AO113" s="44"/>
      <c r="AP113" s="43"/>
      <c r="AQ113" s="44"/>
      <c r="AR113" s="44"/>
      <c r="AS113" s="44"/>
      <c r="AT113" s="44"/>
      <c r="AU113" s="44"/>
      <c r="AV113" s="44"/>
      <c r="AW113" s="6"/>
      <c r="AX113" s="6"/>
      <c r="AY113" s="6"/>
      <c r="AZ113" s="6"/>
      <c r="BA113" s="6"/>
    </row>
    <row r="114" spans="1:53" x14ac:dyDescent="0.2">
      <c r="A114" s="38"/>
      <c r="B114" s="39"/>
      <c r="C114" s="40"/>
      <c r="D114" s="41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42"/>
      <c r="P114" s="42"/>
      <c r="Q114" s="42"/>
      <c r="R114" s="42"/>
      <c r="S114" s="42"/>
      <c r="T114" s="43"/>
      <c r="U114" s="42"/>
      <c r="V114" s="42"/>
      <c r="W114" s="43"/>
      <c r="X114" s="43"/>
      <c r="Y114" s="44"/>
      <c r="Z114" s="44"/>
      <c r="AA114" s="44"/>
      <c r="AB114" s="43"/>
      <c r="AC114" s="42"/>
      <c r="AD114" s="42"/>
      <c r="AE114" s="42"/>
      <c r="AF114" s="42"/>
      <c r="AG114" s="43"/>
      <c r="AH114" s="42"/>
      <c r="AI114" s="42"/>
      <c r="AJ114" s="42"/>
      <c r="AK114" s="42"/>
      <c r="AL114" s="44"/>
      <c r="AM114" s="44"/>
      <c r="AN114" s="44"/>
      <c r="AO114" s="44"/>
      <c r="AP114" s="43"/>
      <c r="AQ114" s="44"/>
      <c r="AR114" s="44"/>
      <c r="AS114" s="44"/>
      <c r="AT114" s="44"/>
      <c r="AU114" s="44"/>
      <c r="AV114" s="44"/>
      <c r="AW114" s="6"/>
      <c r="AX114" s="6"/>
      <c r="AY114" s="6"/>
      <c r="AZ114" s="6"/>
      <c r="BA114" s="6"/>
    </row>
    <row r="115" spans="1:53" x14ac:dyDescent="0.2">
      <c r="A115" s="38"/>
      <c r="B115" s="39"/>
      <c r="C115" s="40"/>
      <c r="D115" s="41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42"/>
      <c r="P115" s="42"/>
      <c r="Q115" s="42"/>
      <c r="R115" s="42"/>
      <c r="S115" s="42"/>
      <c r="T115" s="43"/>
      <c r="U115" s="42"/>
      <c r="V115" s="42"/>
      <c r="W115" s="43"/>
      <c r="X115" s="43"/>
      <c r="Y115" s="44"/>
      <c r="Z115" s="44"/>
      <c r="AA115" s="44"/>
      <c r="AB115" s="43"/>
      <c r="AC115" s="42"/>
      <c r="AD115" s="42"/>
      <c r="AE115" s="42"/>
      <c r="AF115" s="42"/>
      <c r="AG115" s="43"/>
      <c r="AH115" s="42"/>
      <c r="AI115" s="42"/>
      <c r="AJ115" s="42"/>
      <c r="AK115" s="42"/>
      <c r="AL115" s="44"/>
      <c r="AM115" s="44"/>
      <c r="AN115" s="44"/>
      <c r="AO115" s="44"/>
      <c r="AP115" s="43"/>
      <c r="AQ115" s="44"/>
      <c r="AR115" s="44"/>
      <c r="AS115" s="44"/>
      <c r="AT115" s="44"/>
      <c r="AU115" s="44"/>
      <c r="AV115" s="44"/>
      <c r="AW115" s="6"/>
      <c r="AX115" s="6"/>
      <c r="AY115" s="6"/>
      <c r="AZ115" s="6"/>
      <c r="BA115" s="6"/>
    </row>
    <row r="116" spans="1:53" x14ac:dyDescent="0.2">
      <c r="A116" s="38"/>
      <c r="B116" s="39"/>
      <c r="C116" s="40"/>
      <c r="D116" s="41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42"/>
      <c r="P116" s="42"/>
      <c r="Q116" s="42"/>
      <c r="R116" s="42"/>
      <c r="S116" s="42"/>
      <c r="T116" s="43"/>
      <c r="U116" s="42"/>
      <c r="V116" s="42"/>
      <c r="W116" s="43"/>
      <c r="X116" s="43"/>
      <c r="Y116" s="44"/>
      <c r="Z116" s="44"/>
      <c r="AA116" s="44"/>
      <c r="AB116" s="43"/>
      <c r="AC116" s="42"/>
      <c r="AD116" s="42"/>
      <c r="AE116" s="42"/>
      <c r="AF116" s="42"/>
      <c r="AG116" s="43"/>
      <c r="AH116" s="42"/>
      <c r="AI116" s="42"/>
      <c r="AJ116" s="42"/>
      <c r="AK116" s="42"/>
      <c r="AL116" s="44"/>
      <c r="AM116" s="44"/>
      <c r="AN116" s="44"/>
      <c r="AO116" s="44"/>
      <c r="AP116" s="43"/>
      <c r="AQ116" s="44"/>
      <c r="AR116" s="44"/>
      <c r="AS116" s="44"/>
      <c r="AT116" s="44"/>
      <c r="AU116" s="44"/>
      <c r="AV116" s="44"/>
      <c r="AW116" s="6"/>
      <c r="AX116" s="6"/>
      <c r="AY116" s="6"/>
      <c r="AZ116" s="6"/>
      <c r="BA116" s="6"/>
    </row>
    <row r="117" spans="1:53" x14ac:dyDescent="0.2">
      <c r="A117" s="38"/>
      <c r="B117" s="39"/>
      <c r="C117" s="40"/>
      <c r="D117" s="41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42"/>
      <c r="P117" s="42"/>
      <c r="Q117" s="42"/>
      <c r="R117" s="42"/>
      <c r="S117" s="42"/>
      <c r="T117" s="43"/>
      <c r="U117" s="42"/>
      <c r="V117" s="42"/>
      <c r="W117" s="43"/>
      <c r="X117" s="43"/>
      <c r="Y117" s="44"/>
      <c r="Z117" s="44"/>
      <c r="AA117" s="44"/>
      <c r="AB117" s="43"/>
      <c r="AC117" s="42"/>
      <c r="AD117" s="42"/>
      <c r="AE117" s="42"/>
      <c r="AF117" s="42"/>
      <c r="AG117" s="43"/>
      <c r="AH117" s="42"/>
      <c r="AI117" s="42"/>
      <c r="AJ117" s="42"/>
      <c r="AK117" s="42"/>
      <c r="AL117" s="44"/>
      <c r="AM117" s="44"/>
      <c r="AN117" s="44"/>
      <c r="AO117" s="44"/>
      <c r="AP117" s="43"/>
      <c r="AQ117" s="44"/>
      <c r="AR117" s="44"/>
      <c r="AS117" s="44"/>
      <c r="AT117" s="44"/>
      <c r="AU117" s="44"/>
      <c r="AV117" s="44"/>
      <c r="AW117" s="6"/>
      <c r="AX117" s="6"/>
      <c r="AY117" s="6"/>
      <c r="AZ117" s="6"/>
      <c r="BA117" s="6"/>
    </row>
    <row r="118" spans="1:53" x14ac:dyDescent="0.2">
      <c r="A118" s="38"/>
      <c r="B118" s="39"/>
      <c r="C118" s="40"/>
      <c r="D118" s="41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42"/>
      <c r="P118" s="42"/>
      <c r="Q118" s="42"/>
      <c r="R118" s="42"/>
      <c r="S118" s="42"/>
      <c r="T118" s="43"/>
      <c r="U118" s="42"/>
      <c r="V118" s="42"/>
      <c r="W118" s="43"/>
      <c r="X118" s="43"/>
      <c r="Y118" s="44"/>
      <c r="Z118" s="44"/>
      <c r="AA118" s="44"/>
      <c r="AB118" s="43"/>
      <c r="AC118" s="42"/>
      <c r="AD118" s="42"/>
      <c r="AE118" s="42"/>
      <c r="AF118" s="42"/>
      <c r="AG118" s="43"/>
      <c r="AH118" s="42"/>
      <c r="AI118" s="42"/>
      <c r="AJ118" s="42"/>
      <c r="AK118" s="42"/>
      <c r="AL118" s="44"/>
      <c r="AM118" s="44"/>
      <c r="AN118" s="44"/>
      <c r="AO118" s="44"/>
      <c r="AP118" s="43"/>
      <c r="AQ118" s="44"/>
      <c r="AR118" s="44"/>
      <c r="AS118" s="44"/>
      <c r="AT118" s="44"/>
      <c r="AU118" s="44"/>
      <c r="AV118" s="44"/>
      <c r="AW118" s="6"/>
      <c r="AX118" s="6"/>
      <c r="AY118" s="6"/>
      <c r="AZ118" s="6"/>
      <c r="BA118" s="6"/>
    </row>
    <row r="119" spans="1:53" x14ac:dyDescent="0.2">
      <c r="A119" s="38"/>
      <c r="B119" s="39"/>
      <c r="C119" s="40"/>
      <c r="D119" s="41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42"/>
      <c r="P119" s="42"/>
      <c r="Q119" s="42"/>
      <c r="R119" s="42"/>
      <c r="S119" s="42"/>
      <c r="T119" s="43"/>
      <c r="U119" s="42"/>
      <c r="V119" s="42"/>
      <c r="W119" s="43"/>
      <c r="X119" s="43"/>
      <c r="Y119" s="44"/>
      <c r="Z119" s="44"/>
      <c r="AA119" s="44"/>
      <c r="AB119" s="43"/>
      <c r="AC119" s="42"/>
      <c r="AD119" s="42"/>
      <c r="AE119" s="42"/>
      <c r="AF119" s="42"/>
      <c r="AG119" s="43"/>
      <c r="AH119" s="42"/>
      <c r="AI119" s="42"/>
      <c r="AJ119" s="42"/>
      <c r="AK119" s="42"/>
      <c r="AL119" s="44"/>
      <c r="AM119" s="44"/>
      <c r="AN119" s="44"/>
      <c r="AO119" s="44"/>
      <c r="AP119" s="43"/>
      <c r="AQ119" s="44"/>
      <c r="AR119" s="44"/>
      <c r="AS119" s="44"/>
      <c r="AT119" s="44"/>
      <c r="AU119" s="44"/>
      <c r="AV119" s="44"/>
      <c r="AW119" s="6"/>
      <c r="AX119" s="6"/>
      <c r="AY119" s="6"/>
      <c r="AZ119" s="6"/>
      <c r="BA119" s="6"/>
    </row>
    <row r="120" spans="1:53" x14ac:dyDescent="0.2">
      <c r="A120" s="38"/>
      <c r="B120" s="39"/>
      <c r="C120" s="40"/>
      <c r="D120" s="41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42"/>
      <c r="P120" s="42"/>
      <c r="Q120" s="42"/>
      <c r="R120" s="42"/>
      <c r="S120" s="42"/>
      <c r="T120" s="43"/>
      <c r="U120" s="42"/>
      <c r="V120" s="42"/>
      <c r="W120" s="43"/>
      <c r="X120" s="43"/>
      <c r="Y120" s="44"/>
      <c r="Z120" s="44"/>
      <c r="AA120" s="44"/>
      <c r="AB120" s="43"/>
      <c r="AC120" s="42"/>
      <c r="AD120" s="42"/>
      <c r="AE120" s="42"/>
      <c r="AF120" s="42"/>
      <c r="AG120" s="43"/>
      <c r="AH120" s="42"/>
      <c r="AI120" s="42"/>
      <c r="AJ120" s="42"/>
      <c r="AK120" s="42"/>
      <c r="AL120" s="44"/>
      <c r="AM120" s="44"/>
      <c r="AN120" s="44"/>
      <c r="AO120" s="44"/>
      <c r="AP120" s="43"/>
      <c r="AQ120" s="44"/>
      <c r="AR120" s="44"/>
      <c r="AS120" s="44"/>
      <c r="AT120" s="44"/>
      <c r="AU120" s="44"/>
      <c r="AV120" s="44"/>
      <c r="AW120" s="6"/>
      <c r="AX120" s="6"/>
      <c r="AY120" s="6"/>
      <c r="AZ120" s="6"/>
      <c r="BA120" s="6"/>
    </row>
    <row r="121" spans="1:53" x14ac:dyDescent="0.2">
      <c r="A121" s="38"/>
      <c r="B121" s="39"/>
      <c r="C121" s="40"/>
      <c r="D121" s="41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42"/>
      <c r="P121" s="42"/>
      <c r="Q121" s="42"/>
      <c r="R121" s="42"/>
      <c r="S121" s="42"/>
      <c r="T121" s="43"/>
      <c r="U121" s="42"/>
      <c r="V121" s="42"/>
      <c r="W121" s="43"/>
      <c r="X121" s="43"/>
      <c r="Y121" s="44"/>
      <c r="Z121" s="44"/>
      <c r="AA121" s="44"/>
      <c r="AB121" s="43"/>
      <c r="AC121" s="42"/>
      <c r="AD121" s="42"/>
      <c r="AE121" s="42"/>
      <c r="AF121" s="42"/>
      <c r="AG121" s="43"/>
      <c r="AH121" s="42"/>
      <c r="AI121" s="42"/>
      <c r="AJ121" s="42"/>
      <c r="AK121" s="42"/>
      <c r="AL121" s="44"/>
      <c r="AM121" s="44"/>
      <c r="AN121" s="44"/>
      <c r="AO121" s="44"/>
      <c r="AP121" s="43"/>
      <c r="AQ121" s="44"/>
      <c r="AR121" s="44"/>
      <c r="AS121" s="44"/>
      <c r="AT121" s="44"/>
      <c r="AU121" s="44"/>
      <c r="AV121" s="44"/>
      <c r="AW121" s="6"/>
      <c r="AX121" s="6"/>
      <c r="AY121" s="6"/>
      <c r="AZ121" s="6"/>
      <c r="BA121" s="6"/>
    </row>
    <row r="122" spans="1:53" x14ac:dyDescent="0.2">
      <c r="A122" s="38"/>
      <c r="B122" s="39"/>
      <c r="C122" s="40"/>
      <c r="D122" s="41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42"/>
      <c r="P122" s="42"/>
      <c r="Q122" s="42"/>
      <c r="R122" s="42"/>
      <c r="S122" s="42"/>
      <c r="T122" s="43"/>
      <c r="U122" s="42"/>
      <c r="V122" s="42"/>
      <c r="W122" s="43"/>
      <c r="X122" s="43"/>
      <c r="Y122" s="44"/>
      <c r="Z122" s="44"/>
      <c r="AA122" s="44"/>
      <c r="AB122" s="43"/>
      <c r="AC122" s="42"/>
      <c r="AD122" s="42"/>
      <c r="AE122" s="42"/>
      <c r="AF122" s="42"/>
      <c r="AG122" s="43"/>
      <c r="AH122" s="42"/>
      <c r="AI122" s="42"/>
      <c r="AJ122" s="42"/>
      <c r="AK122" s="42"/>
      <c r="AL122" s="44"/>
      <c r="AM122" s="44"/>
      <c r="AN122" s="44"/>
      <c r="AO122" s="44"/>
      <c r="AP122" s="43"/>
      <c r="AQ122" s="44"/>
      <c r="AR122" s="44"/>
      <c r="AS122" s="44"/>
      <c r="AT122" s="44"/>
      <c r="AU122" s="44"/>
      <c r="AV122" s="44"/>
      <c r="AW122" s="6"/>
      <c r="AX122" s="6"/>
      <c r="AY122" s="6"/>
      <c r="AZ122" s="6"/>
      <c r="BA122" s="6"/>
    </row>
    <row r="123" spans="1:53" x14ac:dyDescent="0.2">
      <c r="A123" s="38"/>
      <c r="B123" s="39"/>
      <c r="C123" s="40"/>
      <c r="D123" s="41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42"/>
      <c r="P123" s="42"/>
      <c r="Q123" s="42"/>
      <c r="R123" s="42"/>
      <c r="S123" s="42"/>
      <c r="T123" s="43"/>
      <c r="U123" s="42"/>
      <c r="V123" s="42"/>
      <c r="W123" s="43"/>
      <c r="X123" s="43"/>
      <c r="Y123" s="44"/>
      <c r="Z123" s="44"/>
      <c r="AA123" s="44"/>
      <c r="AB123" s="43"/>
      <c r="AC123" s="42"/>
      <c r="AD123" s="42"/>
      <c r="AE123" s="42"/>
      <c r="AF123" s="42"/>
      <c r="AG123" s="43"/>
      <c r="AH123" s="42"/>
      <c r="AI123" s="42"/>
      <c r="AJ123" s="42"/>
      <c r="AK123" s="42"/>
      <c r="AL123" s="44"/>
      <c r="AM123" s="44"/>
      <c r="AN123" s="44"/>
      <c r="AO123" s="44"/>
      <c r="AP123" s="43"/>
      <c r="AQ123" s="44"/>
      <c r="AR123" s="44"/>
      <c r="AS123" s="44"/>
      <c r="AT123" s="44"/>
      <c r="AU123" s="44"/>
      <c r="AV123" s="44"/>
      <c r="AW123" s="6"/>
      <c r="AX123" s="6"/>
      <c r="AY123" s="6"/>
      <c r="AZ123" s="6"/>
      <c r="BA123" s="6"/>
    </row>
    <row r="124" spans="1:53" x14ac:dyDescent="0.2">
      <c r="A124" s="38"/>
      <c r="B124" s="39"/>
      <c r="C124" s="40"/>
      <c r="D124" s="41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42"/>
      <c r="P124" s="42"/>
      <c r="Q124" s="42"/>
      <c r="R124" s="42"/>
      <c r="S124" s="42"/>
      <c r="T124" s="43"/>
      <c r="U124" s="42"/>
      <c r="V124" s="42"/>
      <c r="W124" s="43"/>
      <c r="X124" s="43"/>
      <c r="Y124" s="44"/>
      <c r="Z124" s="44"/>
      <c r="AA124" s="44"/>
      <c r="AB124" s="43"/>
      <c r="AC124" s="42"/>
      <c r="AD124" s="42"/>
      <c r="AE124" s="42"/>
      <c r="AF124" s="42"/>
      <c r="AG124" s="43"/>
      <c r="AH124" s="42"/>
      <c r="AI124" s="42"/>
      <c r="AJ124" s="42"/>
      <c r="AK124" s="42"/>
      <c r="AL124" s="44"/>
      <c r="AM124" s="44"/>
      <c r="AN124" s="44"/>
      <c r="AO124" s="44"/>
      <c r="AP124" s="43"/>
      <c r="AQ124" s="44"/>
      <c r="AR124" s="44"/>
      <c r="AS124" s="44"/>
      <c r="AT124" s="44"/>
      <c r="AU124" s="44"/>
      <c r="AV124" s="44"/>
      <c r="AW124" s="6"/>
      <c r="AX124" s="6"/>
      <c r="AY124" s="6"/>
      <c r="AZ124" s="6"/>
      <c r="BA124" s="6"/>
    </row>
    <row r="125" spans="1:53" x14ac:dyDescent="0.2">
      <c r="A125" s="38"/>
      <c r="B125" s="39"/>
      <c r="C125" s="40"/>
      <c r="D125" s="41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42"/>
      <c r="P125" s="42"/>
      <c r="Q125" s="42"/>
      <c r="R125" s="42"/>
      <c r="S125" s="42"/>
      <c r="T125" s="43"/>
      <c r="U125" s="42"/>
      <c r="V125" s="42"/>
      <c r="W125" s="43"/>
      <c r="X125" s="43"/>
      <c r="Y125" s="44"/>
      <c r="Z125" s="44"/>
      <c r="AA125" s="44"/>
      <c r="AB125" s="43"/>
      <c r="AC125" s="42"/>
      <c r="AD125" s="42"/>
      <c r="AE125" s="42"/>
      <c r="AF125" s="42"/>
      <c r="AG125" s="43"/>
      <c r="AH125" s="42"/>
      <c r="AI125" s="42"/>
      <c r="AJ125" s="42"/>
      <c r="AK125" s="42"/>
      <c r="AL125" s="44"/>
      <c r="AM125" s="44"/>
      <c r="AN125" s="44"/>
      <c r="AO125" s="44"/>
      <c r="AP125" s="43"/>
      <c r="AQ125" s="44"/>
      <c r="AR125" s="44"/>
      <c r="AS125" s="44"/>
      <c r="AT125" s="44"/>
      <c r="AU125" s="44"/>
      <c r="AV125" s="44"/>
      <c r="AW125" s="6"/>
      <c r="AX125" s="6"/>
      <c r="AY125" s="6"/>
      <c r="AZ125" s="6"/>
      <c r="BA125" s="6"/>
    </row>
    <row r="126" spans="1:53" x14ac:dyDescent="0.2">
      <c r="A126" s="38"/>
      <c r="B126" s="39"/>
      <c r="C126" s="40"/>
      <c r="D126" s="41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42"/>
      <c r="P126" s="42"/>
      <c r="Q126" s="42"/>
      <c r="R126" s="42"/>
      <c r="S126" s="42"/>
      <c r="T126" s="43"/>
      <c r="U126" s="42"/>
      <c r="V126" s="42"/>
      <c r="W126" s="43"/>
      <c r="X126" s="43"/>
      <c r="Y126" s="44"/>
      <c r="Z126" s="44"/>
      <c r="AA126" s="44"/>
      <c r="AB126" s="43"/>
      <c r="AC126" s="42"/>
      <c r="AD126" s="42"/>
      <c r="AE126" s="42"/>
      <c r="AF126" s="42"/>
      <c r="AG126" s="43"/>
      <c r="AH126" s="42"/>
      <c r="AI126" s="42"/>
      <c r="AJ126" s="42"/>
      <c r="AK126" s="42"/>
      <c r="AL126" s="44"/>
      <c r="AM126" s="44"/>
      <c r="AN126" s="44"/>
      <c r="AO126" s="44"/>
      <c r="AP126" s="43"/>
      <c r="AQ126" s="44"/>
      <c r="AR126" s="44"/>
      <c r="AS126" s="44"/>
      <c r="AT126" s="44"/>
      <c r="AU126" s="44"/>
      <c r="AV126" s="44"/>
      <c r="AW126" s="6"/>
      <c r="AX126" s="6"/>
      <c r="AY126" s="6"/>
      <c r="AZ126" s="6"/>
      <c r="BA126" s="6"/>
    </row>
    <row r="127" spans="1:53" x14ac:dyDescent="0.2">
      <c r="A127" s="38"/>
      <c r="B127" s="39"/>
      <c r="C127" s="40"/>
      <c r="D127" s="41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42"/>
      <c r="P127" s="42"/>
      <c r="Q127" s="42"/>
      <c r="R127" s="42"/>
      <c r="S127" s="42"/>
      <c r="T127" s="43"/>
      <c r="U127" s="42"/>
      <c r="V127" s="42"/>
      <c r="W127" s="43"/>
      <c r="X127" s="43"/>
      <c r="Y127" s="44"/>
      <c r="Z127" s="44"/>
      <c r="AA127" s="44"/>
      <c r="AB127" s="43"/>
      <c r="AC127" s="42"/>
      <c r="AD127" s="42"/>
      <c r="AE127" s="42"/>
      <c r="AF127" s="42"/>
      <c r="AG127" s="43"/>
      <c r="AH127" s="42"/>
      <c r="AI127" s="42"/>
      <c r="AJ127" s="42"/>
      <c r="AK127" s="42"/>
      <c r="AL127" s="44"/>
      <c r="AM127" s="44"/>
      <c r="AN127" s="44"/>
      <c r="AO127" s="44"/>
      <c r="AP127" s="43"/>
      <c r="AQ127" s="44"/>
      <c r="AR127" s="44"/>
      <c r="AS127" s="44"/>
      <c r="AT127" s="44"/>
      <c r="AU127" s="44"/>
      <c r="AV127" s="44"/>
      <c r="AW127" s="6"/>
      <c r="AX127" s="6"/>
      <c r="AY127" s="6"/>
      <c r="AZ127" s="6"/>
      <c r="BA127" s="6"/>
    </row>
    <row r="128" spans="1:53" x14ac:dyDescent="0.2">
      <c r="A128" s="38"/>
      <c r="B128" s="39"/>
      <c r="C128" s="40"/>
      <c r="D128" s="41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42"/>
      <c r="P128" s="42"/>
      <c r="Q128" s="42"/>
      <c r="R128" s="42"/>
      <c r="S128" s="42"/>
      <c r="T128" s="43"/>
      <c r="U128" s="42"/>
      <c r="V128" s="42"/>
      <c r="W128" s="43"/>
      <c r="X128" s="43"/>
      <c r="Y128" s="44"/>
      <c r="Z128" s="44"/>
      <c r="AA128" s="44"/>
      <c r="AB128" s="43"/>
      <c r="AC128" s="42"/>
      <c r="AD128" s="42"/>
      <c r="AE128" s="42"/>
      <c r="AF128" s="42"/>
      <c r="AG128" s="43"/>
      <c r="AH128" s="42"/>
      <c r="AI128" s="42"/>
      <c r="AJ128" s="42"/>
      <c r="AK128" s="42"/>
      <c r="AL128" s="44"/>
      <c r="AM128" s="44"/>
      <c r="AN128" s="44"/>
      <c r="AO128" s="44"/>
      <c r="AP128" s="43"/>
      <c r="AQ128" s="44"/>
      <c r="AR128" s="44"/>
      <c r="AS128" s="44"/>
      <c r="AT128" s="44"/>
      <c r="AU128" s="44"/>
      <c r="AV128" s="44"/>
      <c r="AW128" s="6"/>
      <c r="AX128" s="6"/>
      <c r="AY128" s="6"/>
      <c r="AZ128" s="6"/>
      <c r="BA128" s="6"/>
    </row>
    <row r="129" spans="1:53" x14ac:dyDescent="0.2">
      <c r="A129" s="38"/>
      <c r="B129" s="39"/>
      <c r="C129" s="40"/>
      <c r="D129" s="41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42"/>
      <c r="P129" s="42"/>
      <c r="Q129" s="42"/>
      <c r="R129" s="42"/>
      <c r="S129" s="42"/>
      <c r="T129" s="43"/>
      <c r="U129" s="42"/>
      <c r="V129" s="42"/>
      <c r="W129" s="43"/>
      <c r="X129" s="43"/>
      <c r="Y129" s="44"/>
      <c r="Z129" s="44"/>
      <c r="AA129" s="44"/>
      <c r="AB129" s="43"/>
      <c r="AC129" s="42"/>
      <c r="AD129" s="42"/>
      <c r="AE129" s="42"/>
      <c r="AF129" s="42"/>
      <c r="AG129" s="43"/>
      <c r="AH129" s="42"/>
      <c r="AI129" s="42"/>
      <c r="AJ129" s="42"/>
      <c r="AK129" s="42"/>
      <c r="AL129" s="44"/>
      <c r="AM129" s="44"/>
      <c r="AN129" s="44"/>
      <c r="AO129" s="44"/>
      <c r="AP129" s="43"/>
      <c r="AQ129" s="44"/>
      <c r="AR129" s="44"/>
      <c r="AS129" s="44"/>
      <c r="AT129" s="44"/>
      <c r="AU129" s="44"/>
      <c r="AV129" s="44"/>
      <c r="AW129" s="6"/>
      <c r="AX129" s="6"/>
      <c r="AY129" s="6"/>
      <c r="AZ129" s="6"/>
      <c r="BA129" s="6"/>
    </row>
    <row r="130" spans="1:53" x14ac:dyDescent="0.2">
      <c r="A130" s="38"/>
      <c r="B130" s="39"/>
      <c r="C130" s="40"/>
      <c r="D130" s="41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42"/>
      <c r="P130" s="42"/>
      <c r="Q130" s="42"/>
      <c r="R130" s="42"/>
      <c r="S130" s="42"/>
      <c r="T130" s="43"/>
      <c r="U130" s="42"/>
      <c r="V130" s="42"/>
      <c r="W130" s="43"/>
      <c r="X130" s="43"/>
      <c r="Y130" s="44"/>
      <c r="Z130" s="44"/>
      <c r="AA130" s="44"/>
      <c r="AB130" s="43"/>
      <c r="AC130" s="42"/>
      <c r="AD130" s="42"/>
      <c r="AE130" s="42"/>
      <c r="AF130" s="42"/>
      <c r="AG130" s="43"/>
      <c r="AH130" s="42"/>
      <c r="AI130" s="42"/>
      <c r="AJ130" s="42"/>
      <c r="AK130" s="42"/>
      <c r="AL130" s="44"/>
      <c r="AM130" s="44"/>
      <c r="AN130" s="44"/>
      <c r="AO130" s="44"/>
      <c r="AP130" s="43"/>
      <c r="AQ130" s="44"/>
      <c r="AR130" s="44"/>
      <c r="AS130" s="44"/>
      <c r="AT130" s="44"/>
      <c r="AU130" s="44"/>
      <c r="AV130" s="44"/>
      <c r="AW130" s="6"/>
      <c r="AX130" s="6"/>
      <c r="AY130" s="6"/>
      <c r="AZ130" s="6"/>
      <c r="BA130" s="6"/>
    </row>
    <row r="131" spans="1:53" x14ac:dyDescent="0.2">
      <c r="A131" s="38"/>
      <c r="B131" s="39"/>
      <c r="C131" s="40"/>
      <c r="D131" s="41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42"/>
      <c r="P131" s="42"/>
      <c r="Q131" s="42"/>
      <c r="R131" s="42"/>
      <c r="S131" s="42"/>
      <c r="T131" s="43"/>
      <c r="U131" s="42"/>
      <c r="V131" s="42"/>
      <c r="W131" s="43"/>
      <c r="X131" s="43"/>
      <c r="Y131" s="44"/>
      <c r="Z131" s="44"/>
      <c r="AA131" s="44"/>
      <c r="AB131" s="43"/>
      <c r="AC131" s="42"/>
      <c r="AD131" s="42"/>
      <c r="AE131" s="42"/>
      <c r="AF131" s="42"/>
      <c r="AG131" s="43"/>
      <c r="AH131" s="42"/>
      <c r="AI131" s="42"/>
      <c r="AJ131" s="42"/>
      <c r="AK131" s="42"/>
      <c r="AL131" s="44"/>
      <c r="AM131" s="44"/>
      <c r="AN131" s="44"/>
      <c r="AO131" s="44"/>
      <c r="AP131" s="43"/>
      <c r="AQ131" s="44"/>
      <c r="AR131" s="44"/>
      <c r="AS131" s="44"/>
      <c r="AT131" s="44"/>
      <c r="AU131" s="44"/>
      <c r="AV131" s="44"/>
      <c r="AW131" s="6"/>
      <c r="AX131" s="6"/>
      <c r="AY131" s="6"/>
      <c r="AZ131" s="6"/>
      <c r="BA131" s="6"/>
    </row>
    <row r="132" spans="1:53" x14ac:dyDescent="0.2">
      <c r="A132" s="38"/>
      <c r="B132" s="39"/>
      <c r="C132" s="40"/>
      <c r="D132" s="41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42"/>
      <c r="P132" s="42"/>
      <c r="Q132" s="42"/>
      <c r="R132" s="42"/>
      <c r="S132" s="42"/>
      <c r="T132" s="43"/>
      <c r="U132" s="42"/>
      <c r="V132" s="42"/>
      <c r="W132" s="43"/>
      <c r="X132" s="43"/>
      <c r="Y132" s="44"/>
      <c r="Z132" s="44"/>
      <c r="AA132" s="44"/>
      <c r="AB132" s="43"/>
      <c r="AC132" s="42"/>
      <c r="AD132" s="42"/>
      <c r="AE132" s="42"/>
      <c r="AF132" s="42"/>
      <c r="AG132" s="43"/>
      <c r="AH132" s="42"/>
      <c r="AI132" s="42"/>
      <c r="AJ132" s="42"/>
      <c r="AK132" s="42"/>
      <c r="AL132" s="44"/>
      <c r="AM132" s="44"/>
      <c r="AN132" s="44"/>
      <c r="AO132" s="44"/>
      <c r="AP132" s="43"/>
      <c r="AQ132" s="44"/>
      <c r="AR132" s="44"/>
      <c r="AS132" s="44"/>
      <c r="AT132" s="44"/>
      <c r="AU132" s="44"/>
      <c r="AV132" s="44"/>
      <c r="AW132" s="6"/>
      <c r="AX132" s="6"/>
      <c r="AY132" s="6"/>
      <c r="AZ132" s="6"/>
      <c r="BA132" s="6"/>
    </row>
    <row r="133" spans="1:53" x14ac:dyDescent="0.2">
      <c r="A133" s="38"/>
      <c r="B133" s="39"/>
      <c r="C133" s="40"/>
      <c r="D133" s="41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42"/>
      <c r="P133" s="42"/>
      <c r="Q133" s="42"/>
      <c r="R133" s="42"/>
      <c r="S133" s="42"/>
      <c r="T133" s="43"/>
      <c r="U133" s="42"/>
      <c r="V133" s="42"/>
      <c r="W133" s="43"/>
      <c r="X133" s="43"/>
      <c r="Y133" s="44"/>
      <c r="Z133" s="44"/>
      <c r="AA133" s="44"/>
      <c r="AB133" s="43"/>
      <c r="AC133" s="42"/>
      <c r="AD133" s="42"/>
      <c r="AE133" s="42"/>
      <c r="AF133" s="42"/>
      <c r="AG133" s="43"/>
      <c r="AH133" s="42"/>
      <c r="AI133" s="42"/>
      <c r="AJ133" s="42"/>
      <c r="AK133" s="42"/>
      <c r="AL133" s="44"/>
      <c r="AM133" s="44"/>
      <c r="AN133" s="44"/>
      <c r="AO133" s="44"/>
      <c r="AP133" s="43"/>
      <c r="AQ133" s="44"/>
      <c r="AR133" s="44"/>
      <c r="AS133" s="44"/>
      <c r="AT133" s="44"/>
      <c r="AU133" s="44"/>
      <c r="AV133" s="44"/>
      <c r="AW133" s="6"/>
      <c r="AX133" s="6"/>
      <c r="AY133" s="6"/>
      <c r="AZ133" s="6"/>
      <c r="BA133" s="6"/>
    </row>
    <row r="134" spans="1:53" x14ac:dyDescent="0.2">
      <c r="A134" s="38"/>
      <c r="B134" s="39"/>
      <c r="C134" s="40"/>
      <c r="D134" s="41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42"/>
      <c r="P134" s="42"/>
      <c r="Q134" s="42"/>
      <c r="R134" s="42"/>
      <c r="S134" s="42"/>
      <c r="T134" s="43"/>
      <c r="U134" s="42"/>
      <c r="V134" s="42"/>
      <c r="W134" s="43"/>
      <c r="X134" s="43"/>
      <c r="Y134" s="44"/>
      <c r="Z134" s="44"/>
      <c r="AA134" s="44"/>
      <c r="AB134" s="43"/>
      <c r="AC134" s="42"/>
      <c r="AD134" s="42"/>
      <c r="AE134" s="42"/>
      <c r="AF134" s="42"/>
      <c r="AG134" s="43"/>
      <c r="AH134" s="42"/>
      <c r="AI134" s="42"/>
      <c r="AJ134" s="42"/>
      <c r="AK134" s="42"/>
      <c r="AL134" s="44"/>
      <c r="AM134" s="44"/>
      <c r="AN134" s="44"/>
      <c r="AO134" s="44"/>
      <c r="AP134" s="43"/>
      <c r="AQ134" s="44"/>
      <c r="AR134" s="44"/>
      <c r="AS134" s="44"/>
      <c r="AT134" s="44"/>
      <c r="AU134" s="44"/>
      <c r="AV134" s="44"/>
      <c r="AW134" s="6"/>
      <c r="AX134" s="6"/>
      <c r="AY134" s="6"/>
      <c r="AZ134" s="6"/>
      <c r="BA134" s="6"/>
    </row>
    <row r="135" spans="1:53" x14ac:dyDescent="0.2">
      <c r="A135" s="38"/>
      <c r="B135" s="39"/>
      <c r="C135" s="40"/>
      <c r="D135" s="41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42"/>
      <c r="P135" s="42"/>
      <c r="Q135" s="42"/>
      <c r="R135" s="42"/>
      <c r="S135" s="42"/>
      <c r="T135" s="43"/>
      <c r="U135" s="42"/>
      <c r="V135" s="42"/>
      <c r="W135" s="43"/>
      <c r="X135" s="43"/>
      <c r="Y135" s="44"/>
      <c r="Z135" s="44"/>
      <c r="AA135" s="44"/>
      <c r="AB135" s="43"/>
      <c r="AC135" s="42"/>
      <c r="AD135" s="42"/>
      <c r="AE135" s="42"/>
      <c r="AF135" s="42"/>
      <c r="AG135" s="43"/>
      <c r="AH135" s="42"/>
      <c r="AI135" s="42"/>
      <c r="AJ135" s="42"/>
      <c r="AK135" s="42"/>
      <c r="AL135" s="44"/>
      <c r="AM135" s="44"/>
      <c r="AN135" s="44"/>
      <c r="AO135" s="44"/>
      <c r="AP135" s="43"/>
      <c r="AQ135" s="44"/>
      <c r="AR135" s="44"/>
      <c r="AS135" s="44"/>
      <c r="AT135" s="44"/>
      <c r="AU135" s="44"/>
      <c r="AV135" s="44"/>
      <c r="AW135" s="6"/>
      <c r="AX135" s="6"/>
      <c r="AY135" s="6"/>
      <c r="AZ135" s="6"/>
      <c r="BA135" s="6"/>
    </row>
    <row r="136" spans="1:53" x14ac:dyDescent="0.2">
      <c r="A136" s="38"/>
      <c r="B136" s="39"/>
      <c r="C136" s="40"/>
      <c r="D136" s="41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42"/>
      <c r="P136" s="42"/>
      <c r="Q136" s="42"/>
      <c r="R136" s="42"/>
      <c r="S136" s="42"/>
      <c r="T136" s="43"/>
      <c r="U136" s="42"/>
      <c r="V136" s="42"/>
      <c r="W136" s="43"/>
      <c r="X136" s="43"/>
      <c r="Y136" s="44"/>
      <c r="Z136" s="44"/>
      <c r="AA136" s="44"/>
      <c r="AB136" s="43"/>
      <c r="AC136" s="42"/>
      <c r="AD136" s="42"/>
      <c r="AE136" s="42"/>
      <c r="AF136" s="42"/>
      <c r="AG136" s="43"/>
      <c r="AH136" s="42"/>
      <c r="AI136" s="42"/>
      <c r="AJ136" s="42"/>
      <c r="AK136" s="42"/>
      <c r="AL136" s="44"/>
      <c r="AM136" s="44"/>
      <c r="AN136" s="44"/>
      <c r="AO136" s="44"/>
      <c r="AP136" s="43"/>
      <c r="AQ136" s="44"/>
      <c r="AR136" s="44"/>
      <c r="AS136" s="44"/>
      <c r="AT136" s="44"/>
      <c r="AU136" s="44"/>
      <c r="AV136" s="44"/>
      <c r="AW136" s="6"/>
      <c r="AX136" s="6"/>
      <c r="AY136" s="6"/>
      <c r="AZ136" s="6"/>
      <c r="BA136" s="6"/>
    </row>
    <row r="137" spans="1:53" x14ac:dyDescent="0.2">
      <c r="A137" s="38"/>
      <c r="B137" s="39"/>
      <c r="C137" s="40"/>
      <c r="D137" s="41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42"/>
      <c r="P137" s="42"/>
      <c r="Q137" s="42"/>
      <c r="R137" s="42"/>
      <c r="S137" s="42"/>
      <c r="T137" s="43"/>
      <c r="U137" s="42"/>
      <c r="V137" s="42"/>
      <c r="W137" s="43"/>
      <c r="X137" s="43"/>
      <c r="Y137" s="44"/>
      <c r="Z137" s="44"/>
      <c r="AA137" s="44"/>
      <c r="AB137" s="43"/>
      <c r="AC137" s="42"/>
      <c r="AD137" s="42"/>
      <c r="AE137" s="42"/>
      <c r="AF137" s="42"/>
      <c r="AG137" s="43"/>
      <c r="AH137" s="42"/>
      <c r="AI137" s="42"/>
      <c r="AJ137" s="42"/>
      <c r="AK137" s="42"/>
      <c r="AL137" s="44"/>
      <c r="AM137" s="44"/>
      <c r="AN137" s="44"/>
      <c r="AO137" s="44"/>
      <c r="AP137" s="43"/>
      <c r="AQ137" s="44"/>
      <c r="AR137" s="44"/>
      <c r="AS137" s="44"/>
      <c r="AT137" s="44"/>
      <c r="AU137" s="44"/>
      <c r="AV137" s="44"/>
      <c r="AW137" s="6"/>
      <c r="AX137" s="6"/>
      <c r="AY137" s="6"/>
      <c r="AZ137" s="6"/>
      <c r="BA137" s="6"/>
    </row>
    <row r="138" spans="1:53" x14ac:dyDescent="0.2">
      <c r="A138" s="38"/>
      <c r="B138" s="39"/>
      <c r="C138" s="40"/>
      <c r="D138" s="41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42"/>
      <c r="P138" s="42"/>
      <c r="Q138" s="42"/>
      <c r="R138" s="42"/>
      <c r="S138" s="42"/>
      <c r="T138" s="43"/>
      <c r="U138" s="42"/>
      <c r="V138" s="42"/>
      <c r="W138" s="43"/>
      <c r="X138" s="43"/>
      <c r="Y138" s="44"/>
      <c r="Z138" s="44"/>
      <c r="AA138" s="44"/>
      <c r="AB138" s="43"/>
      <c r="AC138" s="42"/>
      <c r="AD138" s="42"/>
      <c r="AE138" s="42"/>
      <c r="AF138" s="42"/>
      <c r="AG138" s="43"/>
      <c r="AH138" s="42"/>
      <c r="AI138" s="42"/>
      <c r="AJ138" s="42"/>
      <c r="AK138" s="42"/>
      <c r="AL138" s="44"/>
      <c r="AM138" s="44"/>
      <c r="AN138" s="44"/>
      <c r="AO138" s="44"/>
      <c r="AP138" s="43"/>
      <c r="AQ138" s="44"/>
      <c r="AR138" s="44"/>
      <c r="AS138" s="44"/>
      <c r="AT138" s="44"/>
      <c r="AU138" s="44"/>
      <c r="AV138" s="44"/>
      <c r="AW138" s="6"/>
      <c r="AX138" s="6"/>
      <c r="AY138" s="6"/>
      <c r="AZ138" s="6"/>
      <c r="BA138" s="6"/>
    </row>
    <row r="139" spans="1:53" x14ac:dyDescent="0.2">
      <c r="A139" s="38"/>
      <c r="B139" s="39"/>
      <c r="C139" s="40"/>
      <c r="D139" s="41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42"/>
      <c r="P139" s="42"/>
      <c r="Q139" s="42"/>
      <c r="R139" s="42"/>
      <c r="S139" s="42"/>
      <c r="T139" s="43"/>
      <c r="U139" s="42"/>
      <c r="V139" s="42"/>
      <c r="W139" s="43"/>
      <c r="X139" s="43"/>
      <c r="Y139" s="44"/>
      <c r="Z139" s="44"/>
      <c r="AA139" s="44"/>
      <c r="AB139" s="43"/>
      <c r="AC139" s="42"/>
      <c r="AD139" s="42"/>
      <c r="AE139" s="42"/>
      <c r="AF139" s="42"/>
      <c r="AG139" s="43"/>
      <c r="AH139" s="42"/>
      <c r="AI139" s="42"/>
      <c r="AJ139" s="42"/>
      <c r="AK139" s="42"/>
      <c r="AL139" s="44"/>
      <c r="AM139" s="44"/>
      <c r="AN139" s="44"/>
      <c r="AO139" s="44"/>
      <c r="AP139" s="43"/>
      <c r="AQ139" s="44"/>
      <c r="AR139" s="44"/>
      <c r="AS139" s="44"/>
      <c r="AT139" s="44"/>
      <c r="AU139" s="44"/>
      <c r="AV139" s="44"/>
      <c r="AW139" s="6"/>
      <c r="AX139" s="6"/>
      <c r="AY139" s="6"/>
      <c r="AZ139" s="6"/>
      <c r="BA139" s="6"/>
    </row>
    <row r="140" spans="1:53" x14ac:dyDescent="0.2">
      <c r="A140" s="38"/>
      <c r="B140" s="39"/>
      <c r="C140" s="40"/>
      <c r="D140" s="41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42"/>
      <c r="P140" s="42"/>
      <c r="Q140" s="42"/>
      <c r="R140" s="42"/>
      <c r="S140" s="42"/>
      <c r="T140" s="43"/>
      <c r="U140" s="42"/>
      <c r="V140" s="42"/>
      <c r="W140" s="43"/>
      <c r="X140" s="43"/>
      <c r="Y140" s="44"/>
      <c r="Z140" s="44"/>
      <c r="AA140" s="44"/>
      <c r="AB140" s="43"/>
      <c r="AC140" s="42"/>
      <c r="AD140" s="42"/>
      <c r="AE140" s="42"/>
      <c r="AF140" s="42"/>
      <c r="AG140" s="43"/>
      <c r="AH140" s="42"/>
      <c r="AI140" s="42"/>
      <c r="AJ140" s="42"/>
      <c r="AK140" s="42"/>
      <c r="AL140" s="44"/>
      <c r="AM140" s="44"/>
      <c r="AN140" s="44"/>
      <c r="AO140" s="44"/>
      <c r="AP140" s="43"/>
      <c r="AQ140" s="44"/>
      <c r="AR140" s="44"/>
      <c r="AS140" s="44"/>
      <c r="AT140" s="44"/>
      <c r="AU140" s="44"/>
      <c r="AV140" s="44"/>
      <c r="AW140" s="6"/>
      <c r="AX140" s="6"/>
      <c r="AY140" s="6"/>
      <c r="AZ140" s="6"/>
      <c r="BA140" s="6"/>
    </row>
    <row r="141" spans="1:53" x14ac:dyDescent="0.2">
      <c r="A141" s="38"/>
      <c r="B141" s="39"/>
      <c r="C141" s="40"/>
      <c r="D141" s="41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42"/>
      <c r="P141" s="42"/>
      <c r="Q141" s="42"/>
      <c r="R141" s="42"/>
      <c r="S141" s="42"/>
      <c r="T141" s="43"/>
      <c r="U141" s="42"/>
      <c r="V141" s="42"/>
      <c r="W141" s="43"/>
      <c r="X141" s="43"/>
      <c r="Y141" s="44"/>
      <c r="Z141" s="44"/>
      <c r="AA141" s="44"/>
      <c r="AB141" s="43"/>
      <c r="AC141" s="42"/>
      <c r="AD141" s="42"/>
      <c r="AE141" s="42"/>
      <c r="AF141" s="42"/>
      <c r="AG141" s="43"/>
      <c r="AH141" s="42"/>
      <c r="AI141" s="42"/>
      <c r="AJ141" s="42"/>
      <c r="AK141" s="42"/>
      <c r="AL141" s="44"/>
      <c r="AM141" s="44"/>
      <c r="AN141" s="44"/>
      <c r="AO141" s="44"/>
      <c r="AP141" s="6"/>
      <c r="AQ141" s="44"/>
      <c r="AR141" s="44"/>
      <c r="AS141" s="44"/>
      <c r="AT141" s="44"/>
      <c r="AU141" s="44"/>
      <c r="AV141" s="44"/>
      <c r="AW141" s="6"/>
      <c r="AX141" s="6"/>
      <c r="AY141" s="6"/>
      <c r="AZ141" s="6"/>
      <c r="BA141" s="6"/>
    </row>
    <row r="142" spans="1:53" ht="18" x14ac:dyDescent="0.2">
      <c r="A142" s="38" t="s">
        <v>207</v>
      </c>
      <c r="B142" s="39"/>
      <c r="C142" s="40"/>
      <c r="D142" s="41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42">
        <v>135</v>
      </c>
      <c r="P142" s="42">
        <v>135</v>
      </c>
      <c r="Q142" s="42">
        <v>135</v>
      </c>
      <c r="R142" s="42">
        <v>135</v>
      </c>
      <c r="S142" s="42">
        <v>135</v>
      </c>
      <c r="T142" s="42">
        <v>135</v>
      </c>
      <c r="U142" s="42">
        <v>135</v>
      </c>
      <c r="V142" s="42">
        <v>135</v>
      </c>
      <c r="W142" s="42">
        <v>135</v>
      </c>
      <c r="X142" s="42">
        <v>135</v>
      </c>
      <c r="Y142" s="42">
        <v>135</v>
      </c>
      <c r="Z142" s="42">
        <v>135</v>
      </c>
      <c r="AA142" s="42">
        <v>135</v>
      </c>
      <c r="AB142" s="42">
        <v>135</v>
      </c>
      <c r="AC142" s="42">
        <v>135</v>
      </c>
      <c r="AD142" s="42">
        <v>135</v>
      </c>
      <c r="AE142" s="42">
        <v>135</v>
      </c>
      <c r="AF142" s="42">
        <v>135</v>
      </c>
      <c r="AG142" s="52">
        <v>135</v>
      </c>
      <c r="AH142" s="42">
        <v>135</v>
      </c>
      <c r="AI142" s="52">
        <v>135</v>
      </c>
      <c r="AJ142" s="42">
        <v>135</v>
      </c>
      <c r="AK142" s="52">
        <v>135</v>
      </c>
      <c r="AL142" s="44">
        <v>135</v>
      </c>
      <c r="AM142" s="52">
        <v>135</v>
      </c>
      <c r="AN142" s="44">
        <v>135</v>
      </c>
      <c r="AO142" s="52">
        <v>135</v>
      </c>
      <c r="AP142" s="52">
        <v>135</v>
      </c>
      <c r="AQ142" s="52">
        <v>135</v>
      </c>
      <c r="AR142" s="52">
        <v>135</v>
      </c>
      <c r="AS142" s="52">
        <v>135</v>
      </c>
      <c r="AT142" s="52">
        <v>135</v>
      </c>
      <c r="AU142" s="44"/>
      <c r="AV142" s="44"/>
      <c r="AW142" s="6"/>
      <c r="AX142" s="6"/>
      <c r="AY142" s="6"/>
      <c r="AZ142" s="6"/>
      <c r="BA142" s="6"/>
    </row>
    <row r="143" spans="1:53" ht="18" x14ac:dyDescent="0.2">
      <c r="A143" s="38" t="s">
        <v>208</v>
      </c>
      <c r="B143" s="6"/>
      <c r="C143" s="6"/>
      <c r="D143" s="6"/>
      <c r="E143" s="6"/>
      <c r="F143" s="6"/>
      <c r="G143" s="6"/>
      <c r="H143" s="6"/>
      <c r="I143" s="39"/>
      <c r="J143" s="39"/>
      <c r="K143" s="39"/>
      <c r="L143" s="6"/>
      <c r="M143" s="6"/>
      <c r="N143" s="6"/>
      <c r="O143" s="53">
        <v>72</v>
      </c>
      <c r="P143" s="53">
        <v>26</v>
      </c>
      <c r="Q143" s="53">
        <v>23</v>
      </c>
      <c r="R143" s="53">
        <v>33</v>
      </c>
      <c r="S143" s="53">
        <v>46</v>
      </c>
      <c r="T143" s="53">
        <v>65</v>
      </c>
      <c r="U143" s="54">
        <v>111</v>
      </c>
      <c r="V143" s="54">
        <v>48</v>
      </c>
      <c r="W143" s="54">
        <v>7</v>
      </c>
      <c r="X143" s="54">
        <v>4</v>
      </c>
      <c r="Y143" s="54">
        <v>7</v>
      </c>
      <c r="Z143" s="54">
        <v>86</v>
      </c>
      <c r="AA143" s="54">
        <v>27</v>
      </c>
      <c r="AB143" s="54">
        <v>61</v>
      </c>
      <c r="AC143" s="54">
        <v>101</v>
      </c>
      <c r="AD143" s="54">
        <v>50</v>
      </c>
      <c r="AE143" s="54">
        <v>11</v>
      </c>
      <c r="AF143" s="54">
        <v>83</v>
      </c>
      <c r="AG143" s="55">
        <v>72</v>
      </c>
      <c r="AH143" s="54">
        <v>91</v>
      </c>
      <c r="AI143" s="55">
        <v>71</v>
      </c>
      <c r="AJ143" s="54">
        <v>88</v>
      </c>
      <c r="AK143" s="55">
        <v>76</v>
      </c>
      <c r="AL143" s="56">
        <v>174</v>
      </c>
      <c r="AM143" s="52">
        <v>101</v>
      </c>
      <c r="AN143" s="44">
        <v>55</v>
      </c>
      <c r="AO143" s="52">
        <v>48</v>
      </c>
      <c r="AP143" s="57">
        <v>2.8</v>
      </c>
      <c r="AQ143" s="55">
        <v>76</v>
      </c>
      <c r="AR143" s="52">
        <v>110</v>
      </c>
      <c r="AS143" s="52">
        <v>2.2222222220000001</v>
      </c>
      <c r="AT143" s="52">
        <v>76</v>
      </c>
      <c r="AU143" s="44"/>
      <c r="AV143" s="44"/>
      <c r="AW143" s="6"/>
      <c r="AX143" s="6"/>
      <c r="AY143" s="6"/>
      <c r="AZ143" s="6"/>
      <c r="BA143" s="6"/>
    </row>
    <row r="144" spans="1:53" ht="18" x14ac:dyDescent="0.2">
      <c r="A144" s="38" t="s">
        <v>209</v>
      </c>
      <c r="B144" s="6"/>
      <c r="C144" s="6"/>
      <c r="D144" s="6"/>
      <c r="E144" s="6"/>
      <c r="F144" s="6"/>
      <c r="G144" s="6"/>
      <c r="H144" s="6"/>
      <c r="I144" s="39"/>
      <c r="J144" s="39"/>
      <c r="K144" s="39"/>
      <c r="L144" s="6"/>
      <c r="M144" s="6"/>
      <c r="N144" s="6"/>
      <c r="O144" s="56">
        <v>0.53</v>
      </c>
      <c r="P144" s="56">
        <v>0.19</v>
      </c>
      <c r="Q144" s="56">
        <v>0.17</v>
      </c>
      <c r="R144" s="56">
        <v>0.24</v>
      </c>
      <c r="S144" s="56">
        <v>0.34</v>
      </c>
      <c r="T144" s="56">
        <v>0.48</v>
      </c>
      <c r="U144" s="56">
        <v>0.82</v>
      </c>
      <c r="V144" s="56">
        <v>0.36</v>
      </c>
      <c r="W144" s="56">
        <v>0.05</v>
      </c>
      <c r="X144" s="56">
        <v>0.03</v>
      </c>
      <c r="Y144" s="56">
        <v>0.05</v>
      </c>
      <c r="Z144" s="56">
        <v>0.64</v>
      </c>
      <c r="AA144" s="56">
        <v>0.2</v>
      </c>
      <c r="AB144" s="56">
        <v>0.45</v>
      </c>
      <c r="AC144" s="56">
        <v>0.75</v>
      </c>
      <c r="AD144" s="56">
        <v>0.37</v>
      </c>
      <c r="AE144" s="56">
        <v>0.08</v>
      </c>
      <c r="AF144" s="56">
        <v>0.61</v>
      </c>
      <c r="AG144" s="58">
        <v>0.5333</v>
      </c>
      <c r="AH144" s="56">
        <v>0.67</v>
      </c>
      <c r="AI144" s="59">
        <v>0.53</v>
      </c>
      <c r="AJ144" s="56">
        <v>0.65</v>
      </c>
      <c r="AK144" s="58">
        <v>0.56299999999999994</v>
      </c>
      <c r="AL144" s="44">
        <v>1.2888999999999999</v>
      </c>
      <c r="AM144" s="58">
        <v>0.74809999999999999</v>
      </c>
      <c r="AN144" s="44">
        <v>0.40740700000000002</v>
      </c>
      <c r="AO144" s="52">
        <v>0.35560000000000003</v>
      </c>
      <c r="AP144" s="57">
        <v>1.5</v>
      </c>
      <c r="AQ144" s="58">
        <v>0.56299999999999994</v>
      </c>
      <c r="AR144" s="58">
        <v>0.81479999999999997</v>
      </c>
      <c r="AS144" s="57">
        <v>1.3</v>
      </c>
      <c r="AT144" s="59">
        <v>0.56000000000000005</v>
      </c>
      <c r="AU144" s="44"/>
      <c r="AV144" s="44"/>
      <c r="AW144" s="6"/>
      <c r="AX144" s="6"/>
      <c r="AY144" s="6"/>
      <c r="AZ144" s="6"/>
      <c r="BA144" s="6"/>
    </row>
    <row r="145" spans="1:53" ht="19" x14ac:dyDescent="0.25">
      <c r="A145" s="6"/>
      <c r="B145" s="6"/>
      <c r="C145" s="6"/>
      <c r="D145" s="6"/>
      <c r="E145" s="6"/>
      <c r="F145" s="6"/>
      <c r="G145" s="6"/>
      <c r="H145" s="6"/>
      <c r="I145" s="39"/>
      <c r="J145" s="39"/>
      <c r="K145" s="39"/>
      <c r="L145" s="6"/>
      <c r="M145" s="6"/>
      <c r="N145" s="6"/>
      <c r="O145" s="6">
        <v>53.333333330000002</v>
      </c>
      <c r="P145" s="6">
        <v>19.2592593</v>
      </c>
      <c r="Q145" s="6">
        <v>17.037037040000001</v>
      </c>
      <c r="R145" s="6">
        <v>24.444444440000002</v>
      </c>
      <c r="S145" s="6">
        <v>34.074074070000002</v>
      </c>
      <c r="T145" s="6">
        <v>48.148150000000001</v>
      </c>
      <c r="U145" s="6">
        <v>82.222222220000006</v>
      </c>
      <c r="V145" s="6">
        <v>35.555555560000002</v>
      </c>
      <c r="W145" s="6">
        <v>5.1852</v>
      </c>
      <c r="X145" s="6">
        <v>2.9629629629999998</v>
      </c>
      <c r="Y145" s="6">
        <v>5.1851851849999999</v>
      </c>
      <c r="Z145" s="6">
        <v>63.703699999999998</v>
      </c>
      <c r="AA145" s="6">
        <v>20</v>
      </c>
      <c r="AB145" s="6">
        <v>45.19</v>
      </c>
      <c r="AC145" s="6">
        <v>74.814814810000001</v>
      </c>
      <c r="AD145" s="6">
        <v>37.037037040000001</v>
      </c>
      <c r="AE145" s="6">
        <v>8.1481481480000006</v>
      </c>
      <c r="AF145" s="6">
        <v>61.481481479999999</v>
      </c>
      <c r="AG145" s="60">
        <v>53.33</v>
      </c>
      <c r="AH145" s="6">
        <v>67.407399999999996</v>
      </c>
      <c r="AI145" s="61">
        <v>52.593000000000004</v>
      </c>
      <c r="AJ145" s="6">
        <v>65.185190000000006</v>
      </c>
      <c r="AK145" s="60">
        <v>56.3</v>
      </c>
      <c r="AL145" s="6">
        <v>128.88999999999999</v>
      </c>
      <c r="AM145" s="60">
        <v>74.81</v>
      </c>
      <c r="AN145" s="6">
        <v>40.740740000000002</v>
      </c>
      <c r="AO145" s="62">
        <v>35.555999999999997</v>
      </c>
      <c r="AP145" s="6"/>
      <c r="AQ145" s="60">
        <v>56.3</v>
      </c>
      <c r="AR145" s="60">
        <v>81.48</v>
      </c>
      <c r="AS145" s="6"/>
      <c r="AT145" s="60">
        <v>56.3</v>
      </c>
      <c r="AU145" s="6"/>
      <c r="AV145" s="6"/>
      <c r="AW145" s="6"/>
      <c r="AX145" s="6"/>
      <c r="AY145" s="6"/>
      <c r="AZ145" s="6"/>
      <c r="BA145" s="6"/>
    </row>
    <row r="146" spans="1:53" x14ac:dyDescent="0.2">
      <c r="A146" s="6"/>
      <c r="B146" s="6"/>
      <c r="C146" s="6"/>
      <c r="D146" s="6"/>
      <c r="E146" s="6"/>
      <c r="F146" s="6"/>
      <c r="G146" s="6"/>
      <c r="H146" s="6"/>
      <c r="I146" s="39"/>
      <c r="J146" s="39"/>
      <c r="K146" s="39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1:53" x14ac:dyDescent="0.2">
      <c r="A147" s="6"/>
      <c r="B147" s="6"/>
      <c r="C147" s="6"/>
      <c r="D147" s="6"/>
      <c r="E147" s="6"/>
      <c r="F147" s="6"/>
      <c r="G147" s="6"/>
      <c r="H147" s="6"/>
      <c r="I147" s="39"/>
      <c r="J147" s="39"/>
      <c r="K147" s="39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</sheetData>
  <mergeCells count="45">
    <mergeCell ref="AQ1:AQ3"/>
    <mergeCell ref="AR1:AR3"/>
    <mergeCell ref="AS1:AS3"/>
    <mergeCell ref="AT1:AT3"/>
    <mergeCell ref="I2:I3"/>
    <mergeCell ref="J2:J3"/>
    <mergeCell ref="K2:K3"/>
    <mergeCell ref="L2:L3"/>
    <mergeCell ref="M2:M3"/>
    <mergeCell ref="N2:N3"/>
    <mergeCell ref="AK1:AK3"/>
    <mergeCell ref="AL1:AL3"/>
    <mergeCell ref="AM1:AM3"/>
    <mergeCell ref="AN1:AN3"/>
    <mergeCell ref="AO1:AO3"/>
    <mergeCell ref="AP1:AP3"/>
    <mergeCell ref="AJ1:AJ3"/>
    <mergeCell ref="W1:W3"/>
    <mergeCell ref="X1:X3"/>
    <mergeCell ref="Y1:Y3"/>
    <mergeCell ref="Z1:Z3"/>
    <mergeCell ref="AA1:AA3"/>
    <mergeCell ref="AB1:AB3"/>
    <mergeCell ref="AC1:AC3"/>
    <mergeCell ref="AF1:AF3"/>
    <mergeCell ref="AG1:AG3"/>
    <mergeCell ref="AH1:AH3"/>
    <mergeCell ref="AI1:AI3"/>
    <mergeCell ref="V1:V3"/>
    <mergeCell ref="G1:G3"/>
    <mergeCell ref="H1:H3"/>
    <mergeCell ref="I1:N1"/>
    <mergeCell ref="O1:O3"/>
    <mergeCell ref="P1:P3"/>
    <mergeCell ref="Q1:Q3"/>
    <mergeCell ref="R1:R3"/>
    <mergeCell ref="S1:S3"/>
    <mergeCell ref="T1:T3"/>
    <mergeCell ref="U1:U3"/>
    <mergeCell ref="F1:F3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2CE97-B63F-C147-89D6-296FF1EC3DB5}">
  <dimension ref="A1:BB56"/>
  <sheetViews>
    <sheetView workbookViewId="0">
      <selection activeCell="F38" sqref="F38"/>
    </sheetView>
  </sheetViews>
  <sheetFormatPr baseColWidth="10" defaultColWidth="11.5" defaultRowHeight="15" x14ac:dyDescent="0.2"/>
  <cols>
    <col min="1" max="1" width="11.5" style="68"/>
    <col min="19" max="19" width="11.5" style="68"/>
    <col min="22" max="22" width="11.5" style="68"/>
    <col min="28" max="28" width="11.5" style="68"/>
  </cols>
  <sheetData>
    <row r="1" spans="1:54" ht="29" customHeight="1" x14ac:dyDescent="0.2">
      <c r="A1" s="97" t="s">
        <v>17</v>
      </c>
      <c r="B1" s="109" t="s">
        <v>18</v>
      </c>
      <c r="C1" s="99" t="s">
        <v>19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01" t="s">
        <v>20</v>
      </c>
      <c r="U1" s="101"/>
      <c r="V1" s="102"/>
      <c r="W1" s="103" t="s">
        <v>21</v>
      </c>
      <c r="X1" s="103"/>
      <c r="Y1" s="103"/>
      <c r="Z1" s="103"/>
      <c r="AA1" s="103"/>
      <c r="AB1" s="104"/>
      <c r="AF1" s="105"/>
      <c r="AG1" s="105"/>
      <c r="AH1" s="105"/>
      <c r="AJ1" s="106"/>
      <c r="AK1" s="73"/>
      <c r="AL1" s="87"/>
      <c r="AM1" s="74"/>
      <c r="AN1" s="74"/>
      <c r="AO1" s="73"/>
      <c r="AP1" s="74"/>
      <c r="AQ1" s="74"/>
      <c r="AR1" s="74"/>
      <c r="AS1" s="74"/>
      <c r="AT1" s="74"/>
      <c r="AU1" s="74"/>
      <c r="AV1" s="73"/>
      <c r="AW1" s="73"/>
      <c r="AX1" s="74"/>
      <c r="AY1" s="73"/>
      <c r="AZ1" s="73"/>
      <c r="BA1" s="73"/>
      <c r="BB1" s="74"/>
    </row>
    <row r="2" spans="1:54" ht="29" customHeight="1" x14ac:dyDescent="0.2">
      <c r="A2" s="98"/>
      <c r="B2" s="110"/>
      <c r="C2" s="94" t="s">
        <v>22</v>
      </c>
      <c r="D2" s="95" t="s">
        <v>23</v>
      </c>
      <c r="E2" s="94" t="s">
        <v>24</v>
      </c>
      <c r="F2" s="94" t="s">
        <v>25</v>
      </c>
      <c r="G2" s="95" t="s">
        <v>26</v>
      </c>
      <c r="H2" s="95" t="s">
        <v>27</v>
      </c>
      <c r="I2" s="95" t="s">
        <v>28</v>
      </c>
      <c r="J2" s="95" t="s">
        <v>29</v>
      </c>
      <c r="K2" s="94" t="s">
        <v>30</v>
      </c>
      <c r="L2" s="94" t="s">
        <v>31</v>
      </c>
      <c r="M2" s="94" t="s">
        <v>32</v>
      </c>
      <c r="N2" s="94" t="s">
        <v>33</v>
      </c>
      <c r="O2" s="94" t="s">
        <v>34</v>
      </c>
      <c r="P2" s="94" t="s">
        <v>35</v>
      </c>
      <c r="Q2" s="94" t="s">
        <v>36</v>
      </c>
      <c r="R2" s="94" t="s">
        <v>37</v>
      </c>
      <c r="S2" s="96" t="s">
        <v>38</v>
      </c>
      <c r="T2" s="94" t="s">
        <v>39</v>
      </c>
      <c r="U2" s="94" t="s">
        <v>40</v>
      </c>
      <c r="V2" s="96" t="s">
        <v>41</v>
      </c>
      <c r="W2" s="94" t="s">
        <v>42</v>
      </c>
      <c r="X2" s="94" t="s">
        <v>43</v>
      </c>
      <c r="Y2" s="94" t="s">
        <v>44</v>
      </c>
      <c r="Z2" s="94" t="s">
        <v>45</v>
      </c>
      <c r="AA2" s="94" t="s">
        <v>46</v>
      </c>
      <c r="AB2" s="96" t="s">
        <v>47</v>
      </c>
      <c r="AF2" s="107"/>
      <c r="AG2" s="108"/>
      <c r="AH2" s="107"/>
      <c r="AI2" s="107"/>
      <c r="AJ2" s="106"/>
      <c r="AK2" s="73"/>
      <c r="AL2" s="87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</row>
    <row r="3" spans="1:54" x14ac:dyDescent="0.2">
      <c r="A3" s="68">
        <v>12625</v>
      </c>
      <c r="B3">
        <v>1</v>
      </c>
      <c r="C3">
        <v>121</v>
      </c>
      <c r="D3">
        <v>12</v>
      </c>
      <c r="E3">
        <v>0.78</v>
      </c>
      <c r="F3">
        <v>69</v>
      </c>
      <c r="G3">
        <v>138</v>
      </c>
      <c r="H3">
        <v>4.2</v>
      </c>
      <c r="I3">
        <v>102</v>
      </c>
      <c r="J3">
        <v>28</v>
      </c>
      <c r="K3">
        <v>9.3000000000000007</v>
      </c>
      <c r="L3">
        <v>7.4</v>
      </c>
      <c r="M3">
        <v>4.3</v>
      </c>
      <c r="N3">
        <v>3.1</v>
      </c>
      <c r="O3">
        <v>1.4</v>
      </c>
      <c r="P3">
        <v>0.4</v>
      </c>
      <c r="Q3">
        <v>73</v>
      </c>
      <c r="R3">
        <v>18</v>
      </c>
      <c r="S3" s="68">
        <v>8</v>
      </c>
      <c r="T3">
        <v>13.5</v>
      </c>
      <c r="U3">
        <v>41.1</v>
      </c>
      <c r="W3">
        <v>161</v>
      </c>
      <c r="X3">
        <v>65</v>
      </c>
      <c r="Y3">
        <v>122</v>
      </c>
      <c r="Z3">
        <v>76</v>
      </c>
      <c r="AA3">
        <v>2.5</v>
      </c>
      <c r="AB3" s="68">
        <v>96</v>
      </c>
    </row>
    <row r="4" spans="1:54" ht="15" customHeight="1" x14ac:dyDescent="0.2">
      <c r="A4" s="68">
        <v>13350</v>
      </c>
      <c r="B4">
        <v>0</v>
      </c>
      <c r="C4">
        <v>96</v>
      </c>
      <c r="D4">
        <v>21</v>
      </c>
      <c r="E4">
        <v>1.31</v>
      </c>
      <c r="F4">
        <v>62</v>
      </c>
      <c r="G4">
        <v>140</v>
      </c>
      <c r="H4">
        <v>4.3</v>
      </c>
      <c r="I4">
        <v>105</v>
      </c>
      <c r="J4">
        <v>29</v>
      </c>
      <c r="K4">
        <v>9.3000000000000007</v>
      </c>
      <c r="L4">
        <v>6.4</v>
      </c>
      <c r="M4">
        <v>4.0999999999999996</v>
      </c>
      <c r="N4">
        <v>2.2999999999999998</v>
      </c>
      <c r="O4">
        <v>1.8</v>
      </c>
      <c r="P4">
        <v>0.5</v>
      </c>
      <c r="Q4">
        <v>45</v>
      </c>
      <c r="R4">
        <v>16</v>
      </c>
      <c r="S4" s="68">
        <v>12</v>
      </c>
      <c r="T4">
        <v>13.9</v>
      </c>
      <c r="U4">
        <v>41.6</v>
      </c>
      <c r="V4" s="68">
        <v>5.3</v>
      </c>
      <c r="W4">
        <v>277</v>
      </c>
      <c r="X4">
        <v>54</v>
      </c>
      <c r="Y4">
        <v>193</v>
      </c>
      <c r="Z4">
        <v>186</v>
      </c>
      <c r="AA4">
        <v>5.0999999999999996</v>
      </c>
      <c r="AB4" s="68">
        <v>223</v>
      </c>
    </row>
    <row r="5" spans="1:54" x14ac:dyDescent="0.2">
      <c r="A5" s="68">
        <v>13459</v>
      </c>
      <c r="B5">
        <v>0</v>
      </c>
      <c r="C5">
        <v>89</v>
      </c>
      <c r="D5">
        <v>10</v>
      </c>
      <c r="E5">
        <v>0.78</v>
      </c>
      <c r="F5">
        <v>83</v>
      </c>
      <c r="G5">
        <v>140</v>
      </c>
      <c r="H5">
        <v>4.4000000000000004</v>
      </c>
      <c r="I5">
        <v>104</v>
      </c>
      <c r="J5">
        <v>30</v>
      </c>
      <c r="K5">
        <v>9.9</v>
      </c>
      <c r="L5">
        <v>7.6</v>
      </c>
      <c r="M5">
        <v>4.4000000000000004</v>
      </c>
      <c r="N5">
        <v>3.2</v>
      </c>
      <c r="O5">
        <v>1.4</v>
      </c>
      <c r="P5">
        <v>0.6</v>
      </c>
      <c r="Q5">
        <v>65</v>
      </c>
      <c r="R5">
        <v>26</v>
      </c>
      <c r="S5" s="68">
        <v>19</v>
      </c>
      <c r="T5">
        <v>14.6</v>
      </c>
      <c r="U5">
        <v>43.8</v>
      </c>
      <c r="V5" s="68">
        <v>5.2</v>
      </c>
      <c r="W5">
        <v>181</v>
      </c>
      <c r="X5">
        <v>70</v>
      </c>
      <c r="Y5">
        <v>62</v>
      </c>
      <c r="Z5">
        <v>97</v>
      </c>
      <c r="AA5">
        <v>2.6</v>
      </c>
      <c r="AB5" s="68">
        <v>111</v>
      </c>
    </row>
    <row r="6" spans="1:54" x14ac:dyDescent="0.2">
      <c r="A6" s="68">
        <v>15072</v>
      </c>
      <c r="B6">
        <v>1</v>
      </c>
      <c r="C6">
        <v>101</v>
      </c>
      <c r="D6">
        <v>16</v>
      </c>
      <c r="E6">
        <v>0.91</v>
      </c>
      <c r="F6">
        <v>92</v>
      </c>
      <c r="G6">
        <v>140</v>
      </c>
      <c r="H6">
        <v>3.9</v>
      </c>
      <c r="I6">
        <v>106</v>
      </c>
      <c r="J6">
        <v>27</v>
      </c>
      <c r="K6">
        <v>9.1999999999999993</v>
      </c>
      <c r="L6">
        <v>6.9</v>
      </c>
      <c r="M6">
        <v>4.4000000000000004</v>
      </c>
      <c r="N6">
        <v>2.5</v>
      </c>
      <c r="O6">
        <v>1.8</v>
      </c>
      <c r="P6">
        <v>0.9</v>
      </c>
      <c r="Q6">
        <v>82</v>
      </c>
      <c r="R6">
        <v>23</v>
      </c>
      <c r="S6" s="68">
        <v>23</v>
      </c>
      <c r="T6">
        <v>15.6</v>
      </c>
      <c r="U6">
        <v>43.6</v>
      </c>
      <c r="V6" s="68">
        <v>4.7</v>
      </c>
      <c r="W6">
        <v>148</v>
      </c>
      <c r="X6">
        <v>43</v>
      </c>
      <c r="Y6">
        <v>192</v>
      </c>
      <c r="Z6">
        <v>76</v>
      </c>
      <c r="AA6">
        <v>3.4</v>
      </c>
      <c r="AB6" s="68">
        <v>105</v>
      </c>
    </row>
    <row r="7" spans="1:54" x14ac:dyDescent="0.2">
      <c r="A7" s="68">
        <v>15120</v>
      </c>
      <c r="B7">
        <v>0</v>
      </c>
      <c r="C7">
        <v>103</v>
      </c>
      <c r="D7">
        <v>11</v>
      </c>
      <c r="E7">
        <v>0.54</v>
      </c>
      <c r="F7">
        <v>101</v>
      </c>
      <c r="G7">
        <v>137</v>
      </c>
      <c r="H7">
        <v>4.3</v>
      </c>
      <c r="I7">
        <v>103</v>
      </c>
      <c r="J7">
        <v>28</v>
      </c>
      <c r="K7">
        <v>8.9</v>
      </c>
      <c r="L7">
        <v>6.5</v>
      </c>
      <c r="M7">
        <v>4.0999999999999996</v>
      </c>
      <c r="N7">
        <v>2.4</v>
      </c>
      <c r="O7">
        <v>1.7</v>
      </c>
      <c r="P7">
        <v>0.6</v>
      </c>
      <c r="Q7">
        <v>60</v>
      </c>
      <c r="R7">
        <v>24</v>
      </c>
      <c r="S7" s="68">
        <v>16</v>
      </c>
      <c r="T7">
        <v>14.6</v>
      </c>
      <c r="U7">
        <v>42.9</v>
      </c>
      <c r="V7" s="68">
        <v>4.9000000000000004</v>
      </c>
      <c r="W7">
        <v>207</v>
      </c>
      <c r="X7">
        <v>112</v>
      </c>
      <c r="Y7">
        <v>51</v>
      </c>
      <c r="Z7">
        <v>82</v>
      </c>
      <c r="AA7">
        <v>1.8</v>
      </c>
      <c r="AB7" s="68">
        <v>95</v>
      </c>
    </row>
    <row r="8" spans="1:54" x14ac:dyDescent="0.2">
      <c r="A8" s="68">
        <v>15842</v>
      </c>
      <c r="B8">
        <v>0</v>
      </c>
      <c r="C8">
        <v>83</v>
      </c>
      <c r="D8">
        <v>14</v>
      </c>
      <c r="E8">
        <v>0.82</v>
      </c>
      <c r="F8">
        <v>81</v>
      </c>
      <c r="G8">
        <v>139</v>
      </c>
      <c r="H8">
        <v>4.3</v>
      </c>
      <c r="I8">
        <v>102</v>
      </c>
      <c r="J8">
        <v>30</v>
      </c>
      <c r="K8">
        <v>9.4</v>
      </c>
      <c r="L8">
        <v>7</v>
      </c>
      <c r="M8">
        <v>4.4000000000000004</v>
      </c>
      <c r="N8">
        <v>2.6</v>
      </c>
      <c r="O8">
        <v>1.7</v>
      </c>
      <c r="P8">
        <v>1.2</v>
      </c>
      <c r="Q8">
        <v>49</v>
      </c>
      <c r="R8">
        <v>19</v>
      </c>
      <c r="S8" s="68">
        <v>19</v>
      </c>
      <c r="T8">
        <v>13.1</v>
      </c>
      <c r="U8">
        <v>38.299999999999997</v>
      </c>
      <c r="V8" s="68">
        <v>5.0999999999999996</v>
      </c>
      <c r="W8">
        <v>224</v>
      </c>
      <c r="X8">
        <v>61</v>
      </c>
      <c r="Y8">
        <v>70</v>
      </c>
      <c r="Z8">
        <v>146</v>
      </c>
      <c r="AA8">
        <v>3.7</v>
      </c>
      <c r="AB8" s="68">
        <v>163</v>
      </c>
    </row>
    <row r="9" spans="1:54" x14ac:dyDescent="0.2">
      <c r="A9" s="68">
        <v>16418</v>
      </c>
      <c r="B9">
        <v>1</v>
      </c>
      <c r="C9">
        <v>118</v>
      </c>
      <c r="D9">
        <v>25</v>
      </c>
      <c r="E9">
        <v>0.8</v>
      </c>
      <c r="F9">
        <v>87</v>
      </c>
      <c r="G9">
        <v>141</v>
      </c>
      <c r="H9">
        <v>4.3</v>
      </c>
      <c r="I9">
        <v>108</v>
      </c>
      <c r="J9">
        <v>26</v>
      </c>
      <c r="K9">
        <v>9.1</v>
      </c>
      <c r="L9">
        <v>6.4</v>
      </c>
      <c r="M9">
        <v>4.0999999999999996</v>
      </c>
      <c r="N9">
        <v>2.2999999999999998</v>
      </c>
      <c r="O9">
        <v>1.8</v>
      </c>
      <c r="P9">
        <v>0.6</v>
      </c>
      <c r="Q9">
        <v>100</v>
      </c>
      <c r="R9">
        <v>15</v>
      </c>
      <c r="S9" s="68">
        <v>16</v>
      </c>
      <c r="T9">
        <v>13.9</v>
      </c>
      <c r="U9">
        <v>40.4</v>
      </c>
      <c r="V9" s="68">
        <v>5.5</v>
      </c>
      <c r="W9">
        <v>204</v>
      </c>
      <c r="X9">
        <v>46</v>
      </c>
      <c r="Y9">
        <v>199</v>
      </c>
      <c r="Z9">
        <v>126</v>
      </c>
      <c r="AA9">
        <v>4.4000000000000004</v>
      </c>
      <c r="AB9" s="68">
        <v>158</v>
      </c>
    </row>
    <row r="10" spans="1:54" x14ac:dyDescent="0.2">
      <c r="A10" s="68">
        <v>17200</v>
      </c>
      <c r="B10">
        <v>0</v>
      </c>
      <c r="C10">
        <v>106</v>
      </c>
      <c r="D10">
        <v>10</v>
      </c>
      <c r="E10">
        <v>0.76</v>
      </c>
      <c r="F10">
        <v>102</v>
      </c>
      <c r="G10">
        <v>139</v>
      </c>
      <c r="H10">
        <v>4.5999999999999996</v>
      </c>
      <c r="I10">
        <v>103</v>
      </c>
      <c r="J10">
        <v>28</v>
      </c>
      <c r="K10">
        <v>9.5</v>
      </c>
      <c r="L10">
        <v>7.1</v>
      </c>
      <c r="M10">
        <v>4.2</v>
      </c>
      <c r="N10">
        <v>2.9</v>
      </c>
      <c r="O10">
        <v>1.4</v>
      </c>
      <c r="P10">
        <v>1.7</v>
      </c>
      <c r="Q10">
        <v>49</v>
      </c>
      <c r="R10">
        <v>37</v>
      </c>
      <c r="S10" s="68">
        <v>23</v>
      </c>
      <c r="T10">
        <v>15.3</v>
      </c>
      <c r="U10">
        <v>44.5</v>
      </c>
      <c r="V10" s="68">
        <v>4.9000000000000004</v>
      </c>
      <c r="W10">
        <v>198</v>
      </c>
      <c r="X10">
        <v>68</v>
      </c>
      <c r="Y10">
        <v>105</v>
      </c>
      <c r="Z10">
        <v>109</v>
      </c>
      <c r="AA10">
        <v>2.9</v>
      </c>
      <c r="AB10" s="68">
        <v>130</v>
      </c>
    </row>
    <row r="11" spans="1:54" x14ac:dyDescent="0.2">
      <c r="A11" s="68">
        <v>18701</v>
      </c>
      <c r="B11">
        <v>0</v>
      </c>
      <c r="C11">
        <v>110</v>
      </c>
      <c r="D11">
        <v>24</v>
      </c>
      <c r="E11">
        <v>1.06</v>
      </c>
      <c r="F11">
        <v>82</v>
      </c>
      <c r="G11">
        <v>138</v>
      </c>
      <c r="H11">
        <v>4.8</v>
      </c>
      <c r="I11">
        <v>102</v>
      </c>
      <c r="J11">
        <v>30</v>
      </c>
      <c r="K11">
        <v>9.9</v>
      </c>
      <c r="L11">
        <v>6.9</v>
      </c>
      <c r="M11">
        <v>4.5</v>
      </c>
      <c r="N11">
        <v>2.4</v>
      </c>
      <c r="O11">
        <v>1.9</v>
      </c>
      <c r="P11">
        <v>0.6</v>
      </c>
      <c r="Q11">
        <v>62</v>
      </c>
      <c r="R11">
        <v>17</v>
      </c>
      <c r="S11" s="68">
        <v>15</v>
      </c>
      <c r="T11">
        <v>14.1</v>
      </c>
      <c r="U11">
        <v>42.2</v>
      </c>
      <c r="V11" s="68">
        <v>5.5</v>
      </c>
      <c r="W11">
        <v>256</v>
      </c>
      <c r="X11">
        <v>78</v>
      </c>
      <c r="Y11">
        <v>82</v>
      </c>
      <c r="Z11">
        <v>159</v>
      </c>
      <c r="AA11">
        <v>3.3</v>
      </c>
      <c r="AB11" s="68">
        <v>178</v>
      </c>
    </row>
    <row r="12" spans="1:54" x14ac:dyDescent="0.2">
      <c r="A12" s="68">
        <v>19133</v>
      </c>
      <c r="B12">
        <v>0</v>
      </c>
      <c r="C12">
        <v>84</v>
      </c>
      <c r="D12">
        <v>15</v>
      </c>
      <c r="E12">
        <v>0.7</v>
      </c>
      <c r="F12">
        <v>100</v>
      </c>
      <c r="G12">
        <v>140</v>
      </c>
      <c r="H12">
        <v>4.4000000000000004</v>
      </c>
      <c r="I12">
        <v>106</v>
      </c>
      <c r="J12">
        <v>29</v>
      </c>
      <c r="K12">
        <v>9</v>
      </c>
      <c r="L12">
        <v>6.6</v>
      </c>
      <c r="M12">
        <v>4.0999999999999996</v>
      </c>
      <c r="N12">
        <v>2.5</v>
      </c>
      <c r="O12">
        <v>1.6</v>
      </c>
      <c r="P12">
        <v>0.8</v>
      </c>
      <c r="Q12">
        <v>60</v>
      </c>
      <c r="R12">
        <v>19</v>
      </c>
      <c r="S12" s="68">
        <v>17</v>
      </c>
      <c r="T12">
        <v>14.3</v>
      </c>
      <c r="U12">
        <v>41.4</v>
      </c>
      <c r="V12" s="68">
        <v>5.2</v>
      </c>
      <c r="W12">
        <v>182</v>
      </c>
      <c r="X12">
        <v>61</v>
      </c>
      <c r="Y12">
        <v>56</v>
      </c>
      <c r="Z12">
        <v>107</v>
      </c>
      <c r="AA12">
        <v>3</v>
      </c>
      <c r="AB12" s="68">
        <v>121</v>
      </c>
    </row>
    <row r="13" spans="1:54" x14ac:dyDescent="0.2">
      <c r="A13" s="68">
        <v>19837</v>
      </c>
      <c r="B13">
        <v>0</v>
      </c>
      <c r="C13">
        <v>106</v>
      </c>
      <c r="D13">
        <v>13</v>
      </c>
      <c r="E13">
        <v>0.9</v>
      </c>
      <c r="F13">
        <v>92</v>
      </c>
      <c r="G13">
        <v>140</v>
      </c>
      <c r="H13">
        <v>5.4</v>
      </c>
      <c r="I13">
        <v>104</v>
      </c>
      <c r="J13">
        <v>30</v>
      </c>
      <c r="K13">
        <v>9.1999999999999993</v>
      </c>
      <c r="L13">
        <v>6.9</v>
      </c>
      <c r="M13">
        <v>4.4000000000000004</v>
      </c>
      <c r="N13">
        <v>2.5</v>
      </c>
      <c r="O13">
        <v>1.8</v>
      </c>
      <c r="P13">
        <v>2</v>
      </c>
      <c r="Q13">
        <v>57</v>
      </c>
      <c r="R13">
        <v>19</v>
      </c>
      <c r="S13" s="68">
        <v>22</v>
      </c>
      <c r="T13">
        <v>14.8</v>
      </c>
      <c r="U13">
        <v>43.7</v>
      </c>
      <c r="V13" s="68">
        <v>5.3</v>
      </c>
      <c r="W13">
        <v>170</v>
      </c>
      <c r="X13">
        <v>65</v>
      </c>
      <c r="Y13">
        <v>107</v>
      </c>
      <c r="Z13">
        <v>85</v>
      </c>
      <c r="AA13">
        <v>2.6</v>
      </c>
      <c r="AB13" s="68">
        <v>105</v>
      </c>
    </row>
    <row r="14" spans="1:54" x14ac:dyDescent="0.2">
      <c r="A14" s="112">
        <v>20149</v>
      </c>
      <c r="B14">
        <v>0</v>
      </c>
      <c r="C14">
        <v>94</v>
      </c>
      <c r="D14">
        <v>22</v>
      </c>
      <c r="E14">
        <v>1.04</v>
      </c>
      <c r="F14">
        <v>61</v>
      </c>
      <c r="G14">
        <v>142</v>
      </c>
      <c r="H14">
        <v>4.9000000000000004</v>
      </c>
      <c r="I14">
        <v>105</v>
      </c>
      <c r="J14">
        <v>31</v>
      </c>
      <c r="K14">
        <v>9.8000000000000007</v>
      </c>
      <c r="L14">
        <v>6.8</v>
      </c>
      <c r="M14">
        <v>4.4000000000000004</v>
      </c>
      <c r="N14">
        <v>2.4</v>
      </c>
      <c r="O14">
        <v>1.8</v>
      </c>
      <c r="P14">
        <v>0.7</v>
      </c>
      <c r="Q14">
        <v>51</v>
      </c>
      <c r="R14">
        <v>22</v>
      </c>
      <c r="S14" s="68">
        <v>18</v>
      </c>
      <c r="T14">
        <v>14</v>
      </c>
      <c r="U14">
        <v>40.5</v>
      </c>
      <c r="W14">
        <v>253</v>
      </c>
      <c r="X14">
        <v>101</v>
      </c>
      <c r="Y14">
        <v>64</v>
      </c>
      <c r="Z14">
        <v>136</v>
      </c>
      <c r="AA14">
        <v>2.5</v>
      </c>
      <c r="AB14" s="68">
        <v>152</v>
      </c>
    </row>
    <row r="15" spans="1:54" x14ac:dyDescent="0.2">
      <c r="A15" s="112">
        <v>20874</v>
      </c>
      <c r="B15">
        <v>0</v>
      </c>
      <c r="C15">
        <v>88</v>
      </c>
      <c r="D15">
        <v>10</v>
      </c>
      <c r="E15">
        <v>0.66</v>
      </c>
      <c r="F15">
        <v>94</v>
      </c>
      <c r="G15">
        <v>139</v>
      </c>
      <c r="H15">
        <v>4.5</v>
      </c>
      <c r="I15">
        <v>105</v>
      </c>
      <c r="J15">
        <v>29</v>
      </c>
      <c r="K15">
        <v>9</v>
      </c>
      <c r="L15">
        <v>6.2</v>
      </c>
      <c r="M15">
        <v>4</v>
      </c>
      <c r="N15">
        <v>2.2000000000000002</v>
      </c>
      <c r="O15">
        <v>1.8</v>
      </c>
      <c r="P15">
        <v>0.5</v>
      </c>
      <c r="Q15">
        <v>80</v>
      </c>
      <c r="R15">
        <v>15</v>
      </c>
      <c r="S15" s="68">
        <v>12</v>
      </c>
      <c r="T15">
        <v>12.7</v>
      </c>
      <c r="U15">
        <v>37.9</v>
      </c>
      <c r="W15">
        <v>217</v>
      </c>
      <c r="X15">
        <v>54</v>
      </c>
      <c r="Y15">
        <v>145</v>
      </c>
      <c r="Z15">
        <v>136</v>
      </c>
      <c r="AA15">
        <v>4</v>
      </c>
      <c r="AB15" s="68">
        <v>163</v>
      </c>
    </row>
    <row r="16" spans="1:54" x14ac:dyDescent="0.2">
      <c r="A16" s="68">
        <v>21070</v>
      </c>
      <c r="B16">
        <v>0</v>
      </c>
      <c r="C16">
        <v>93</v>
      </c>
      <c r="D16">
        <v>21</v>
      </c>
      <c r="E16">
        <v>0.84</v>
      </c>
      <c r="F16">
        <v>79</v>
      </c>
      <c r="G16">
        <v>138</v>
      </c>
      <c r="H16">
        <v>4.9000000000000004</v>
      </c>
      <c r="I16">
        <v>105</v>
      </c>
      <c r="J16">
        <v>26</v>
      </c>
      <c r="K16">
        <v>9.6</v>
      </c>
      <c r="L16">
        <v>6.7</v>
      </c>
      <c r="M16">
        <v>4.5</v>
      </c>
      <c r="N16">
        <v>2.2000000000000002</v>
      </c>
      <c r="O16">
        <v>2</v>
      </c>
      <c r="P16">
        <v>0.6</v>
      </c>
      <c r="Q16">
        <v>101</v>
      </c>
      <c r="R16">
        <v>22</v>
      </c>
      <c r="S16" s="68">
        <v>11</v>
      </c>
      <c r="T16">
        <v>13.3</v>
      </c>
      <c r="U16">
        <v>40.9</v>
      </c>
      <c r="W16">
        <v>223</v>
      </c>
      <c r="X16">
        <v>85</v>
      </c>
      <c r="Y16">
        <v>51</v>
      </c>
      <c r="Z16">
        <v>124</v>
      </c>
      <c r="AA16">
        <v>2.6</v>
      </c>
      <c r="AB16" s="68">
        <v>138</v>
      </c>
    </row>
    <row r="17" spans="1:28" x14ac:dyDescent="0.2">
      <c r="A17" s="68">
        <v>21605</v>
      </c>
      <c r="B17">
        <v>1</v>
      </c>
      <c r="C17">
        <v>95</v>
      </c>
      <c r="D17">
        <v>18</v>
      </c>
      <c r="E17">
        <v>0.66</v>
      </c>
      <c r="F17">
        <v>99</v>
      </c>
      <c r="G17">
        <v>140</v>
      </c>
      <c r="H17">
        <v>4.5999999999999996</v>
      </c>
      <c r="I17">
        <v>104</v>
      </c>
      <c r="J17">
        <v>27</v>
      </c>
      <c r="K17">
        <v>9.4</v>
      </c>
      <c r="L17">
        <v>7.3</v>
      </c>
      <c r="M17">
        <v>4.7</v>
      </c>
      <c r="N17">
        <v>2.6</v>
      </c>
      <c r="O17">
        <v>1.8</v>
      </c>
      <c r="P17">
        <v>0.5</v>
      </c>
      <c r="Q17">
        <v>66</v>
      </c>
      <c r="R17">
        <v>18</v>
      </c>
      <c r="S17" s="68">
        <v>16</v>
      </c>
      <c r="T17">
        <v>14.8</v>
      </c>
      <c r="U17">
        <v>43.4</v>
      </c>
      <c r="V17" s="68">
        <v>5.3</v>
      </c>
      <c r="W17">
        <v>245</v>
      </c>
      <c r="X17">
        <v>45</v>
      </c>
      <c r="Y17">
        <v>288</v>
      </c>
      <c r="Z17">
        <v>153</v>
      </c>
      <c r="AA17">
        <v>5.4</v>
      </c>
      <c r="AB17" s="68">
        <v>200</v>
      </c>
    </row>
    <row r="18" spans="1:28" x14ac:dyDescent="0.2">
      <c r="A18" s="68">
        <v>22060</v>
      </c>
      <c r="B18">
        <v>1</v>
      </c>
      <c r="C18">
        <v>163</v>
      </c>
      <c r="D18">
        <v>19</v>
      </c>
      <c r="E18">
        <v>0.83</v>
      </c>
      <c r="F18">
        <v>97</v>
      </c>
      <c r="G18">
        <v>138</v>
      </c>
      <c r="H18">
        <v>4.4000000000000004</v>
      </c>
      <c r="I18">
        <v>103</v>
      </c>
      <c r="J18">
        <v>27</v>
      </c>
      <c r="K18">
        <v>9.6999999999999993</v>
      </c>
      <c r="L18">
        <v>6.9</v>
      </c>
      <c r="M18">
        <v>4.5999999999999996</v>
      </c>
      <c r="N18">
        <v>2.2999999999999998</v>
      </c>
      <c r="O18">
        <v>2</v>
      </c>
      <c r="P18">
        <v>1.4</v>
      </c>
      <c r="Q18">
        <v>61</v>
      </c>
      <c r="R18">
        <v>19</v>
      </c>
      <c r="S18" s="68">
        <v>27</v>
      </c>
      <c r="T18">
        <v>15.2</v>
      </c>
      <c r="U18">
        <v>45</v>
      </c>
      <c r="W18">
        <v>210</v>
      </c>
      <c r="X18">
        <v>51</v>
      </c>
      <c r="Y18">
        <v>188</v>
      </c>
      <c r="Z18">
        <v>129</v>
      </c>
      <c r="AA18">
        <v>4.0999999999999996</v>
      </c>
      <c r="AB18" s="68">
        <v>159</v>
      </c>
    </row>
    <row r="19" spans="1:28" x14ac:dyDescent="0.2">
      <c r="A19" s="68">
        <v>23326</v>
      </c>
      <c r="B19">
        <v>0</v>
      </c>
      <c r="C19">
        <v>105</v>
      </c>
      <c r="D19">
        <v>11</v>
      </c>
      <c r="E19">
        <v>0.72</v>
      </c>
      <c r="F19">
        <v>96</v>
      </c>
      <c r="G19">
        <v>141</v>
      </c>
      <c r="H19">
        <v>4.0999999999999996</v>
      </c>
      <c r="I19">
        <v>104</v>
      </c>
      <c r="J19">
        <v>32</v>
      </c>
      <c r="K19">
        <v>9.3000000000000007</v>
      </c>
      <c r="L19">
        <v>6.6</v>
      </c>
      <c r="M19">
        <v>4.4000000000000004</v>
      </c>
      <c r="N19">
        <v>2.2000000000000002</v>
      </c>
      <c r="O19">
        <v>2</v>
      </c>
      <c r="P19">
        <v>0.5</v>
      </c>
      <c r="Q19">
        <v>41</v>
      </c>
      <c r="R19">
        <v>12</v>
      </c>
      <c r="S19" s="68">
        <v>11</v>
      </c>
      <c r="T19">
        <v>14.8</v>
      </c>
      <c r="U19">
        <v>43.5</v>
      </c>
      <c r="V19" s="68">
        <v>5.6</v>
      </c>
      <c r="W19">
        <v>268</v>
      </c>
      <c r="X19">
        <v>65</v>
      </c>
      <c r="Y19">
        <v>84</v>
      </c>
      <c r="Z19">
        <v>184</v>
      </c>
      <c r="AA19">
        <v>4.0999999999999996</v>
      </c>
      <c r="AB19" s="68">
        <v>203</v>
      </c>
    </row>
    <row r="20" spans="1:28" x14ac:dyDescent="0.2">
      <c r="A20" s="68">
        <v>24158</v>
      </c>
      <c r="B20">
        <v>0</v>
      </c>
      <c r="C20">
        <v>92</v>
      </c>
      <c r="D20">
        <v>15</v>
      </c>
      <c r="E20">
        <v>0.83</v>
      </c>
      <c r="F20">
        <v>75</v>
      </c>
      <c r="G20">
        <v>140</v>
      </c>
      <c r="H20">
        <v>4.4000000000000004</v>
      </c>
      <c r="I20">
        <v>105</v>
      </c>
      <c r="J20">
        <v>28</v>
      </c>
      <c r="K20">
        <v>9.8000000000000007</v>
      </c>
      <c r="L20">
        <v>7.3</v>
      </c>
      <c r="M20">
        <v>4.5999999999999996</v>
      </c>
      <c r="N20">
        <v>2.7</v>
      </c>
      <c r="O20">
        <v>1.7</v>
      </c>
      <c r="P20">
        <v>0.7</v>
      </c>
      <c r="Q20">
        <v>69</v>
      </c>
      <c r="R20">
        <v>19</v>
      </c>
      <c r="S20" s="68">
        <v>15</v>
      </c>
      <c r="T20">
        <v>14.6</v>
      </c>
      <c r="U20">
        <v>42.7</v>
      </c>
      <c r="V20" s="68">
        <v>5.5</v>
      </c>
      <c r="W20">
        <v>190</v>
      </c>
      <c r="X20">
        <v>72</v>
      </c>
      <c r="Y20">
        <v>98</v>
      </c>
      <c r="Z20">
        <v>99</v>
      </c>
      <c r="AA20">
        <v>2.6</v>
      </c>
      <c r="AB20" s="68">
        <v>118</v>
      </c>
    </row>
    <row r="21" spans="1:28" x14ac:dyDescent="0.2">
      <c r="A21" s="68">
        <v>24181</v>
      </c>
      <c r="B21">
        <v>0</v>
      </c>
      <c r="C21">
        <v>97</v>
      </c>
      <c r="D21">
        <v>13</v>
      </c>
      <c r="E21">
        <v>0.8</v>
      </c>
      <c r="F21">
        <v>81</v>
      </c>
      <c r="G21">
        <v>141</v>
      </c>
      <c r="H21">
        <v>4.5999999999999996</v>
      </c>
      <c r="I21">
        <v>103</v>
      </c>
      <c r="J21">
        <v>29</v>
      </c>
      <c r="K21">
        <v>9.6999999999999993</v>
      </c>
      <c r="L21">
        <v>7.2</v>
      </c>
      <c r="M21">
        <v>4.5999999999999996</v>
      </c>
      <c r="N21">
        <v>2.6</v>
      </c>
      <c r="O21">
        <v>1.8</v>
      </c>
      <c r="P21">
        <v>0.7</v>
      </c>
      <c r="Q21">
        <v>43</v>
      </c>
      <c r="R21">
        <v>26</v>
      </c>
      <c r="S21" s="68">
        <v>25</v>
      </c>
      <c r="T21">
        <v>15</v>
      </c>
      <c r="U21">
        <v>43.2</v>
      </c>
      <c r="V21" s="68">
        <v>5.5</v>
      </c>
      <c r="W21">
        <v>328</v>
      </c>
      <c r="X21">
        <v>85</v>
      </c>
      <c r="Y21">
        <v>73</v>
      </c>
      <c r="Z21">
        <v>225</v>
      </c>
      <c r="AA21">
        <v>3.9</v>
      </c>
      <c r="AB21" s="68">
        <v>243</v>
      </c>
    </row>
    <row r="22" spans="1:28" x14ac:dyDescent="0.2">
      <c r="A22" s="68">
        <v>24318</v>
      </c>
      <c r="B22">
        <v>0</v>
      </c>
      <c r="C22">
        <v>99</v>
      </c>
      <c r="D22">
        <v>12</v>
      </c>
      <c r="E22">
        <v>0.73</v>
      </c>
      <c r="F22">
        <v>87</v>
      </c>
      <c r="G22">
        <v>138</v>
      </c>
      <c r="H22">
        <v>4.8</v>
      </c>
      <c r="I22">
        <v>103</v>
      </c>
      <c r="J22">
        <v>28</v>
      </c>
      <c r="K22">
        <v>9.5</v>
      </c>
      <c r="L22">
        <v>6.7</v>
      </c>
      <c r="M22">
        <v>4.5</v>
      </c>
      <c r="N22">
        <v>2.2000000000000002</v>
      </c>
      <c r="O22">
        <v>2</v>
      </c>
      <c r="P22">
        <v>0.7</v>
      </c>
      <c r="Q22">
        <v>55</v>
      </c>
      <c r="R22">
        <v>17</v>
      </c>
      <c r="S22" s="68">
        <v>17</v>
      </c>
      <c r="T22">
        <v>13.5</v>
      </c>
      <c r="U22">
        <v>39.1</v>
      </c>
      <c r="V22" s="68">
        <v>4.9000000000000004</v>
      </c>
      <c r="W22">
        <v>203</v>
      </c>
      <c r="X22">
        <v>69</v>
      </c>
      <c r="Y22">
        <v>142</v>
      </c>
      <c r="Z22">
        <v>109</v>
      </c>
      <c r="AA22">
        <v>2.9</v>
      </c>
      <c r="AB22" s="68">
        <v>134</v>
      </c>
    </row>
    <row r="23" spans="1:28" x14ac:dyDescent="0.2">
      <c r="A23" s="68">
        <v>24465</v>
      </c>
      <c r="B23">
        <v>1</v>
      </c>
      <c r="C23">
        <v>104</v>
      </c>
      <c r="D23">
        <v>15</v>
      </c>
      <c r="E23">
        <v>0.91</v>
      </c>
      <c r="F23">
        <v>94</v>
      </c>
      <c r="G23">
        <v>139</v>
      </c>
      <c r="H23">
        <v>4.5</v>
      </c>
      <c r="I23">
        <v>106</v>
      </c>
      <c r="J23">
        <v>28</v>
      </c>
      <c r="K23">
        <v>9.1</v>
      </c>
      <c r="L23">
        <v>6.8</v>
      </c>
      <c r="M23">
        <v>4.0999999999999996</v>
      </c>
      <c r="N23">
        <v>2.7</v>
      </c>
      <c r="O23">
        <v>1.5</v>
      </c>
      <c r="P23">
        <v>0.4</v>
      </c>
      <c r="Q23">
        <v>44</v>
      </c>
      <c r="R23">
        <v>20</v>
      </c>
      <c r="S23" s="68">
        <v>23</v>
      </c>
      <c r="T23">
        <v>16</v>
      </c>
      <c r="U23">
        <v>45.5</v>
      </c>
      <c r="V23" s="68">
        <v>5.3</v>
      </c>
      <c r="W23">
        <v>255</v>
      </c>
      <c r="X23">
        <v>54</v>
      </c>
      <c r="Y23">
        <v>63</v>
      </c>
      <c r="Z23">
        <v>185</v>
      </c>
      <c r="AA23">
        <v>4.7</v>
      </c>
      <c r="AB23" s="68">
        <v>201</v>
      </c>
    </row>
    <row r="24" spans="1:28" x14ac:dyDescent="0.2">
      <c r="A24" s="68">
        <v>24548</v>
      </c>
      <c r="B24">
        <v>0</v>
      </c>
      <c r="C24">
        <v>87</v>
      </c>
      <c r="D24">
        <v>10</v>
      </c>
      <c r="E24">
        <v>0.77</v>
      </c>
      <c r="F24">
        <v>87</v>
      </c>
      <c r="G24">
        <v>141</v>
      </c>
      <c r="H24">
        <v>4.3</v>
      </c>
      <c r="I24">
        <v>105</v>
      </c>
      <c r="J24">
        <v>29</v>
      </c>
      <c r="K24">
        <v>9.8000000000000007</v>
      </c>
      <c r="L24">
        <v>6.7</v>
      </c>
      <c r="M24">
        <v>4.5999999999999996</v>
      </c>
      <c r="N24">
        <v>2.1</v>
      </c>
      <c r="O24">
        <v>2.2000000000000002</v>
      </c>
      <c r="P24">
        <v>0.6</v>
      </c>
      <c r="Q24">
        <v>47</v>
      </c>
      <c r="R24">
        <v>16</v>
      </c>
      <c r="S24" s="68">
        <v>16</v>
      </c>
      <c r="T24">
        <v>14.2</v>
      </c>
      <c r="U24">
        <v>41.7</v>
      </c>
      <c r="V24" s="68">
        <v>5.3</v>
      </c>
      <c r="W24">
        <v>202</v>
      </c>
      <c r="X24">
        <v>81</v>
      </c>
      <c r="Y24">
        <v>72</v>
      </c>
      <c r="Z24">
        <v>105</v>
      </c>
      <c r="AA24">
        <v>2.5</v>
      </c>
      <c r="AB24" s="68">
        <v>121</v>
      </c>
    </row>
    <row r="25" spans="1:28" x14ac:dyDescent="0.2">
      <c r="A25" s="68">
        <v>24687</v>
      </c>
      <c r="B25">
        <v>1</v>
      </c>
      <c r="C25">
        <v>109</v>
      </c>
      <c r="D25">
        <v>19</v>
      </c>
      <c r="E25">
        <v>0.99</v>
      </c>
      <c r="F25">
        <v>82</v>
      </c>
      <c r="G25">
        <v>139</v>
      </c>
      <c r="H25">
        <v>4.3</v>
      </c>
      <c r="I25">
        <v>105</v>
      </c>
      <c r="J25">
        <v>28</v>
      </c>
      <c r="K25">
        <v>9.1</v>
      </c>
      <c r="L25">
        <v>6.7</v>
      </c>
      <c r="M25">
        <v>4.3</v>
      </c>
      <c r="N25">
        <v>2.4</v>
      </c>
      <c r="O25">
        <v>1.8</v>
      </c>
      <c r="P25">
        <v>0.6</v>
      </c>
      <c r="Q25">
        <v>46</v>
      </c>
      <c r="R25">
        <v>17</v>
      </c>
      <c r="S25" s="68">
        <v>19</v>
      </c>
      <c r="T25">
        <v>15.5</v>
      </c>
      <c r="U25">
        <v>44.4</v>
      </c>
      <c r="V25" s="68">
        <v>5.4</v>
      </c>
      <c r="W25">
        <v>229</v>
      </c>
      <c r="X25">
        <v>75</v>
      </c>
      <c r="Y25">
        <v>158</v>
      </c>
      <c r="Z25">
        <v>127</v>
      </c>
      <c r="AA25">
        <v>3.1</v>
      </c>
      <c r="AB25" s="68">
        <v>154</v>
      </c>
    </row>
    <row r="26" spans="1:28" x14ac:dyDescent="0.2">
      <c r="A26" s="68">
        <v>24715</v>
      </c>
      <c r="B26">
        <v>0</v>
      </c>
      <c r="C26">
        <v>97</v>
      </c>
      <c r="D26">
        <v>18</v>
      </c>
      <c r="E26">
        <v>0.76</v>
      </c>
      <c r="F26">
        <v>86</v>
      </c>
      <c r="G26">
        <v>139</v>
      </c>
      <c r="H26">
        <v>4.9000000000000004</v>
      </c>
      <c r="I26">
        <v>105</v>
      </c>
      <c r="J26">
        <v>26</v>
      </c>
      <c r="K26">
        <v>9.1999999999999993</v>
      </c>
      <c r="L26">
        <v>6.5</v>
      </c>
      <c r="M26">
        <v>4.0999999999999996</v>
      </c>
      <c r="N26">
        <v>2.4</v>
      </c>
      <c r="O26">
        <v>1.7</v>
      </c>
      <c r="P26">
        <v>0.7</v>
      </c>
      <c r="Q26">
        <v>80</v>
      </c>
      <c r="R26">
        <v>12</v>
      </c>
      <c r="S26" s="68">
        <v>11</v>
      </c>
      <c r="T26">
        <v>14.2</v>
      </c>
      <c r="U26">
        <v>42</v>
      </c>
      <c r="V26" s="68">
        <v>5.2</v>
      </c>
      <c r="W26">
        <v>214</v>
      </c>
      <c r="X26">
        <v>70</v>
      </c>
      <c r="Y26">
        <v>96</v>
      </c>
      <c r="Z26">
        <v>124</v>
      </c>
      <c r="AA26">
        <v>3.1</v>
      </c>
      <c r="AB26" s="68">
        <v>144</v>
      </c>
    </row>
    <row r="27" spans="1:28" x14ac:dyDescent="0.2">
      <c r="A27" s="68">
        <v>24768</v>
      </c>
      <c r="B27">
        <v>0</v>
      </c>
      <c r="C27">
        <v>81</v>
      </c>
      <c r="D27">
        <v>20</v>
      </c>
      <c r="E27">
        <v>0.82</v>
      </c>
      <c r="F27">
        <v>76</v>
      </c>
      <c r="G27">
        <v>138</v>
      </c>
      <c r="H27">
        <v>4.3</v>
      </c>
      <c r="I27">
        <v>105</v>
      </c>
      <c r="J27">
        <v>28</v>
      </c>
      <c r="K27">
        <v>8.8000000000000007</v>
      </c>
      <c r="L27">
        <v>6.4</v>
      </c>
      <c r="M27">
        <v>4</v>
      </c>
      <c r="N27">
        <v>2.4</v>
      </c>
      <c r="O27">
        <v>1.7</v>
      </c>
      <c r="P27">
        <v>0.3</v>
      </c>
      <c r="Q27">
        <v>63</v>
      </c>
      <c r="R27">
        <v>18</v>
      </c>
      <c r="S27" s="68">
        <v>16</v>
      </c>
      <c r="T27">
        <v>12.4</v>
      </c>
      <c r="U27">
        <v>36.700000000000003</v>
      </c>
      <c r="W27">
        <v>198</v>
      </c>
      <c r="X27">
        <v>58</v>
      </c>
      <c r="Y27">
        <v>84</v>
      </c>
      <c r="Z27">
        <v>122</v>
      </c>
      <c r="AA27">
        <v>3.4</v>
      </c>
      <c r="AB27" s="68">
        <v>140</v>
      </c>
    </row>
    <row r="28" spans="1:28" x14ac:dyDescent="0.2">
      <c r="A28" s="68">
        <v>25121</v>
      </c>
      <c r="B28">
        <v>1</v>
      </c>
      <c r="C28">
        <v>104</v>
      </c>
      <c r="D28">
        <v>14</v>
      </c>
      <c r="E28">
        <v>0.77</v>
      </c>
      <c r="F28">
        <v>89</v>
      </c>
      <c r="G28">
        <v>140</v>
      </c>
      <c r="H28">
        <v>4.5</v>
      </c>
      <c r="I28">
        <v>106</v>
      </c>
      <c r="J28">
        <v>26</v>
      </c>
      <c r="K28">
        <v>9.5</v>
      </c>
      <c r="L28">
        <v>6.8</v>
      </c>
      <c r="M28">
        <v>4.3</v>
      </c>
      <c r="N28" s="79">
        <v>2.5</v>
      </c>
      <c r="O28">
        <v>1.7</v>
      </c>
      <c r="P28">
        <v>0.6</v>
      </c>
      <c r="Q28">
        <v>59</v>
      </c>
      <c r="R28">
        <v>16</v>
      </c>
      <c r="S28" s="68">
        <v>17</v>
      </c>
      <c r="T28">
        <v>14.2</v>
      </c>
      <c r="U28">
        <v>42.5</v>
      </c>
      <c r="V28" s="68">
        <v>5.3</v>
      </c>
      <c r="W28">
        <v>235</v>
      </c>
      <c r="X28">
        <v>70</v>
      </c>
      <c r="Y28">
        <v>150</v>
      </c>
      <c r="Z28">
        <v>137</v>
      </c>
      <c r="AA28">
        <v>3.4</v>
      </c>
      <c r="AB28" s="68">
        <v>165</v>
      </c>
    </row>
    <row r="29" spans="1:28" x14ac:dyDescent="0.2">
      <c r="A29" s="111">
        <v>25227</v>
      </c>
      <c r="B29">
        <v>0</v>
      </c>
      <c r="C29">
        <v>96</v>
      </c>
      <c r="D29">
        <v>14</v>
      </c>
      <c r="E29">
        <v>0.81</v>
      </c>
      <c r="F29">
        <v>83</v>
      </c>
      <c r="G29">
        <v>139</v>
      </c>
      <c r="H29">
        <v>4.5</v>
      </c>
      <c r="I29">
        <v>104</v>
      </c>
      <c r="J29">
        <v>26</v>
      </c>
      <c r="K29">
        <v>9.5</v>
      </c>
      <c r="L29">
        <v>7.3</v>
      </c>
      <c r="M29">
        <v>4.5</v>
      </c>
      <c r="N29">
        <v>2.8</v>
      </c>
      <c r="O29">
        <v>1.6</v>
      </c>
      <c r="P29">
        <v>0.7</v>
      </c>
      <c r="Q29">
        <v>70</v>
      </c>
      <c r="R29">
        <v>21</v>
      </c>
      <c r="S29" s="68">
        <v>16</v>
      </c>
      <c r="T29">
        <v>13.6</v>
      </c>
      <c r="U29">
        <v>39.6</v>
      </c>
      <c r="W29">
        <v>255</v>
      </c>
      <c r="X29">
        <v>79</v>
      </c>
      <c r="Y29">
        <v>70</v>
      </c>
      <c r="Z29">
        <v>159</v>
      </c>
      <c r="AA29">
        <v>3.2</v>
      </c>
      <c r="AB29" s="68">
        <v>176</v>
      </c>
    </row>
    <row r="30" spans="1:28" x14ac:dyDescent="0.2">
      <c r="A30" s="68">
        <v>25266</v>
      </c>
      <c r="B30">
        <v>0</v>
      </c>
      <c r="C30">
        <v>86</v>
      </c>
      <c r="D30">
        <v>17</v>
      </c>
      <c r="E30">
        <v>0.83</v>
      </c>
      <c r="F30">
        <v>78</v>
      </c>
      <c r="G30">
        <v>140</v>
      </c>
      <c r="H30">
        <v>4.5</v>
      </c>
      <c r="I30">
        <v>102</v>
      </c>
      <c r="J30">
        <v>31</v>
      </c>
      <c r="K30">
        <v>9.5</v>
      </c>
      <c r="L30">
        <v>7.3</v>
      </c>
      <c r="M30">
        <v>4.8</v>
      </c>
      <c r="N30">
        <v>2.5</v>
      </c>
      <c r="O30">
        <v>1.9</v>
      </c>
      <c r="P30">
        <v>0.9</v>
      </c>
      <c r="Q30">
        <v>71</v>
      </c>
      <c r="R30">
        <v>18</v>
      </c>
      <c r="S30" s="68">
        <v>15</v>
      </c>
      <c r="T30">
        <v>15.2</v>
      </c>
      <c r="U30">
        <v>44.2</v>
      </c>
      <c r="W30">
        <v>259</v>
      </c>
      <c r="X30">
        <v>97</v>
      </c>
      <c r="Y30">
        <v>76</v>
      </c>
      <c r="Z30">
        <v>144</v>
      </c>
      <c r="AA30">
        <v>2.7</v>
      </c>
      <c r="AB30" s="68">
        <v>162</v>
      </c>
    </row>
    <row r="31" spans="1:28" x14ac:dyDescent="0.2">
      <c r="A31" s="68">
        <v>25286</v>
      </c>
      <c r="B31">
        <v>0</v>
      </c>
      <c r="C31">
        <v>96</v>
      </c>
      <c r="D31">
        <v>9</v>
      </c>
      <c r="E31">
        <v>0.7</v>
      </c>
      <c r="F31">
        <v>107</v>
      </c>
      <c r="G31">
        <v>141</v>
      </c>
      <c r="H31">
        <v>4.5999999999999996</v>
      </c>
      <c r="I31">
        <v>104</v>
      </c>
      <c r="J31">
        <v>26</v>
      </c>
      <c r="K31">
        <v>9.6</v>
      </c>
      <c r="L31">
        <v>6.8</v>
      </c>
      <c r="M31">
        <v>4.5</v>
      </c>
      <c r="N31">
        <v>2.2999999999999998</v>
      </c>
      <c r="O31">
        <v>2</v>
      </c>
      <c r="P31">
        <v>0.8</v>
      </c>
      <c r="Q31">
        <v>43</v>
      </c>
      <c r="R31">
        <v>19</v>
      </c>
      <c r="S31" s="68">
        <v>17</v>
      </c>
      <c r="T31">
        <v>15.1</v>
      </c>
      <c r="U31">
        <v>43.3</v>
      </c>
      <c r="V31" s="68">
        <v>4.8</v>
      </c>
      <c r="W31">
        <v>177</v>
      </c>
      <c r="X31">
        <v>45</v>
      </c>
      <c r="Y31">
        <v>56</v>
      </c>
      <c r="Z31">
        <v>117</v>
      </c>
      <c r="AA31">
        <v>3.9</v>
      </c>
      <c r="AB31" s="68">
        <v>132</v>
      </c>
    </row>
    <row r="32" spans="1:28" x14ac:dyDescent="0.2">
      <c r="A32" s="68">
        <v>25463</v>
      </c>
      <c r="B32">
        <v>1</v>
      </c>
      <c r="C32">
        <v>86</v>
      </c>
      <c r="D32">
        <v>20</v>
      </c>
      <c r="E32">
        <v>0.91</v>
      </c>
      <c r="F32">
        <v>67</v>
      </c>
      <c r="G32">
        <v>141</v>
      </c>
      <c r="H32">
        <v>4.0999999999999996</v>
      </c>
      <c r="I32">
        <v>106</v>
      </c>
      <c r="J32">
        <v>25</v>
      </c>
      <c r="K32">
        <v>9.6</v>
      </c>
      <c r="L32">
        <v>6.5</v>
      </c>
      <c r="M32">
        <v>4</v>
      </c>
      <c r="N32">
        <v>2.5</v>
      </c>
      <c r="O32">
        <v>1.6</v>
      </c>
      <c r="P32">
        <v>0.7</v>
      </c>
      <c r="Q32">
        <v>81</v>
      </c>
      <c r="R32">
        <v>16</v>
      </c>
      <c r="S32" s="68">
        <v>14</v>
      </c>
      <c r="T32">
        <v>13.6</v>
      </c>
      <c r="U32">
        <v>39.799999999999997</v>
      </c>
      <c r="V32" s="68">
        <v>5.5</v>
      </c>
      <c r="W32">
        <v>268</v>
      </c>
      <c r="X32">
        <v>64</v>
      </c>
      <c r="Y32">
        <v>143</v>
      </c>
      <c r="Z32">
        <v>175</v>
      </c>
      <c r="AA32">
        <v>4.2</v>
      </c>
      <c r="AB32" s="68">
        <v>204</v>
      </c>
    </row>
    <row r="33" spans="1:28" x14ac:dyDescent="0.2">
      <c r="A33" s="68">
        <v>25608</v>
      </c>
      <c r="B33">
        <v>0</v>
      </c>
      <c r="C33">
        <v>85</v>
      </c>
      <c r="D33">
        <v>13</v>
      </c>
      <c r="E33">
        <v>0.65</v>
      </c>
      <c r="F33">
        <v>101</v>
      </c>
      <c r="G33">
        <v>137</v>
      </c>
      <c r="H33">
        <v>4.9000000000000004</v>
      </c>
      <c r="I33">
        <v>102</v>
      </c>
      <c r="J33">
        <v>27</v>
      </c>
      <c r="K33">
        <v>9.3000000000000007</v>
      </c>
      <c r="L33">
        <v>6.6</v>
      </c>
      <c r="M33">
        <v>4.5999999999999996</v>
      </c>
      <c r="N33">
        <v>2</v>
      </c>
      <c r="O33">
        <v>2.2999999999999998</v>
      </c>
      <c r="P33">
        <v>0.5</v>
      </c>
      <c r="Q33">
        <v>58</v>
      </c>
      <c r="R33">
        <v>18</v>
      </c>
      <c r="S33" s="68">
        <v>16</v>
      </c>
      <c r="T33">
        <v>13.8</v>
      </c>
      <c r="U33">
        <v>41.4</v>
      </c>
      <c r="W33">
        <v>208</v>
      </c>
      <c r="X33">
        <v>90</v>
      </c>
      <c r="Y33">
        <v>57</v>
      </c>
      <c r="Z33">
        <v>104</v>
      </c>
      <c r="AA33">
        <v>2.2999999999999998</v>
      </c>
      <c r="AB33" s="68">
        <v>118</v>
      </c>
    </row>
    <row r="34" spans="1:28" x14ac:dyDescent="0.2">
      <c r="A34" s="68">
        <v>25724</v>
      </c>
      <c r="B34">
        <v>1</v>
      </c>
      <c r="C34">
        <v>93</v>
      </c>
      <c r="D34">
        <v>19</v>
      </c>
      <c r="E34">
        <v>0.76</v>
      </c>
      <c r="F34">
        <v>87</v>
      </c>
      <c r="G34">
        <v>143</v>
      </c>
      <c r="H34">
        <v>4.5</v>
      </c>
      <c r="I34">
        <v>106</v>
      </c>
      <c r="J34">
        <v>24</v>
      </c>
      <c r="K34">
        <v>10</v>
      </c>
      <c r="L34">
        <v>6.9</v>
      </c>
      <c r="M34">
        <v>4.5</v>
      </c>
      <c r="N34">
        <v>2.4</v>
      </c>
      <c r="O34">
        <v>1.9</v>
      </c>
      <c r="P34">
        <v>0.5</v>
      </c>
      <c r="Q34">
        <v>94</v>
      </c>
      <c r="R34">
        <v>19</v>
      </c>
      <c r="S34" s="68">
        <v>22</v>
      </c>
      <c r="T34">
        <v>13.3</v>
      </c>
      <c r="U34">
        <v>40.200000000000003</v>
      </c>
      <c r="V34" s="68">
        <v>5.4</v>
      </c>
      <c r="W34">
        <v>253</v>
      </c>
      <c r="X34">
        <v>51</v>
      </c>
      <c r="Y34">
        <v>170</v>
      </c>
      <c r="Z34">
        <v>170</v>
      </c>
      <c r="AA34">
        <v>5</v>
      </c>
      <c r="AB34" s="68">
        <v>202</v>
      </c>
    </row>
    <row r="35" spans="1:28" x14ac:dyDescent="0.2">
      <c r="A35" s="68">
        <v>27935</v>
      </c>
      <c r="B35">
        <v>0</v>
      </c>
      <c r="C35">
        <v>98</v>
      </c>
      <c r="D35">
        <v>14</v>
      </c>
      <c r="E35">
        <v>0.57999999999999996</v>
      </c>
      <c r="F35">
        <v>100</v>
      </c>
      <c r="G35">
        <v>140</v>
      </c>
      <c r="H35">
        <v>4.0999999999999996</v>
      </c>
      <c r="I35">
        <v>106</v>
      </c>
      <c r="J35">
        <v>28</v>
      </c>
      <c r="K35">
        <v>9.4</v>
      </c>
      <c r="L35">
        <v>7.3</v>
      </c>
      <c r="M35">
        <v>4.2</v>
      </c>
      <c r="N35">
        <v>3.1</v>
      </c>
      <c r="O35">
        <v>1.4</v>
      </c>
      <c r="P35">
        <v>0.5</v>
      </c>
      <c r="Q35">
        <v>68</v>
      </c>
      <c r="R35">
        <v>15</v>
      </c>
      <c r="S35" s="68">
        <v>14</v>
      </c>
      <c r="T35">
        <v>13.5</v>
      </c>
      <c r="U35">
        <v>40.5</v>
      </c>
      <c r="V35" s="68">
        <v>5.3</v>
      </c>
      <c r="W35">
        <v>187</v>
      </c>
      <c r="X35">
        <v>77</v>
      </c>
      <c r="Y35">
        <v>57</v>
      </c>
      <c r="Z35">
        <v>96</v>
      </c>
      <c r="AA35">
        <v>2.4</v>
      </c>
      <c r="AB35" s="68">
        <v>110</v>
      </c>
    </row>
    <row r="36" spans="1:28" x14ac:dyDescent="0.2">
      <c r="A36" s="68">
        <v>28226</v>
      </c>
      <c r="B36">
        <v>1</v>
      </c>
      <c r="C36">
        <v>106</v>
      </c>
      <c r="D36">
        <v>11</v>
      </c>
      <c r="E36">
        <v>0.72</v>
      </c>
      <c r="F36">
        <v>96</v>
      </c>
      <c r="G36">
        <v>141</v>
      </c>
      <c r="H36">
        <v>4.3</v>
      </c>
      <c r="I36">
        <v>103</v>
      </c>
      <c r="J36">
        <v>30</v>
      </c>
      <c r="K36">
        <v>10.1</v>
      </c>
      <c r="L36">
        <v>7.1</v>
      </c>
      <c r="M36">
        <v>4.5999999999999996</v>
      </c>
      <c r="N36">
        <v>2.5</v>
      </c>
      <c r="O36">
        <v>1.8</v>
      </c>
      <c r="P36">
        <v>0.5</v>
      </c>
      <c r="Q36">
        <v>97</v>
      </c>
      <c r="R36">
        <v>18</v>
      </c>
      <c r="S36" s="68">
        <v>25</v>
      </c>
      <c r="T36">
        <v>13.8</v>
      </c>
      <c r="U36">
        <v>39.700000000000003</v>
      </c>
      <c r="V36" s="68">
        <v>6.1</v>
      </c>
      <c r="W36">
        <v>162</v>
      </c>
      <c r="X36">
        <v>43</v>
      </c>
      <c r="Y36">
        <v>226</v>
      </c>
      <c r="Z36">
        <v>88</v>
      </c>
      <c r="AA36">
        <v>3.8</v>
      </c>
      <c r="AB36" s="68">
        <v>119</v>
      </c>
    </row>
    <row r="37" spans="1:28" x14ac:dyDescent="0.2">
      <c r="A37" s="68">
        <v>28474</v>
      </c>
      <c r="B37">
        <v>1</v>
      </c>
      <c r="C37">
        <v>95</v>
      </c>
      <c r="D37">
        <v>9</v>
      </c>
      <c r="E37">
        <v>0.52</v>
      </c>
      <c r="F37">
        <v>103</v>
      </c>
      <c r="G37">
        <v>140</v>
      </c>
      <c r="H37">
        <v>4.2</v>
      </c>
      <c r="I37">
        <v>105</v>
      </c>
      <c r="J37">
        <v>28</v>
      </c>
      <c r="K37">
        <v>9.4</v>
      </c>
      <c r="L37">
        <v>6.8</v>
      </c>
      <c r="M37">
        <v>4</v>
      </c>
      <c r="N37">
        <v>2.8</v>
      </c>
      <c r="O37">
        <v>1.4</v>
      </c>
      <c r="P37">
        <v>0.4</v>
      </c>
      <c r="Q37">
        <v>84</v>
      </c>
      <c r="R37">
        <v>15</v>
      </c>
      <c r="S37" s="68">
        <v>13</v>
      </c>
      <c r="T37">
        <v>13.4</v>
      </c>
      <c r="U37">
        <v>39.299999999999997</v>
      </c>
      <c r="V37" s="68">
        <v>5.6</v>
      </c>
      <c r="W37">
        <v>240</v>
      </c>
      <c r="X37">
        <v>63</v>
      </c>
      <c r="Y37">
        <v>107</v>
      </c>
      <c r="Z37">
        <v>155</v>
      </c>
      <c r="AA37">
        <v>3.8</v>
      </c>
      <c r="AB37" s="68">
        <v>177</v>
      </c>
    </row>
    <row r="38" spans="1:28" x14ac:dyDescent="0.2">
      <c r="A38" s="68">
        <v>28572</v>
      </c>
      <c r="B38">
        <v>1</v>
      </c>
      <c r="C38">
        <v>81</v>
      </c>
      <c r="D38">
        <v>9</v>
      </c>
      <c r="E38">
        <v>0.83</v>
      </c>
      <c r="F38">
        <v>78</v>
      </c>
      <c r="G38">
        <v>142</v>
      </c>
      <c r="H38">
        <v>4.5</v>
      </c>
      <c r="I38">
        <v>108</v>
      </c>
      <c r="J38">
        <v>28</v>
      </c>
      <c r="K38">
        <v>9.1999999999999993</v>
      </c>
      <c r="L38">
        <v>6.7</v>
      </c>
      <c r="M38">
        <v>4.3</v>
      </c>
      <c r="N38">
        <v>2.4</v>
      </c>
      <c r="O38">
        <v>1.8</v>
      </c>
      <c r="P38">
        <v>1</v>
      </c>
      <c r="Q38">
        <v>67</v>
      </c>
      <c r="R38">
        <v>21</v>
      </c>
      <c r="S38" s="68">
        <v>17</v>
      </c>
      <c r="T38">
        <v>12.8</v>
      </c>
      <c r="U38">
        <v>39.299999999999997</v>
      </c>
      <c r="W38">
        <v>201</v>
      </c>
      <c r="X38">
        <v>61</v>
      </c>
      <c r="Y38">
        <v>56</v>
      </c>
      <c r="Z38">
        <v>125</v>
      </c>
      <c r="AA38">
        <v>3.3</v>
      </c>
      <c r="AB38" s="68">
        <v>140</v>
      </c>
    </row>
    <row r="39" spans="1:28" x14ac:dyDescent="0.2">
      <c r="A39" s="68">
        <v>28597</v>
      </c>
      <c r="B39">
        <v>1</v>
      </c>
      <c r="C39">
        <v>106</v>
      </c>
      <c r="D39">
        <v>16</v>
      </c>
      <c r="E39">
        <v>0.88</v>
      </c>
      <c r="F39">
        <v>71</v>
      </c>
      <c r="G39">
        <v>140</v>
      </c>
      <c r="H39">
        <v>5.0999999999999996</v>
      </c>
      <c r="I39">
        <v>106</v>
      </c>
      <c r="J39">
        <v>27</v>
      </c>
      <c r="K39">
        <v>9.4</v>
      </c>
      <c r="L39">
        <v>6.5</v>
      </c>
      <c r="M39">
        <v>4</v>
      </c>
      <c r="N39">
        <v>2.5</v>
      </c>
      <c r="O39">
        <v>1.6</v>
      </c>
      <c r="P39">
        <v>0.5</v>
      </c>
      <c r="Q39">
        <v>57</v>
      </c>
      <c r="R39">
        <v>17</v>
      </c>
      <c r="S39" s="68">
        <v>18</v>
      </c>
      <c r="T39">
        <v>14</v>
      </c>
      <c r="U39">
        <v>41.8</v>
      </c>
      <c r="V39" s="68">
        <v>5.3</v>
      </c>
      <c r="W39">
        <v>221</v>
      </c>
      <c r="X39">
        <v>64</v>
      </c>
      <c r="Y39">
        <v>120</v>
      </c>
      <c r="Z39">
        <v>134</v>
      </c>
      <c r="AA39">
        <v>3.5</v>
      </c>
      <c r="AB39" s="68">
        <v>157</v>
      </c>
    </row>
    <row r="40" spans="1:28" x14ac:dyDescent="0.2">
      <c r="A40" s="68">
        <v>28608</v>
      </c>
      <c r="B40">
        <v>1</v>
      </c>
      <c r="C40">
        <v>88</v>
      </c>
      <c r="D40">
        <v>14</v>
      </c>
      <c r="E40">
        <v>0.63</v>
      </c>
      <c r="F40">
        <v>102</v>
      </c>
      <c r="G40">
        <v>142</v>
      </c>
      <c r="H40">
        <v>5</v>
      </c>
      <c r="I40">
        <v>106</v>
      </c>
      <c r="J40">
        <v>31</v>
      </c>
      <c r="K40">
        <v>9.1999999999999993</v>
      </c>
      <c r="L40">
        <v>6.2</v>
      </c>
      <c r="M40">
        <v>3.8</v>
      </c>
      <c r="N40">
        <v>2.4</v>
      </c>
      <c r="O40">
        <v>1.6</v>
      </c>
      <c r="P40">
        <v>0.5</v>
      </c>
      <c r="Q40">
        <v>76</v>
      </c>
      <c r="R40">
        <v>14</v>
      </c>
      <c r="S40" s="68">
        <v>14</v>
      </c>
      <c r="T40">
        <v>13.4</v>
      </c>
      <c r="U40">
        <v>39</v>
      </c>
      <c r="V40" s="68">
        <v>5</v>
      </c>
      <c r="W40">
        <v>191</v>
      </c>
      <c r="X40">
        <v>41</v>
      </c>
      <c r="Y40">
        <v>128</v>
      </c>
      <c r="Z40">
        <v>126</v>
      </c>
      <c r="AA40">
        <v>4.7</v>
      </c>
      <c r="AB40" s="68">
        <v>150</v>
      </c>
    </row>
    <row r="41" spans="1:28" x14ac:dyDescent="0.2">
      <c r="A41" s="68">
        <v>28609</v>
      </c>
      <c r="B41">
        <v>1</v>
      </c>
      <c r="C41">
        <v>104</v>
      </c>
      <c r="D41">
        <v>16</v>
      </c>
      <c r="E41">
        <v>0.79</v>
      </c>
      <c r="F41">
        <v>99</v>
      </c>
      <c r="G41">
        <v>140</v>
      </c>
      <c r="H41">
        <v>4.4000000000000004</v>
      </c>
      <c r="I41">
        <v>104</v>
      </c>
      <c r="J41">
        <v>27</v>
      </c>
      <c r="K41">
        <v>9.1999999999999993</v>
      </c>
      <c r="L41">
        <v>6.7</v>
      </c>
      <c r="M41">
        <v>4.4000000000000004</v>
      </c>
      <c r="N41">
        <v>2.2999999999999998</v>
      </c>
      <c r="O41">
        <v>1.9</v>
      </c>
      <c r="P41">
        <v>0.8</v>
      </c>
      <c r="Q41">
        <v>40</v>
      </c>
      <c r="R41">
        <v>19</v>
      </c>
      <c r="S41" s="68">
        <v>19</v>
      </c>
      <c r="T41">
        <v>16.600000000000001</v>
      </c>
      <c r="U41">
        <v>46.3</v>
      </c>
      <c r="V41" s="68">
        <v>5.0999999999999996</v>
      </c>
      <c r="W41">
        <v>186</v>
      </c>
      <c r="X41">
        <v>41</v>
      </c>
      <c r="Y41">
        <v>126</v>
      </c>
      <c r="Z41">
        <v>121</v>
      </c>
      <c r="AA41">
        <v>4.5</v>
      </c>
      <c r="AB41" s="68">
        <v>145</v>
      </c>
    </row>
    <row r="42" spans="1:28" x14ac:dyDescent="0.2">
      <c r="A42" s="68">
        <v>28632</v>
      </c>
      <c r="B42">
        <v>1</v>
      </c>
      <c r="C42">
        <v>101</v>
      </c>
      <c r="D42">
        <v>21</v>
      </c>
      <c r="E42">
        <v>1.0900000000000001</v>
      </c>
      <c r="F42">
        <v>72</v>
      </c>
      <c r="G42">
        <v>140</v>
      </c>
      <c r="H42">
        <v>4.4000000000000004</v>
      </c>
      <c r="I42">
        <v>107</v>
      </c>
      <c r="J42">
        <v>29</v>
      </c>
      <c r="K42">
        <v>9.1</v>
      </c>
      <c r="L42">
        <v>5.9</v>
      </c>
      <c r="M42">
        <v>4.3</v>
      </c>
      <c r="N42">
        <v>1.6</v>
      </c>
      <c r="O42">
        <v>2.7</v>
      </c>
      <c r="P42">
        <v>1.2</v>
      </c>
      <c r="Q42">
        <v>50</v>
      </c>
      <c r="R42">
        <v>15</v>
      </c>
      <c r="S42" s="68">
        <v>13</v>
      </c>
      <c r="T42">
        <v>14.3</v>
      </c>
      <c r="U42">
        <v>41.9</v>
      </c>
      <c r="V42" s="68">
        <v>5.3</v>
      </c>
      <c r="W42">
        <v>164</v>
      </c>
      <c r="X42">
        <v>56</v>
      </c>
      <c r="Y42">
        <v>61</v>
      </c>
      <c r="Z42">
        <v>93</v>
      </c>
      <c r="AA42">
        <v>2.9</v>
      </c>
      <c r="AB42" s="68">
        <v>108</v>
      </c>
    </row>
    <row r="43" spans="1:28" x14ac:dyDescent="0.2">
      <c r="A43" s="68">
        <v>28664</v>
      </c>
      <c r="B43">
        <v>1</v>
      </c>
      <c r="C43">
        <v>93</v>
      </c>
      <c r="D43">
        <v>9</v>
      </c>
      <c r="E43">
        <v>0.66</v>
      </c>
      <c r="F43">
        <v>92</v>
      </c>
      <c r="G43">
        <v>140</v>
      </c>
      <c r="H43">
        <v>4.7</v>
      </c>
      <c r="I43">
        <v>107</v>
      </c>
      <c r="J43">
        <v>28</v>
      </c>
      <c r="K43">
        <v>9.1</v>
      </c>
      <c r="L43">
        <v>6</v>
      </c>
      <c r="M43">
        <v>4</v>
      </c>
      <c r="N43">
        <v>2</v>
      </c>
      <c r="O43">
        <v>2</v>
      </c>
      <c r="P43">
        <v>1</v>
      </c>
      <c r="Q43">
        <v>45</v>
      </c>
      <c r="R43">
        <v>21</v>
      </c>
      <c r="S43" s="68">
        <v>15</v>
      </c>
      <c r="T43">
        <v>5.4</v>
      </c>
      <c r="W43">
        <v>167</v>
      </c>
      <c r="X43">
        <v>51</v>
      </c>
      <c r="Y43">
        <v>78</v>
      </c>
      <c r="Z43">
        <v>99</v>
      </c>
      <c r="AA43">
        <v>3.3</v>
      </c>
      <c r="AB43" s="68">
        <v>116</v>
      </c>
    </row>
    <row r="44" spans="1:28" x14ac:dyDescent="0.2">
      <c r="A44" s="68">
        <v>28667</v>
      </c>
      <c r="B44">
        <v>0</v>
      </c>
      <c r="C44">
        <v>95</v>
      </c>
      <c r="D44">
        <v>20</v>
      </c>
      <c r="E44">
        <v>0.92</v>
      </c>
      <c r="F44">
        <v>92</v>
      </c>
      <c r="G44">
        <v>140</v>
      </c>
      <c r="H44">
        <v>4.2</v>
      </c>
      <c r="I44">
        <v>107</v>
      </c>
      <c r="J44">
        <v>29</v>
      </c>
      <c r="K44">
        <v>8.6999999999999993</v>
      </c>
      <c r="L44">
        <v>6.3</v>
      </c>
      <c r="M44">
        <v>4.0999999999999996</v>
      </c>
      <c r="N44">
        <v>2.2000000000000002</v>
      </c>
      <c r="O44">
        <v>1.9</v>
      </c>
      <c r="P44">
        <v>1</v>
      </c>
      <c r="Q44">
        <v>40</v>
      </c>
      <c r="R44">
        <v>23</v>
      </c>
      <c r="S44" s="68">
        <v>15</v>
      </c>
      <c r="T44">
        <v>12.9</v>
      </c>
      <c r="U44">
        <v>41.9</v>
      </c>
      <c r="V44" s="68">
        <v>5.6</v>
      </c>
      <c r="W44">
        <v>174</v>
      </c>
      <c r="X44">
        <v>61</v>
      </c>
      <c r="Y44">
        <v>56</v>
      </c>
      <c r="Z44">
        <v>99</v>
      </c>
      <c r="AA44">
        <v>2.9</v>
      </c>
      <c r="AB44" s="68">
        <v>113</v>
      </c>
    </row>
    <row r="45" spans="1:28" x14ac:dyDescent="0.2">
      <c r="A45" s="68">
        <v>28669</v>
      </c>
      <c r="B45">
        <v>1</v>
      </c>
      <c r="C45">
        <v>96</v>
      </c>
      <c r="D45">
        <v>25</v>
      </c>
      <c r="E45">
        <v>0.87</v>
      </c>
      <c r="F45">
        <v>92</v>
      </c>
      <c r="G45">
        <v>141</v>
      </c>
      <c r="H45">
        <v>4</v>
      </c>
      <c r="I45">
        <v>107</v>
      </c>
      <c r="J45">
        <v>27</v>
      </c>
      <c r="K45">
        <v>9.3000000000000007</v>
      </c>
      <c r="L45">
        <v>6.8</v>
      </c>
      <c r="M45">
        <v>4.4000000000000004</v>
      </c>
      <c r="N45">
        <v>2.4</v>
      </c>
      <c r="O45">
        <v>1.8</v>
      </c>
      <c r="P45">
        <v>1.2</v>
      </c>
      <c r="Q45">
        <v>88</v>
      </c>
      <c r="R45">
        <v>20</v>
      </c>
      <c r="S45" s="68">
        <v>20</v>
      </c>
      <c r="T45">
        <v>15.3</v>
      </c>
      <c r="U45">
        <v>43.6</v>
      </c>
      <c r="V45" s="68">
        <v>5.3</v>
      </c>
      <c r="W45">
        <v>142</v>
      </c>
      <c r="X45">
        <v>43</v>
      </c>
      <c r="Y45">
        <v>204</v>
      </c>
      <c r="Z45">
        <v>72</v>
      </c>
      <c r="AA45">
        <v>3.3</v>
      </c>
      <c r="AB45" s="68">
        <v>99</v>
      </c>
    </row>
    <row r="46" spans="1:28" x14ac:dyDescent="0.2">
      <c r="A46" s="68">
        <v>28716</v>
      </c>
      <c r="B46">
        <v>0</v>
      </c>
      <c r="C46">
        <v>98</v>
      </c>
      <c r="D46">
        <v>14</v>
      </c>
      <c r="E46">
        <v>0.81</v>
      </c>
      <c r="F46">
        <v>97</v>
      </c>
      <c r="G46">
        <v>140</v>
      </c>
      <c r="H46">
        <v>4.7</v>
      </c>
      <c r="I46">
        <v>104</v>
      </c>
      <c r="J46">
        <v>28</v>
      </c>
      <c r="K46">
        <v>9.3000000000000007</v>
      </c>
      <c r="L46">
        <v>6.8</v>
      </c>
      <c r="M46">
        <v>4.4000000000000004</v>
      </c>
      <c r="N46">
        <v>2.4</v>
      </c>
      <c r="O46">
        <v>1.8</v>
      </c>
      <c r="P46">
        <v>1.1000000000000001</v>
      </c>
      <c r="Q46">
        <v>52</v>
      </c>
      <c r="R46">
        <v>17</v>
      </c>
      <c r="S46" s="68">
        <v>16</v>
      </c>
      <c r="T46">
        <v>15.1</v>
      </c>
      <c r="U46">
        <v>41.7</v>
      </c>
      <c r="V46" s="68">
        <v>4.9000000000000004</v>
      </c>
      <c r="W46">
        <v>217</v>
      </c>
      <c r="X46">
        <v>49</v>
      </c>
      <c r="Y46">
        <v>108</v>
      </c>
      <c r="Z46">
        <v>146</v>
      </c>
      <c r="AA46">
        <v>4.4000000000000004</v>
      </c>
      <c r="AB46" s="68">
        <v>168</v>
      </c>
    </row>
    <row r="47" spans="1:28" x14ac:dyDescent="0.2">
      <c r="A47" s="111">
        <v>28873</v>
      </c>
      <c r="B47">
        <v>1</v>
      </c>
      <c r="C47">
        <v>105</v>
      </c>
      <c r="D47">
        <v>18</v>
      </c>
      <c r="E47">
        <v>0.94</v>
      </c>
      <c r="F47">
        <v>64</v>
      </c>
      <c r="G47">
        <v>137</v>
      </c>
      <c r="H47">
        <v>4.5999999999999996</v>
      </c>
      <c r="I47">
        <v>102</v>
      </c>
      <c r="J47">
        <v>26</v>
      </c>
      <c r="K47">
        <v>9.5</v>
      </c>
      <c r="L47">
        <v>6.9</v>
      </c>
      <c r="M47">
        <v>4.5</v>
      </c>
      <c r="N47">
        <v>2.4</v>
      </c>
      <c r="O47">
        <v>1.9</v>
      </c>
      <c r="P47">
        <v>0.5</v>
      </c>
      <c r="Q47">
        <v>86</v>
      </c>
      <c r="R47">
        <v>17</v>
      </c>
      <c r="S47" s="68">
        <v>12</v>
      </c>
      <c r="T47">
        <v>14.6</v>
      </c>
      <c r="U47">
        <v>42.9</v>
      </c>
      <c r="V47" s="68">
        <v>5.3</v>
      </c>
      <c r="W47">
        <v>444</v>
      </c>
      <c r="X47">
        <v>41</v>
      </c>
      <c r="Y47">
        <v>226</v>
      </c>
      <c r="Z47">
        <v>350</v>
      </c>
      <c r="AA47">
        <v>10.8</v>
      </c>
      <c r="AB47" s="68">
        <v>403</v>
      </c>
    </row>
    <row r="48" spans="1:28" x14ac:dyDescent="0.2">
      <c r="A48" s="111">
        <v>28903</v>
      </c>
      <c r="B48">
        <v>0</v>
      </c>
      <c r="C48">
        <v>87</v>
      </c>
      <c r="D48">
        <v>20</v>
      </c>
      <c r="E48">
        <v>0.76</v>
      </c>
      <c r="F48">
        <v>89</v>
      </c>
      <c r="G48">
        <v>141</v>
      </c>
      <c r="H48">
        <v>4.0999999999999996</v>
      </c>
      <c r="I48">
        <v>105</v>
      </c>
      <c r="J48">
        <v>29</v>
      </c>
      <c r="K48">
        <v>9.4</v>
      </c>
      <c r="L48">
        <v>7.2</v>
      </c>
      <c r="M48">
        <v>4.4000000000000004</v>
      </c>
      <c r="N48">
        <v>2.8</v>
      </c>
      <c r="O48">
        <v>1.6</v>
      </c>
      <c r="P48">
        <v>0.6</v>
      </c>
      <c r="Q48">
        <v>87</v>
      </c>
      <c r="R48">
        <v>15</v>
      </c>
      <c r="S48" s="68">
        <v>13</v>
      </c>
      <c r="T48">
        <v>12.3</v>
      </c>
      <c r="U48">
        <v>36</v>
      </c>
      <c r="V48" s="68">
        <v>5.3</v>
      </c>
      <c r="W48">
        <v>200</v>
      </c>
      <c r="X48">
        <v>78</v>
      </c>
      <c r="Y48">
        <v>110</v>
      </c>
      <c r="Z48">
        <v>101</v>
      </c>
      <c r="AA48">
        <v>2.6</v>
      </c>
      <c r="AB48" s="68">
        <v>122</v>
      </c>
    </row>
    <row r="49" spans="1:28" x14ac:dyDescent="0.2">
      <c r="A49" s="114">
        <v>28904</v>
      </c>
      <c r="B49">
        <v>1</v>
      </c>
      <c r="C49">
        <v>135</v>
      </c>
      <c r="D49">
        <v>27</v>
      </c>
      <c r="E49">
        <v>0.78</v>
      </c>
      <c r="F49">
        <v>100</v>
      </c>
      <c r="G49">
        <v>139</v>
      </c>
      <c r="H49">
        <v>4.5</v>
      </c>
      <c r="I49">
        <v>104</v>
      </c>
      <c r="J49">
        <v>26</v>
      </c>
      <c r="K49">
        <v>9.5</v>
      </c>
      <c r="L49">
        <v>6.6</v>
      </c>
      <c r="M49">
        <v>4.4000000000000004</v>
      </c>
      <c r="N49">
        <v>2.2000000000000002</v>
      </c>
      <c r="O49">
        <v>2</v>
      </c>
      <c r="P49">
        <v>1</v>
      </c>
      <c r="Q49">
        <v>69</v>
      </c>
      <c r="R49">
        <v>14</v>
      </c>
      <c r="S49" s="68">
        <v>19</v>
      </c>
      <c r="T49">
        <v>13.4</v>
      </c>
      <c r="U49">
        <v>37.6</v>
      </c>
      <c r="V49" s="68">
        <v>5.9</v>
      </c>
      <c r="W49">
        <v>186</v>
      </c>
      <c r="X49">
        <v>41</v>
      </c>
      <c r="Y49">
        <v>381</v>
      </c>
      <c r="Z49">
        <v>94</v>
      </c>
      <c r="AA49">
        <v>4.5</v>
      </c>
      <c r="AB49" s="68">
        <v>145</v>
      </c>
    </row>
    <row r="50" spans="1:28" x14ac:dyDescent="0.2">
      <c r="A50" s="115">
        <v>28925</v>
      </c>
      <c r="B50">
        <v>1</v>
      </c>
      <c r="C50">
        <v>101</v>
      </c>
      <c r="D50">
        <v>18</v>
      </c>
      <c r="E50">
        <v>0.72</v>
      </c>
      <c r="F50">
        <v>94</v>
      </c>
      <c r="G50">
        <v>140</v>
      </c>
      <c r="H50">
        <v>4.7</v>
      </c>
      <c r="I50">
        <v>105</v>
      </c>
      <c r="J50">
        <v>28</v>
      </c>
      <c r="K50">
        <v>9.1999999999999993</v>
      </c>
      <c r="L50">
        <v>6.7</v>
      </c>
      <c r="M50">
        <v>4.5</v>
      </c>
      <c r="N50">
        <v>2.2000000000000002</v>
      </c>
      <c r="O50">
        <v>2</v>
      </c>
      <c r="P50">
        <v>0.5</v>
      </c>
      <c r="Q50">
        <v>67</v>
      </c>
      <c r="R50">
        <v>16</v>
      </c>
      <c r="S50" s="68">
        <v>12</v>
      </c>
      <c r="T50">
        <v>14.8</v>
      </c>
      <c r="U50">
        <v>43.4</v>
      </c>
      <c r="V50" s="68">
        <v>5.6</v>
      </c>
      <c r="W50">
        <v>183</v>
      </c>
      <c r="X50">
        <v>57</v>
      </c>
      <c r="Y50">
        <v>191</v>
      </c>
      <c r="Z50">
        <v>97</v>
      </c>
      <c r="AA50">
        <v>3.2</v>
      </c>
      <c r="AB50" s="68">
        <v>126</v>
      </c>
    </row>
    <row r="52" spans="1:28" x14ac:dyDescent="0.2">
      <c r="A52"/>
      <c r="N52" s="78"/>
    </row>
    <row r="53" spans="1:28" x14ac:dyDescent="0.2">
      <c r="A53"/>
    </row>
    <row r="54" spans="1:28" x14ac:dyDescent="0.2">
      <c r="A54"/>
    </row>
    <row r="55" spans="1:28" x14ac:dyDescent="0.2">
      <c r="A55"/>
    </row>
    <row r="56" spans="1:28" x14ac:dyDescent="0.2">
      <c r="A56"/>
    </row>
  </sheetData>
  <sortState xmlns:xlrd2="http://schemas.microsoft.com/office/spreadsheetml/2017/richdata2" ref="A3:AB52">
    <sortCondition ref="A52"/>
  </sortState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7663-69D8-9948-B2E4-7A9EA68C37FA}">
  <dimension ref="A1:BG51"/>
  <sheetViews>
    <sheetView workbookViewId="0">
      <selection activeCell="G21" sqref="G21"/>
    </sheetView>
  </sheetViews>
  <sheetFormatPr baseColWidth="10" defaultColWidth="11.5" defaultRowHeight="15" x14ac:dyDescent="0.2"/>
  <cols>
    <col min="16" max="16" width="11.5" style="68"/>
    <col min="30" max="30" width="11.5" style="68"/>
    <col min="44" max="44" width="11.5" style="68"/>
  </cols>
  <sheetData>
    <row r="1" spans="1:59" ht="19" customHeight="1" x14ac:dyDescent="0.2">
      <c r="A1" s="118" t="s">
        <v>0</v>
      </c>
      <c r="B1" s="75"/>
      <c r="C1" s="128" t="s">
        <v>1</v>
      </c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9"/>
      <c r="Q1" s="122" t="s">
        <v>2</v>
      </c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4"/>
      <c r="AE1" s="125" t="s">
        <v>3</v>
      </c>
      <c r="AF1" s="126"/>
      <c r="AG1" s="126"/>
      <c r="AH1" s="126"/>
      <c r="AI1" s="126"/>
      <c r="AJ1" s="126"/>
      <c r="AK1" s="126"/>
      <c r="AL1" s="126"/>
      <c r="AM1" s="126"/>
      <c r="AN1" s="126"/>
      <c r="AO1" s="126"/>
      <c r="AP1" s="126"/>
      <c r="AQ1" s="126"/>
      <c r="AR1" s="127"/>
      <c r="AT1" s="63" t="s">
        <v>4</v>
      </c>
      <c r="AU1" s="64"/>
      <c r="AV1" s="64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</row>
    <row r="2" spans="1:59" x14ac:dyDescent="0.2">
      <c r="A2" s="118"/>
      <c r="B2" s="75"/>
      <c r="C2" s="120" t="s">
        <v>5</v>
      </c>
      <c r="D2" s="120"/>
      <c r="E2" s="120"/>
      <c r="F2" s="120"/>
      <c r="G2" s="120" t="s">
        <v>6</v>
      </c>
      <c r="H2" s="120"/>
      <c r="I2" s="120"/>
      <c r="J2" s="120" t="s">
        <v>7</v>
      </c>
      <c r="K2" s="120"/>
      <c r="L2" s="120"/>
      <c r="M2" s="120"/>
      <c r="N2" s="120" t="s">
        <v>8</v>
      </c>
      <c r="O2" s="120"/>
      <c r="P2" s="121"/>
      <c r="Q2" s="69" t="s">
        <v>5</v>
      </c>
      <c r="R2" s="117"/>
      <c r="S2" s="117"/>
      <c r="T2" s="117"/>
      <c r="U2" s="117" t="s">
        <v>6</v>
      </c>
      <c r="V2" s="117"/>
      <c r="W2" s="117"/>
      <c r="X2" s="120" t="s">
        <v>7</v>
      </c>
      <c r="Y2" s="120"/>
      <c r="Z2" s="120"/>
      <c r="AA2" s="120"/>
      <c r="AB2" s="120" t="s">
        <v>8</v>
      </c>
      <c r="AC2" s="120"/>
      <c r="AD2" s="121"/>
      <c r="AE2" s="69" t="s">
        <v>5</v>
      </c>
      <c r="AF2" s="117"/>
      <c r="AG2" s="117"/>
      <c r="AH2" s="117"/>
      <c r="AI2" s="120" t="s">
        <v>6</v>
      </c>
      <c r="AJ2" s="120"/>
      <c r="AK2" s="120"/>
      <c r="AL2" s="120" t="s">
        <v>7</v>
      </c>
      <c r="AM2" s="120"/>
      <c r="AN2" s="120"/>
      <c r="AO2" s="120"/>
      <c r="AP2" s="120" t="s">
        <v>8</v>
      </c>
      <c r="AQ2" s="120"/>
      <c r="AR2" s="121"/>
      <c r="AT2" s="116" t="s">
        <v>5</v>
      </c>
      <c r="AU2" s="116"/>
      <c r="AV2" s="116"/>
      <c r="AW2" s="67"/>
      <c r="AX2" s="138" t="s">
        <v>6</v>
      </c>
      <c r="AY2" s="138"/>
      <c r="AZ2" s="138"/>
      <c r="BA2" s="138" t="s">
        <v>7</v>
      </c>
      <c r="BB2" s="138"/>
      <c r="BC2" s="138"/>
      <c r="BD2" s="138"/>
      <c r="BE2" s="138" t="s">
        <v>8</v>
      </c>
      <c r="BF2" s="138"/>
      <c r="BG2" s="138"/>
    </row>
    <row r="3" spans="1:59" x14ac:dyDescent="0.2">
      <c r="A3" s="119"/>
      <c r="B3" s="76" t="s">
        <v>9</v>
      </c>
      <c r="C3" s="70" t="s">
        <v>10</v>
      </c>
      <c r="D3" s="70" t="s">
        <v>11</v>
      </c>
      <c r="E3" s="70" t="s">
        <v>12</v>
      </c>
      <c r="F3" s="70" t="s">
        <v>13</v>
      </c>
      <c r="G3" s="70" t="s">
        <v>10</v>
      </c>
      <c r="H3" s="72" t="s">
        <v>14</v>
      </c>
      <c r="I3" s="70" t="s">
        <v>15</v>
      </c>
      <c r="J3" s="70" t="s">
        <v>10</v>
      </c>
      <c r="K3" s="70" t="s">
        <v>11</v>
      </c>
      <c r="L3" s="70" t="s">
        <v>12</v>
      </c>
      <c r="M3" s="70" t="s">
        <v>13</v>
      </c>
      <c r="N3" s="70" t="s">
        <v>10</v>
      </c>
      <c r="O3" s="72" t="s">
        <v>14</v>
      </c>
      <c r="P3" s="71" t="s">
        <v>15</v>
      </c>
      <c r="Q3" s="70" t="s">
        <v>10</v>
      </c>
      <c r="R3" s="70" t="s">
        <v>11</v>
      </c>
      <c r="S3" s="70" t="s">
        <v>12</v>
      </c>
      <c r="T3" s="70" t="s">
        <v>13</v>
      </c>
      <c r="U3" s="70" t="s">
        <v>10</v>
      </c>
      <c r="V3" s="70" t="s">
        <v>14</v>
      </c>
      <c r="W3" s="70" t="s">
        <v>15</v>
      </c>
      <c r="X3" s="70" t="s">
        <v>10</v>
      </c>
      <c r="Y3" s="70" t="s">
        <v>11</v>
      </c>
      <c r="Z3" s="70" t="s">
        <v>12</v>
      </c>
      <c r="AA3" s="70" t="s">
        <v>13</v>
      </c>
      <c r="AB3" s="70" t="s">
        <v>10</v>
      </c>
      <c r="AC3" s="70" t="s">
        <v>14</v>
      </c>
      <c r="AD3" s="71" t="s">
        <v>15</v>
      </c>
      <c r="AE3" s="70" t="s">
        <v>10</v>
      </c>
      <c r="AF3" s="70" t="s">
        <v>11</v>
      </c>
      <c r="AG3" s="70" t="s">
        <v>12</v>
      </c>
      <c r="AH3" s="70" t="s">
        <v>13</v>
      </c>
      <c r="AI3" s="70" t="s">
        <v>10</v>
      </c>
      <c r="AJ3" s="70" t="s">
        <v>14</v>
      </c>
      <c r="AK3" s="70" t="s">
        <v>15</v>
      </c>
      <c r="AL3" s="70" t="s">
        <v>10</v>
      </c>
      <c r="AM3" s="70" t="s">
        <v>11</v>
      </c>
      <c r="AN3" s="70" t="s">
        <v>12</v>
      </c>
      <c r="AO3" s="70" t="s">
        <v>13</v>
      </c>
      <c r="AP3" s="70" t="s">
        <v>10</v>
      </c>
      <c r="AQ3" s="70" t="s">
        <v>14</v>
      </c>
      <c r="AR3" s="71" t="s">
        <v>15</v>
      </c>
      <c r="AT3" s="65" t="s">
        <v>10</v>
      </c>
      <c r="AU3" s="65" t="s">
        <v>11</v>
      </c>
      <c r="AV3" s="65" t="s">
        <v>12</v>
      </c>
      <c r="AW3" s="65" t="s">
        <v>13</v>
      </c>
      <c r="AX3" s="65" t="s">
        <v>10</v>
      </c>
      <c r="AY3" s="65" t="s">
        <v>14</v>
      </c>
      <c r="AZ3" s="65" t="s">
        <v>16</v>
      </c>
      <c r="BA3" s="65" t="s">
        <v>10</v>
      </c>
      <c r="BB3" s="65" t="s">
        <v>11</v>
      </c>
      <c r="BC3" s="65" t="s">
        <v>12</v>
      </c>
      <c r="BD3" s="65" t="s">
        <v>13</v>
      </c>
      <c r="BE3" s="65" t="s">
        <v>10</v>
      </c>
      <c r="BF3" s="65" t="s">
        <v>14</v>
      </c>
      <c r="BG3" s="65" t="s">
        <v>16</v>
      </c>
    </row>
    <row r="4" spans="1:59" x14ac:dyDescent="0.2">
      <c r="A4">
        <v>20874</v>
      </c>
      <c r="B4">
        <v>0</v>
      </c>
      <c r="C4">
        <v>140</v>
      </c>
      <c r="D4">
        <v>105</v>
      </c>
      <c r="E4">
        <v>77</v>
      </c>
      <c r="F4">
        <v>63</v>
      </c>
      <c r="G4">
        <v>169</v>
      </c>
      <c r="H4">
        <v>1.19</v>
      </c>
      <c r="I4">
        <v>1692</v>
      </c>
      <c r="J4">
        <v>142</v>
      </c>
      <c r="K4">
        <v>106</v>
      </c>
      <c r="L4">
        <v>77</v>
      </c>
      <c r="M4">
        <v>65</v>
      </c>
      <c r="N4">
        <v>170</v>
      </c>
      <c r="O4">
        <v>1.2</v>
      </c>
      <c r="P4" s="68">
        <v>1711</v>
      </c>
      <c r="Q4">
        <v>146</v>
      </c>
      <c r="R4">
        <v>109</v>
      </c>
      <c r="S4">
        <v>79</v>
      </c>
      <c r="T4">
        <v>67</v>
      </c>
      <c r="U4">
        <v>170</v>
      </c>
      <c r="V4">
        <v>1.1200000000000001</v>
      </c>
      <c r="W4">
        <v>1631</v>
      </c>
      <c r="X4">
        <v>152</v>
      </c>
      <c r="Y4">
        <v>112</v>
      </c>
      <c r="Z4">
        <v>82</v>
      </c>
      <c r="AA4">
        <v>70</v>
      </c>
      <c r="AB4">
        <v>180</v>
      </c>
      <c r="AC4">
        <v>1.18</v>
      </c>
      <c r="AD4" s="68">
        <v>1661</v>
      </c>
      <c r="AE4">
        <v>144</v>
      </c>
      <c r="AF4">
        <v>108</v>
      </c>
      <c r="AG4">
        <v>74</v>
      </c>
      <c r="AH4">
        <v>70</v>
      </c>
      <c r="AI4">
        <v>179</v>
      </c>
      <c r="AJ4">
        <v>1.22</v>
      </c>
      <c r="AK4">
        <v>1727</v>
      </c>
      <c r="AL4">
        <v>147</v>
      </c>
      <c r="AM4">
        <v>105</v>
      </c>
      <c r="AN4">
        <v>76</v>
      </c>
      <c r="AO4">
        <v>71</v>
      </c>
      <c r="AP4">
        <v>174</v>
      </c>
      <c r="AQ4">
        <v>1.18</v>
      </c>
      <c r="AR4" s="68">
        <v>1768</v>
      </c>
      <c r="AT4">
        <f t="shared" ref="AT4:AT48" si="0">AVERAGE(AE4,Q4,C4)</f>
        <v>143.33333333333334</v>
      </c>
      <c r="AU4">
        <f t="shared" ref="AU4:AU48" si="1">AVERAGE(AF4,R4,D4)</f>
        <v>107.33333333333333</v>
      </c>
      <c r="AV4">
        <f t="shared" ref="AV4:AV48" si="2">AVERAGE(AG4,S4,E4)</f>
        <v>76.666666666666671</v>
      </c>
      <c r="AW4">
        <f t="shared" ref="AW4:AW48" si="3">AVERAGE(AH4,T4,F4)</f>
        <v>66.666666666666671</v>
      </c>
      <c r="AX4">
        <f t="shared" ref="AX4:AX48" si="4">AVERAGE(AI4,U4,G4)</f>
        <v>172.66666666666666</v>
      </c>
      <c r="AY4">
        <f t="shared" ref="AY4:AY48" si="5">AVERAGE(AJ4,V4,H4)</f>
        <v>1.1766666666666665</v>
      </c>
      <c r="AZ4">
        <f t="shared" ref="AZ4:AZ48" si="6">AVERAGE(AK4,W4,I4)</f>
        <v>1683.3333333333333</v>
      </c>
      <c r="BA4">
        <f t="shared" ref="BA4:BA48" si="7">AVERAGE(AL4,X4,J4)</f>
        <v>147</v>
      </c>
      <c r="BB4">
        <f t="shared" ref="BB4:BB48" si="8">AVERAGE(AM4,Y4,,K4)</f>
        <v>80.75</v>
      </c>
      <c r="BC4">
        <f t="shared" ref="BC4:BC48" si="9">AVERAGE(AN4,Z4,L4)</f>
        <v>78.333333333333329</v>
      </c>
      <c r="BD4">
        <f t="shared" ref="BD4:BD48" si="10">AVERAGE(AO4,AA4,M4)</f>
        <v>68.666666666666671</v>
      </c>
      <c r="BE4">
        <f t="shared" ref="BE4:BE48" si="11">AVERAGE(AP4,AB4,N4)</f>
        <v>174.66666666666666</v>
      </c>
      <c r="BF4">
        <f t="shared" ref="BF4:BF48" si="12">AVERAGE(AQ4,AC4,O4)</f>
        <v>1.1866666666666665</v>
      </c>
      <c r="BG4">
        <f t="shared" ref="BG4:BG48" si="13">AVERAGE(AR4,AD4,P4)</f>
        <v>1713.3333333333333</v>
      </c>
    </row>
    <row r="5" spans="1:59" x14ac:dyDescent="0.2">
      <c r="A5">
        <v>21070</v>
      </c>
      <c r="B5">
        <v>0</v>
      </c>
      <c r="C5">
        <v>131</v>
      </c>
      <c r="D5">
        <v>97</v>
      </c>
      <c r="E5">
        <v>74</v>
      </c>
      <c r="F5">
        <v>57</v>
      </c>
      <c r="G5">
        <v>143</v>
      </c>
      <c r="H5">
        <v>1.06</v>
      </c>
      <c r="I5">
        <v>1270</v>
      </c>
      <c r="J5">
        <v>130</v>
      </c>
      <c r="K5">
        <v>98</v>
      </c>
      <c r="L5">
        <v>71</v>
      </c>
      <c r="M5">
        <v>59</v>
      </c>
      <c r="N5">
        <v>139</v>
      </c>
      <c r="O5">
        <v>1.06</v>
      </c>
      <c r="P5" s="68">
        <v>1307</v>
      </c>
      <c r="Q5">
        <v>128</v>
      </c>
      <c r="R5">
        <v>103</v>
      </c>
      <c r="S5">
        <v>74</v>
      </c>
      <c r="T5">
        <v>54</v>
      </c>
      <c r="U5">
        <v>139</v>
      </c>
      <c r="V5">
        <v>1.0900000000000001</v>
      </c>
      <c r="W5">
        <v>1245</v>
      </c>
      <c r="X5">
        <v>127</v>
      </c>
      <c r="Y5">
        <v>102</v>
      </c>
      <c r="Z5">
        <v>75</v>
      </c>
      <c r="AA5">
        <v>52</v>
      </c>
      <c r="AB5">
        <v>139</v>
      </c>
      <c r="AC5">
        <v>1.0900000000000001</v>
      </c>
      <c r="AD5" s="68">
        <v>1276</v>
      </c>
      <c r="AE5">
        <v>126</v>
      </c>
      <c r="AF5">
        <v>93</v>
      </c>
      <c r="AG5">
        <v>72</v>
      </c>
      <c r="AH5">
        <v>54</v>
      </c>
      <c r="AI5">
        <v>138</v>
      </c>
      <c r="AJ5">
        <v>1.1000000000000001</v>
      </c>
      <c r="AK5">
        <v>1225</v>
      </c>
      <c r="AL5">
        <v>126</v>
      </c>
      <c r="AM5">
        <v>99</v>
      </c>
      <c r="AN5">
        <v>70</v>
      </c>
      <c r="AO5">
        <v>56</v>
      </c>
      <c r="AP5">
        <v>135</v>
      </c>
      <c r="AQ5">
        <v>1.07</v>
      </c>
      <c r="AR5" s="68">
        <v>1280</v>
      </c>
      <c r="AT5">
        <f t="shared" si="0"/>
        <v>128.33333333333334</v>
      </c>
      <c r="AU5">
        <f t="shared" si="1"/>
        <v>97.666666666666671</v>
      </c>
      <c r="AV5">
        <f t="shared" si="2"/>
        <v>73.333333333333329</v>
      </c>
      <c r="AW5">
        <f t="shared" si="3"/>
        <v>55</v>
      </c>
      <c r="AX5">
        <f t="shared" si="4"/>
        <v>140</v>
      </c>
      <c r="AY5">
        <f t="shared" si="5"/>
        <v>1.0833333333333335</v>
      </c>
      <c r="AZ5">
        <f t="shared" si="6"/>
        <v>1246.6666666666667</v>
      </c>
      <c r="BA5">
        <f t="shared" si="7"/>
        <v>127.66666666666667</v>
      </c>
      <c r="BB5">
        <f t="shared" si="8"/>
        <v>74.75</v>
      </c>
      <c r="BC5">
        <f t="shared" si="9"/>
        <v>72</v>
      </c>
      <c r="BD5">
        <f t="shared" si="10"/>
        <v>55.666666666666664</v>
      </c>
      <c r="BE5">
        <f t="shared" si="11"/>
        <v>137.66666666666666</v>
      </c>
      <c r="BF5">
        <f t="shared" si="12"/>
        <v>1.0733333333333335</v>
      </c>
      <c r="BG5">
        <f t="shared" si="13"/>
        <v>1287.6666666666667</v>
      </c>
    </row>
    <row r="6" spans="1:59" x14ac:dyDescent="0.2">
      <c r="A6">
        <v>24768</v>
      </c>
      <c r="B6">
        <v>0</v>
      </c>
      <c r="C6">
        <v>123</v>
      </c>
      <c r="D6">
        <v>102</v>
      </c>
      <c r="E6">
        <v>71</v>
      </c>
      <c r="F6">
        <v>52</v>
      </c>
      <c r="G6">
        <v>149</v>
      </c>
      <c r="H6">
        <v>1.08</v>
      </c>
      <c r="I6">
        <v>1556</v>
      </c>
      <c r="J6">
        <v>138</v>
      </c>
      <c r="K6">
        <v>103</v>
      </c>
      <c r="L6">
        <v>79</v>
      </c>
      <c r="M6">
        <v>59</v>
      </c>
      <c r="N6">
        <v>146</v>
      </c>
      <c r="O6">
        <v>1.06</v>
      </c>
      <c r="P6" s="68">
        <v>1571</v>
      </c>
      <c r="Q6">
        <v>132</v>
      </c>
      <c r="R6">
        <v>102</v>
      </c>
      <c r="S6">
        <v>61</v>
      </c>
      <c r="T6">
        <v>71</v>
      </c>
      <c r="U6">
        <v>148</v>
      </c>
      <c r="V6">
        <v>11.02</v>
      </c>
      <c r="W6">
        <v>1491</v>
      </c>
      <c r="X6">
        <v>145</v>
      </c>
      <c r="Y6">
        <v>100</v>
      </c>
      <c r="Z6">
        <v>76</v>
      </c>
      <c r="AA6">
        <v>69</v>
      </c>
      <c r="AB6">
        <v>151</v>
      </c>
      <c r="AC6">
        <v>1.04</v>
      </c>
      <c r="AD6" s="68">
        <v>1543</v>
      </c>
      <c r="AE6">
        <v>133</v>
      </c>
      <c r="AF6">
        <v>96</v>
      </c>
      <c r="AG6">
        <v>72</v>
      </c>
      <c r="AH6">
        <v>61</v>
      </c>
      <c r="AI6">
        <v>144</v>
      </c>
      <c r="AJ6">
        <v>1.03</v>
      </c>
      <c r="AK6">
        <v>1571</v>
      </c>
      <c r="AL6">
        <v>140</v>
      </c>
      <c r="AM6">
        <v>108</v>
      </c>
      <c r="AN6">
        <v>69</v>
      </c>
      <c r="AO6">
        <v>71</v>
      </c>
      <c r="AP6">
        <v>148</v>
      </c>
      <c r="AQ6">
        <v>1.6</v>
      </c>
      <c r="AR6" s="68">
        <v>1580</v>
      </c>
      <c r="AT6">
        <f t="shared" si="0"/>
        <v>129.33333333333334</v>
      </c>
      <c r="AU6">
        <f t="shared" si="1"/>
        <v>100</v>
      </c>
      <c r="AV6">
        <f t="shared" si="2"/>
        <v>68</v>
      </c>
      <c r="AW6">
        <f t="shared" si="3"/>
        <v>61.333333333333336</v>
      </c>
      <c r="AX6">
        <f t="shared" si="4"/>
        <v>147</v>
      </c>
      <c r="AY6">
        <f t="shared" si="5"/>
        <v>4.376666666666666</v>
      </c>
      <c r="AZ6">
        <f t="shared" si="6"/>
        <v>1539.3333333333333</v>
      </c>
      <c r="BA6">
        <f t="shared" si="7"/>
        <v>141</v>
      </c>
      <c r="BB6">
        <f t="shared" si="8"/>
        <v>77.75</v>
      </c>
      <c r="BC6">
        <f t="shared" si="9"/>
        <v>74.666666666666671</v>
      </c>
      <c r="BD6">
        <f t="shared" si="10"/>
        <v>66.333333333333329</v>
      </c>
      <c r="BE6">
        <f t="shared" si="11"/>
        <v>148.33333333333334</v>
      </c>
      <c r="BF6">
        <f t="shared" si="12"/>
        <v>1.2333333333333334</v>
      </c>
      <c r="BG6">
        <f t="shared" si="13"/>
        <v>1564.6666666666667</v>
      </c>
    </row>
    <row r="7" spans="1:59" x14ac:dyDescent="0.2">
      <c r="A7">
        <v>25266</v>
      </c>
      <c r="B7">
        <v>0</v>
      </c>
      <c r="C7">
        <v>128</v>
      </c>
      <c r="D7">
        <v>96</v>
      </c>
      <c r="E7">
        <v>73</v>
      </c>
      <c r="F7">
        <v>55</v>
      </c>
      <c r="G7">
        <v>165</v>
      </c>
      <c r="H7">
        <v>1.29</v>
      </c>
      <c r="I7">
        <v>1792</v>
      </c>
      <c r="J7">
        <v>125</v>
      </c>
      <c r="K7">
        <v>100</v>
      </c>
      <c r="L7">
        <v>76</v>
      </c>
      <c r="M7">
        <v>49</v>
      </c>
      <c r="N7">
        <v>137</v>
      </c>
      <c r="O7">
        <v>11.07</v>
      </c>
      <c r="P7" s="68">
        <v>1679</v>
      </c>
      <c r="Q7">
        <v>126</v>
      </c>
      <c r="R7">
        <v>92</v>
      </c>
      <c r="S7">
        <v>70</v>
      </c>
      <c r="T7">
        <v>56</v>
      </c>
      <c r="U7">
        <v>170</v>
      </c>
      <c r="V7">
        <v>1.31</v>
      </c>
      <c r="W7">
        <v>1740</v>
      </c>
      <c r="X7">
        <v>130</v>
      </c>
      <c r="Y7">
        <v>94</v>
      </c>
      <c r="Z7">
        <v>71</v>
      </c>
      <c r="AA7">
        <v>59</v>
      </c>
      <c r="AB7">
        <v>145</v>
      </c>
      <c r="AC7">
        <v>1.1200000000000001</v>
      </c>
      <c r="AD7" s="68">
        <v>1642</v>
      </c>
      <c r="AE7">
        <v>125</v>
      </c>
      <c r="AF7">
        <v>89</v>
      </c>
      <c r="AG7">
        <v>68</v>
      </c>
      <c r="AH7">
        <v>57</v>
      </c>
      <c r="AI7">
        <v>164</v>
      </c>
      <c r="AJ7">
        <v>1.26</v>
      </c>
      <c r="AK7">
        <v>1790</v>
      </c>
      <c r="AL7">
        <v>130</v>
      </c>
      <c r="AM7">
        <v>90</v>
      </c>
      <c r="AN7">
        <v>73</v>
      </c>
      <c r="AO7">
        <v>57</v>
      </c>
      <c r="AP7">
        <v>140</v>
      </c>
      <c r="AQ7">
        <v>1.08</v>
      </c>
      <c r="AR7" s="68">
        <v>1695</v>
      </c>
      <c r="AT7">
        <f t="shared" si="0"/>
        <v>126.33333333333333</v>
      </c>
      <c r="AU7">
        <f t="shared" si="1"/>
        <v>92.333333333333329</v>
      </c>
      <c r="AV7">
        <f t="shared" si="2"/>
        <v>70.333333333333329</v>
      </c>
      <c r="AW7">
        <f t="shared" si="3"/>
        <v>56</v>
      </c>
      <c r="AX7">
        <f t="shared" si="4"/>
        <v>166.33333333333334</v>
      </c>
      <c r="AY7">
        <f t="shared" si="5"/>
        <v>1.2866666666666668</v>
      </c>
      <c r="AZ7">
        <f t="shared" si="6"/>
        <v>1774</v>
      </c>
      <c r="BA7">
        <f t="shared" si="7"/>
        <v>128.33333333333334</v>
      </c>
      <c r="BB7">
        <f t="shared" si="8"/>
        <v>71</v>
      </c>
      <c r="BC7">
        <f t="shared" si="9"/>
        <v>73.333333333333329</v>
      </c>
      <c r="BD7">
        <f t="shared" si="10"/>
        <v>55</v>
      </c>
      <c r="BE7">
        <f t="shared" si="11"/>
        <v>140.66666666666666</v>
      </c>
      <c r="BF7">
        <f t="shared" si="12"/>
        <v>4.4233333333333329</v>
      </c>
      <c r="BG7">
        <f t="shared" si="13"/>
        <v>1672</v>
      </c>
    </row>
    <row r="8" spans="1:59" x14ac:dyDescent="0.2">
      <c r="A8">
        <v>25608</v>
      </c>
      <c r="B8">
        <v>0</v>
      </c>
      <c r="C8">
        <v>105</v>
      </c>
      <c r="D8">
        <v>81</v>
      </c>
      <c r="E8">
        <v>70</v>
      </c>
      <c r="F8">
        <v>35</v>
      </c>
      <c r="G8">
        <v>134</v>
      </c>
      <c r="H8">
        <v>1.2</v>
      </c>
      <c r="I8">
        <v>1163</v>
      </c>
      <c r="J8">
        <v>112</v>
      </c>
      <c r="K8">
        <v>84</v>
      </c>
      <c r="L8">
        <v>65</v>
      </c>
      <c r="M8">
        <v>47</v>
      </c>
      <c r="N8">
        <v>131</v>
      </c>
      <c r="O8">
        <v>1.17</v>
      </c>
      <c r="P8" s="68">
        <v>1174</v>
      </c>
      <c r="Q8">
        <v>112</v>
      </c>
      <c r="R8">
        <v>90</v>
      </c>
      <c r="S8">
        <v>73</v>
      </c>
      <c r="T8">
        <v>39</v>
      </c>
      <c r="U8">
        <v>148</v>
      </c>
      <c r="V8">
        <v>1.28</v>
      </c>
      <c r="W8" t="s">
        <v>102</v>
      </c>
      <c r="X8">
        <v>116</v>
      </c>
      <c r="Y8">
        <v>90</v>
      </c>
      <c r="Z8">
        <v>70</v>
      </c>
      <c r="AA8">
        <v>46</v>
      </c>
      <c r="AB8">
        <v>132</v>
      </c>
      <c r="AC8">
        <v>1.1399999999999999</v>
      </c>
      <c r="AD8" s="68" t="s">
        <v>102</v>
      </c>
      <c r="AE8">
        <v>109</v>
      </c>
      <c r="AF8">
        <v>83</v>
      </c>
      <c r="AG8">
        <v>70</v>
      </c>
      <c r="AH8">
        <v>39</v>
      </c>
      <c r="AI8">
        <v>136</v>
      </c>
      <c r="AJ8">
        <v>1.21</v>
      </c>
      <c r="AK8">
        <v>1276</v>
      </c>
      <c r="AL8">
        <v>112</v>
      </c>
      <c r="AM8">
        <v>88</v>
      </c>
      <c r="AN8">
        <v>71</v>
      </c>
      <c r="AO8">
        <v>41</v>
      </c>
      <c r="AP8">
        <v>128</v>
      </c>
      <c r="AQ8">
        <v>1.1399999999999999</v>
      </c>
      <c r="AR8" s="68">
        <v>1270</v>
      </c>
      <c r="AT8">
        <f t="shared" si="0"/>
        <v>108.66666666666667</v>
      </c>
      <c r="AU8">
        <f t="shared" si="1"/>
        <v>84.666666666666671</v>
      </c>
      <c r="AV8">
        <f t="shared" si="2"/>
        <v>71</v>
      </c>
      <c r="AW8">
        <f t="shared" si="3"/>
        <v>37.666666666666664</v>
      </c>
      <c r="AX8">
        <f t="shared" si="4"/>
        <v>139.33333333333334</v>
      </c>
      <c r="AY8">
        <f t="shared" si="5"/>
        <v>1.2300000000000002</v>
      </c>
      <c r="AZ8">
        <f t="shared" si="6"/>
        <v>1219.5</v>
      </c>
      <c r="BA8">
        <f t="shared" si="7"/>
        <v>113.33333333333333</v>
      </c>
      <c r="BB8">
        <f t="shared" si="8"/>
        <v>65.5</v>
      </c>
      <c r="BC8">
        <f t="shared" si="9"/>
        <v>68.666666666666671</v>
      </c>
      <c r="BD8">
        <f t="shared" si="10"/>
        <v>44.666666666666664</v>
      </c>
      <c r="BE8">
        <f t="shared" si="11"/>
        <v>130.33333333333334</v>
      </c>
      <c r="BF8">
        <f t="shared" si="12"/>
        <v>1.1499999999999999</v>
      </c>
      <c r="BG8">
        <f t="shared" si="13"/>
        <v>1222</v>
      </c>
    </row>
    <row r="9" spans="1:59" x14ac:dyDescent="0.2">
      <c r="A9">
        <v>20149</v>
      </c>
      <c r="B9">
        <v>0</v>
      </c>
      <c r="C9">
        <v>107</v>
      </c>
      <c r="D9">
        <v>83</v>
      </c>
      <c r="E9">
        <v>69</v>
      </c>
      <c r="F9">
        <v>38</v>
      </c>
      <c r="G9">
        <v>119</v>
      </c>
      <c r="H9">
        <v>1.1100000000000001</v>
      </c>
      <c r="I9">
        <v>1183</v>
      </c>
      <c r="J9">
        <v>107</v>
      </c>
      <c r="K9">
        <v>82</v>
      </c>
      <c r="L9">
        <v>73</v>
      </c>
      <c r="M9">
        <v>34</v>
      </c>
      <c r="N9">
        <v>114</v>
      </c>
      <c r="O9">
        <v>1.07</v>
      </c>
      <c r="P9" s="68">
        <v>1158</v>
      </c>
      <c r="Q9">
        <v>103</v>
      </c>
      <c r="R9">
        <v>79</v>
      </c>
      <c r="S9">
        <v>66</v>
      </c>
      <c r="T9">
        <v>37</v>
      </c>
      <c r="U9">
        <v>113</v>
      </c>
      <c r="V9">
        <v>1.1000000000000001</v>
      </c>
      <c r="W9">
        <v>1175</v>
      </c>
      <c r="X9">
        <v>102</v>
      </c>
      <c r="Y9">
        <v>79</v>
      </c>
      <c r="Z9">
        <v>70</v>
      </c>
      <c r="AA9">
        <v>32</v>
      </c>
      <c r="AB9">
        <v>70</v>
      </c>
      <c r="AC9">
        <v>0.68</v>
      </c>
      <c r="AD9" s="68">
        <v>1158</v>
      </c>
      <c r="AE9">
        <v>109</v>
      </c>
      <c r="AF9">
        <v>84</v>
      </c>
      <c r="AG9">
        <v>71</v>
      </c>
      <c r="AH9">
        <v>38</v>
      </c>
      <c r="AI9">
        <v>117</v>
      </c>
      <c r="AJ9">
        <v>1.07</v>
      </c>
      <c r="AK9">
        <v>1200</v>
      </c>
      <c r="AL9">
        <v>109</v>
      </c>
      <c r="AM9">
        <v>86</v>
      </c>
      <c r="AN9">
        <v>70</v>
      </c>
      <c r="AO9">
        <v>39</v>
      </c>
      <c r="AP9">
        <v>121</v>
      </c>
      <c r="AQ9">
        <v>1.1100000000000001</v>
      </c>
      <c r="AR9" s="68">
        <v>1175</v>
      </c>
      <c r="AT9">
        <f t="shared" si="0"/>
        <v>106.33333333333333</v>
      </c>
      <c r="AU9">
        <f t="shared" si="1"/>
        <v>82</v>
      </c>
      <c r="AV9">
        <f t="shared" si="2"/>
        <v>68.666666666666671</v>
      </c>
      <c r="AW9">
        <f t="shared" si="3"/>
        <v>37.666666666666664</v>
      </c>
      <c r="AX9">
        <f t="shared" si="4"/>
        <v>116.33333333333333</v>
      </c>
      <c r="AY9">
        <f t="shared" si="5"/>
        <v>1.0933333333333335</v>
      </c>
      <c r="AZ9">
        <f t="shared" si="6"/>
        <v>1186</v>
      </c>
      <c r="BA9">
        <f t="shared" si="7"/>
        <v>106</v>
      </c>
      <c r="BB9">
        <f t="shared" si="8"/>
        <v>61.75</v>
      </c>
      <c r="BC9">
        <f t="shared" si="9"/>
        <v>71</v>
      </c>
      <c r="BD9">
        <f t="shared" si="10"/>
        <v>35</v>
      </c>
      <c r="BE9">
        <f t="shared" si="11"/>
        <v>101.66666666666667</v>
      </c>
      <c r="BF9">
        <f t="shared" si="12"/>
        <v>0.95333333333333348</v>
      </c>
      <c r="BG9">
        <f t="shared" si="13"/>
        <v>1163.6666666666667</v>
      </c>
    </row>
    <row r="10" spans="1:59" x14ac:dyDescent="0.2">
      <c r="A10">
        <v>25227</v>
      </c>
      <c r="B10">
        <v>0</v>
      </c>
      <c r="C10">
        <v>141</v>
      </c>
      <c r="D10">
        <v>102</v>
      </c>
      <c r="E10">
        <v>84</v>
      </c>
      <c r="F10">
        <v>57</v>
      </c>
      <c r="G10">
        <v>159</v>
      </c>
      <c r="H10">
        <v>1.1299999999999999</v>
      </c>
      <c r="I10">
        <v>1371</v>
      </c>
      <c r="J10">
        <v>135</v>
      </c>
      <c r="K10">
        <v>99</v>
      </c>
      <c r="L10">
        <v>85</v>
      </c>
      <c r="M10">
        <v>50</v>
      </c>
      <c r="N10">
        <v>155</v>
      </c>
      <c r="O10">
        <v>1.1000000000000001</v>
      </c>
      <c r="P10" s="68">
        <v>1410</v>
      </c>
      <c r="Q10">
        <v>136</v>
      </c>
      <c r="R10">
        <v>102</v>
      </c>
      <c r="S10">
        <v>85</v>
      </c>
      <c r="T10">
        <v>51</v>
      </c>
      <c r="U10">
        <v>167</v>
      </c>
      <c r="V10">
        <v>1.23</v>
      </c>
      <c r="W10">
        <v>1369</v>
      </c>
      <c r="X10">
        <v>135</v>
      </c>
      <c r="Y10">
        <v>102</v>
      </c>
      <c r="Z10">
        <v>844</v>
      </c>
      <c r="AA10">
        <v>51</v>
      </c>
      <c r="AB10">
        <v>156</v>
      </c>
      <c r="AC10">
        <v>1.1499999999999999</v>
      </c>
      <c r="AD10" s="68">
        <v>1406</v>
      </c>
      <c r="AE10">
        <v>132</v>
      </c>
      <c r="AF10">
        <v>99</v>
      </c>
      <c r="AG10">
        <v>83</v>
      </c>
      <c r="AH10">
        <v>49</v>
      </c>
      <c r="AI10">
        <v>171</v>
      </c>
      <c r="AJ10">
        <v>1.3</v>
      </c>
      <c r="AK10">
        <v>1421</v>
      </c>
      <c r="AL10">
        <v>131</v>
      </c>
      <c r="AM10">
        <v>99</v>
      </c>
      <c r="AN10">
        <v>80</v>
      </c>
      <c r="AO10">
        <v>51</v>
      </c>
      <c r="AP10">
        <v>154</v>
      </c>
      <c r="AQ10">
        <v>1.17</v>
      </c>
      <c r="AR10" s="68">
        <v>1461</v>
      </c>
      <c r="AT10">
        <f t="shared" si="0"/>
        <v>136.33333333333334</v>
      </c>
      <c r="AU10">
        <f t="shared" si="1"/>
        <v>101</v>
      </c>
      <c r="AV10">
        <f t="shared" si="2"/>
        <v>84</v>
      </c>
      <c r="AW10">
        <f t="shared" si="3"/>
        <v>52.333333333333336</v>
      </c>
      <c r="AX10">
        <f t="shared" si="4"/>
        <v>165.66666666666666</v>
      </c>
      <c r="AY10">
        <f t="shared" si="5"/>
        <v>1.22</v>
      </c>
      <c r="AZ10">
        <f t="shared" si="6"/>
        <v>1387</v>
      </c>
      <c r="BA10">
        <f t="shared" si="7"/>
        <v>133.66666666666666</v>
      </c>
      <c r="BB10">
        <f t="shared" si="8"/>
        <v>75</v>
      </c>
      <c r="BC10">
        <f t="shared" si="9"/>
        <v>336.33333333333331</v>
      </c>
      <c r="BD10">
        <f t="shared" si="10"/>
        <v>50.666666666666664</v>
      </c>
      <c r="BE10">
        <f t="shared" si="11"/>
        <v>155</v>
      </c>
      <c r="BF10">
        <f t="shared" si="12"/>
        <v>1.1399999999999999</v>
      </c>
      <c r="BG10">
        <f t="shared" si="13"/>
        <v>1425.6666666666667</v>
      </c>
    </row>
    <row r="11" spans="1:59" x14ac:dyDescent="0.2">
      <c r="A11">
        <v>20874</v>
      </c>
      <c r="B11">
        <v>0</v>
      </c>
      <c r="C11">
        <v>144</v>
      </c>
      <c r="D11">
        <v>108</v>
      </c>
      <c r="E11">
        <v>74</v>
      </c>
      <c r="F11">
        <v>70</v>
      </c>
      <c r="G11">
        <v>179</v>
      </c>
      <c r="H11">
        <v>1.22</v>
      </c>
      <c r="I11">
        <v>1727</v>
      </c>
      <c r="J11">
        <v>147</v>
      </c>
      <c r="K11">
        <v>105</v>
      </c>
      <c r="L11">
        <v>76</v>
      </c>
      <c r="M11">
        <v>71</v>
      </c>
      <c r="N11">
        <v>174</v>
      </c>
      <c r="O11">
        <v>1.18</v>
      </c>
      <c r="P11" s="68">
        <v>1768</v>
      </c>
      <c r="Q11">
        <v>149</v>
      </c>
      <c r="R11">
        <v>109</v>
      </c>
      <c r="S11">
        <v>79</v>
      </c>
      <c r="T11">
        <v>67</v>
      </c>
      <c r="U11">
        <v>170</v>
      </c>
      <c r="V11">
        <v>1.1200000000000001</v>
      </c>
      <c r="W11">
        <v>1631</v>
      </c>
      <c r="X11">
        <v>152</v>
      </c>
      <c r="Y11">
        <v>112</v>
      </c>
      <c r="Z11">
        <v>82</v>
      </c>
      <c r="AA11">
        <v>70</v>
      </c>
      <c r="AB11">
        <v>180</v>
      </c>
      <c r="AC11">
        <v>1.18</v>
      </c>
      <c r="AD11" s="68">
        <v>1661</v>
      </c>
      <c r="AE11">
        <v>140</v>
      </c>
      <c r="AF11">
        <v>105</v>
      </c>
      <c r="AG11">
        <v>77</v>
      </c>
      <c r="AH11">
        <v>63</v>
      </c>
      <c r="AI11">
        <v>169</v>
      </c>
      <c r="AJ11">
        <v>1.19</v>
      </c>
      <c r="AK11">
        <v>1692</v>
      </c>
      <c r="AL11">
        <v>142</v>
      </c>
      <c r="AM11">
        <v>106</v>
      </c>
      <c r="AN11">
        <v>77</v>
      </c>
      <c r="AO11">
        <v>65</v>
      </c>
      <c r="AP11">
        <v>170</v>
      </c>
      <c r="AQ11">
        <v>1.2</v>
      </c>
      <c r="AR11" s="68">
        <v>1711</v>
      </c>
      <c r="AT11">
        <f t="shared" si="0"/>
        <v>144.33333333333334</v>
      </c>
      <c r="AU11">
        <f t="shared" si="1"/>
        <v>107.33333333333333</v>
      </c>
      <c r="AV11">
        <f t="shared" si="2"/>
        <v>76.666666666666671</v>
      </c>
      <c r="AW11">
        <f t="shared" si="3"/>
        <v>66.666666666666671</v>
      </c>
      <c r="AX11">
        <f t="shared" si="4"/>
        <v>172.66666666666666</v>
      </c>
      <c r="AY11">
        <f t="shared" si="5"/>
        <v>1.1766666666666667</v>
      </c>
      <c r="AZ11">
        <f t="shared" si="6"/>
        <v>1683.3333333333333</v>
      </c>
      <c r="BA11">
        <f t="shared" si="7"/>
        <v>147</v>
      </c>
      <c r="BB11">
        <f t="shared" si="8"/>
        <v>80.75</v>
      </c>
      <c r="BC11">
        <f t="shared" si="9"/>
        <v>78.333333333333329</v>
      </c>
      <c r="BD11">
        <f t="shared" si="10"/>
        <v>68.666666666666671</v>
      </c>
      <c r="BE11">
        <f t="shared" si="11"/>
        <v>174.66666666666666</v>
      </c>
      <c r="BF11">
        <f t="shared" si="12"/>
        <v>1.1866666666666665</v>
      </c>
      <c r="BG11">
        <f t="shared" si="13"/>
        <v>1713.3333333333333</v>
      </c>
    </row>
    <row r="12" spans="1:59" x14ac:dyDescent="0.2">
      <c r="A12">
        <v>25678</v>
      </c>
      <c r="B12">
        <v>0</v>
      </c>
      <c r="C12">
        <v>172</v>
      </c>
      <c r="D12">
        <v>129</v>
      </c>
      <c r="E12">
        <v>98</v>
      </c>
      <c r="F12">
        <v>74</v>
      </c>
      <c r="G12">
        <v>204</v>
      </c>
      <c r="H12">
        <v>11.19</v>
      </c>
      <c r="I12">
        <v>1360</v>
      </c>
      <c r="J12">
        <v>171</v>
      </c>
      <c r="K12">
        <v>127</v>
      </c>
      <c r="L12">
        <v>97</v>
      </c>
      <c r="M12">
        <v>74</v>
      </c>
      <c r="N12">
        <v>185</v>
      </c>
      <c r="O12">
        <v>1.08</v>
      </c>
      <c r="P12" s="68">
        <v>1378</v>
      </c>
      <c r="Q12">
        <v>176</v>
      </c>
      <c r="R12">
        <v>132</v>
      </c>
      <c r="S12">
        <v>99</v>
      </c>
      <c r="T12">
        <v>77</v>
      </c>
      <c r="U12">
        <v>209</v>
      </c>
      <c r="V12">
        <v>1.19</v>
      </c>
      <c r="W12">
        <v>1339</v>
      </c>
      <c r="X12">
        <v>175</v>
      </c>
      <c r="Y12">
        <v>130</v>
      </c>
      <c r="Z12">
        <v>96</v>
      </c>
      <c r="AA12">
        <v>79</v>
      </c>
      <c r="AB12">
        <v>158</v>
      </c>
      <c r="AC12">
        <v>1.05</v>
      </c>
      <c r="AD12" s="68">
        <v>1324</v>
      </c>
      <c r="AE12">
        <v>167</v>
      </c>
      <c r="AF12">
        <v>133</v>
      </c>
      <c r="AG12">
        <v>93</v>
      </c>
      <c r="AH12">
        <v>74</v>
      </c>
      <c r="AI12">
        <v>202</v>
      </c>
      <c r="AJ12">
        <v>1.2</v>
      </c>
      <c r="AK12">
        <v>1364</v>
      </c>
      <c r="AL12">
        <v>168</v>
      </c>
      <c r="AM12">
        <v>137</v>
      </c>
      <c r="AN12">
        <v>93</v>
      </c>
      <c r="AO12">
        <v>75</v>
      </c>
      <c r="AP12">
        <v>182</v>
      </c>
      <c r="AQ12">
        <v>1.08</v>
      </c>
      <c r="AR12" s="68">
        <v>1380</v>
      </c>
      <c r="AT12">
        <f t="shared" si="0"/>
        <v>171.66666666666666</v>
      </c>
      <c r="AU12">
        <f t="shared" si="1"/>
        <v>131.33333333333334</v>
      </c>
      <c r="AV12">
        <f t="shared" si="2"/>
        <v>96.666666666666671</v>
      </c>
      <c r="AW12">
        <f t="shared" si="3"/>
        <v>75</v>
      </c>
      <c r="AX12">
        <f t="shared" si="4"/>
        <v>205</v>
      </c>
      <c r="AY12">
        <f t="shared" si="5"/>
        <v>4.5266666666666664</v>
      </c>
      <c r="AZ12">
        <f t="shared" si="6"/>
        <v>1354.3333333333333</v>
      </c>
      <c r="BA12">
        <f t="shared" si="7"/>
        <v>171.33333333333334</v>
      </c>
      <c r="BB12">
        <f t="shared" si="8"/>
        <v>98.5</v>
      </c>
      <c r="BC12">
        <f t="shared" si="9"/>
        <v>95.333333333333329</v>
      </c>
      <c r="BD12">
        <f t="shared" si="10"/>
        <v>76</v>
      </c>
      <c r="BE12">
        <f t="shared" si="11"/>
        <v>175</v>
      </c>
      <c r="BF12">
        <f t="shared" si="12"/>
        <v>1.07</v>
      </c>
      <c r="BG12">
        <f t="shared" si="13"/>
        <v>1360.6666666666667</v>
      </c>
    </row>
    <row r="13" spans="1:59" x14ac:dyDescent="0.2">
      <c r="A13">
        <v>27935</v>
      </c>
      <c r="B13">
        <v>0</v>
      </c>
      <c r="C13">
        <v>118</v>
      </c>
      <c r="D13">
        <v>95</v>
      </c>
      <c r="E13">
        <v>69</v>
      </c>
      <c r="F13">
        <v>49</v>
      </c>
      <c r="G13">
        <v>144</v>
      </c>
      <c r="H13">
        <v>1.19</v>
      </c>
      <c r="I13">
        <v>1334</v>
      </c>
      <c r="J13">
        <v>121</v>
      </c>
      <c r="K13">
        <v>92</v>
      </c>
      <c r="L13">
        <v>64</v>
      </c>
      <c r="M13">
        <v>57</v>
      </c>
      <c r="N13">
        <v>136</v>
      </c>
      <c r="O13">
        <v>1.1200000000000001</v>
      </c>
      <c r="P13" s="68">
        <v>1333</v>
      </c>
      <c r="Q13">
        <v>115</v>
      </c>
      <c r="R13">
        <v>86</v>
      </c>
      <c r="S13">
        <v>62</v>
      </c>
      <c r="T13">
        <v>53</v>
      </c>
      <c r="U13">
        <v>137</v>
      </c>
      <c r="V13">
        <v>1.19</v>
      </c>
      <c r="W13">
        <v>1308</v>
      </c>
      <c r="X13">
        <v>115</v>
      </c>
      <c r="Y13">
        <v>85</v>
      </c>
      <c r="Z13">
        <v>62</v>
      </c>
      <c r="AA13">
        <v>53</v>
      </c>
      <c r="AB13">
        <v>126</v>
      </c>
      <c r="AC13">
        <v>1.1000000000000001</v>
      </c>
      <c r="AD13" s="68">
        <v>1291</v>
      </c>
      <c r="AE13">
        <v>117</v>
      </c>
      <c r="AF13">
        <v>95</v>
      </c>
      <c r="AG13">
        <v>66</v>
      </c>
      <c r="AH13">
        <v>51</v>
      </c>
      <c r="AI13">
        <v>135</v>
      </c>
      <c r="AJ13">
        <v>1.1499999999999999</v>
      </c>
      <c r="AK13">
        <v>1326</v>
      </c>
      <c r="AL13">
        <v>117</v>
      </c>
      <c r="AM13">
        <v>93</v>
      </c>
      <c r="AN13">
        <v>65</v>
      </c>
      <c r="AO13">
        <v>52</v>
      </c>
      <c r="AP13">
        <v>131</v>
      </c>
      <c r="AQ13">
        <v>1.1200000000000001</v>
      </c>
      <c r="AR13" s="68">
        <v>1291</v>
      </c>
      <c r="AT13">
        <f t="shared" si="0"/>
        <v>116.66666666666667</v>
      </c>
      <c r="AU13">
        <f t="shared" si="1"/>
        <v>92</v>
      </c>
      <c r="AV13">
        <f t="shared" si="2"/>
        <v>65.666666666666671</v>
      </c>
      <c r="AW13">
        <f t="shared" si="3"/>
        <v>51</v>
      </c>
      <c r="AX13">
        <f t="shared" si="4"/>
        <v>138.66666666666666</v>
      </c>
      <c r="AY13">
        <f t="shared" si="5"/>
        <v>1.1766666666666665</v>
      </c>
      <c r="AZ13">
        <f t="shared" si="6"/>
        <v>1322.6666666666667</v>
      </c>
      <c r="BA13">
        <f t="shared" si="7"/>
        <v>117.66666666666667</v>
      </c>
      <c r="BB13">
        <f t="shared" si="8"/>
        <v>67.5</v>
      </c>
      <c r="BC13">
        <f t="shared" si="9"/>
        <v>63.666666666666664</v>
      </c>
      <c r="BD13">
        <f t="shared" si="10"/>
        <v>54</v>
      </c>
      <c r="BE13">
        <f t="shared" si="11"/>
        <v>131</v>
      </c>
      <c r="BF13">
        <f t="shared" si="12"/>
        <v>1.1133333333333335</v>
      </c>
      <c r="BG13">
        <f t="shared" si="13"/>
        <v>1305</v>
      </c>
    </row>
    <row r="14" spans="1:59" x14ac:dyDescent="0.2">
      <c r="A14">
        <v>25724</v>
      </c>
      <c r="B14">
        <v>1</v>
      </c>
      <c r="C14">
        <v>143</v>
      </c>
      <c r="D14">
        <v>110</v>
      </c>
      <c r="E14">
        <v>86</v>
      </c>
      <c r="F14">
        <v>57</v>
      </c>
      <c r="G14">
        <v>166</v>
      </c>
      <c r="H14">
        <v>1.1599999999999999</v>
      </c>
      <c r="I14">
        <v>1546</v>
      </c>
      <c r="J14">
        <v>135</v>
      </c>
      <c r="K14">
        <v>101</v>
      </c>
      <c r="L14">
        <v>82</v>
      </c>
      <c r="M14">
        <v>53</v>
      </c>
      <c r="N14">
        <v>159</v>
      </c>
      <c r="O14">
        <v>1.1100000000000001</v>
      </c>
      <c r="P14" s="68">
        <v>1651</v>
      </c>
      <c r="Q14">
        <v>139</v>
      </c>
      <c r="R14">
        <v>108</v>
      </c>
      <c r="S14">
        <v>88</v>
      </c>
      <c r="T14">
        <v>51</v>
      </c>
      <c r="U14">
        <v>156</v>
      </c>
      <c r="V14">
        <v>1.1200000000000001</v>
      </c>
      <c r="W14">
        <v>1558</v>
      </c>
      <c r="X14">
        <v>138</v>
      </c>
      <c r="Y14">
        <v>102</v>
      </c>
      <c r="Z14">
        <v>83</v>
      </c>
      <c r="AA14">
        <v>55</v>
      </c>
      <c r="AB14">
        <v>161</v>
      </c>
      <c r="AC14">
        <v>1.1599999999999999</v>
      </c>
      <c r="AD14" s="68">
        <v>1644</v>
      </c>
      <c r="AE14">
        <v>143</v>
      </c>
      <c r="AF14">
        <v>113</v>
      </c>
      <c r="AG14">
        <v>71</v>
      </c>
      <c r="AH14">
        <v>72</v>
      </c>
      <c r="AI14">
        <v>165</v>
      </c>
      <c r="AJ14">
        <v>1.1499999999999999</v>
      </c>
      <c r="AK14">
        <v>1421</v>
      </c>
      <c r="AL14">
        <v>139</v>
      </c>
      <c r="AM14">
        <v>105</v>
      </c>
      <c r="AN14">
        <v>72</v>
      </c>
      <c r="AO14">
        <v>67</v>
      </c>
      <c r="AP14">
        <v>163</v>
      </c>
      <c r="AQ14">
        <v>1.1399999999999999</v>
      </c>
      <c r="AR14" s="68">
        <v>1525</v>
      </c>
      <c r="AT14">
        <f t="shared" si="0"/>
        <v>141.66666666666666</v>
      </c>
      <c r="AU14">
        <f t="shared" si="1"/>
        <v>110.33333333333333</v>
      </c>
      <c r="AV14">
        <f t="shared" si="2"/>
        <v>81.666666666666671</v>
      </c>
      <c r="AW14">
        <f t="shared" si="3"/>
        <v>60</v>
      </c>
      <c r="AX14">
        <f t="shared" si="4"/>
        <v>162.33333333333334</v>
      </c>
      <c r="AY14">
        <f t="shared" si="5"/>
        <v>1.1433333333333333</v>
      </c>
      <c r="AZ14">
        <f t="shared" si="6"/>
        <v>1508.3333333333333</v>
      </c>
      <c r="BA14">
        <f t="shared" si="7"/>
        <v>137.33333333333334</v>
      </c>
      <c r="BB14">
        <f t="shared" si="8"/>
        <v>77</v>
      </c>
      <c r="BC14">
        <f t="shared" si="9"/>
        <v>79</v>
      </c>
      <c r="BD14">
        <f t="shared" si="10"/>
        <v>58.333333333333336</v>
      </c>
      <c r="BE14">
        <f t="shared" si="11"/>
        <v>161</v>
      </c>
      <c r="BF14">
        <f t="shared" si="12"/>
        <v>1.1366666666666667</v>
      </c>
      <c r="BG14">
        <f t="shared" si="13"/>
        <v>1606.6666666666667</v>
      </c>
    </row>
    <row r="15" spans="1:59" x14ac:dyDescent="0.2">
      <c r="A15">
        <v>28608</v>
      </c>
      <c r="B15">
        <v>1</v>
      </c>
      <c r="C15">
        <v>121</v>
      </c>
      <c r="D15">
        <v>94</v>
      </c>
      <c r="E15">
        <v>79</v>
      </c>
      <c r="F15">
        <v>42</v>
      </c>
      <c r="G15">
        <v>168</v>
      </c>
      <c r="H15">
        <v>1.39</v>
      </c>
      <c r="I15">
        <v>1160</v>
      </c>
      <c r="J15">
        <v>116</v>
      </c>
      <c r="K15">
        <v>95</v>
      </c>
      <c r="L15">
        <v>71</v>
      </c>
      <c r="M15">
        <v>45</v>
      </c>
      <c r="N15">
        <v>154</v>
      </c>
      <c r="O15">
        <v>1.27</v>
      </c>
      <c r="P15" s="68">
        <v>1140</v>
      </c>
      <c r="Q15">
        <v>122</v>
      </c>
      <c r="R15">
        <v>102</v>
      </c>
      <c r="S15">
        <v>72</v>
      </c>
      <c r="T15">
        <v>50</v>
      </c>
      <c r="U15">
        <v>164</v>
      </c>
      <c r="V15">
        <v>1.34</v>
      </c>
      <c r="W15">
        <v>1167</v>
      </c>
      <c r="X15">
        <v>119</v>
      </c>
      <c r="Y15">
        <v>94</v>
      </c>
      <c r="Z15">
        <v>69</v>
      </c>
      <c r="AA15">
        <v>50</v>
      </c>
      <c r="AB15">
        <v>157</v>
      </c>
      <c r="AC15">
        <v>1.29</v>
      </c>
      <c r="AD15" s="68">
        <v>1131</v>
      </c>
      <c r="AE15">
        <v>120</v>
      </c>
      <c r="AF15">
        <v>98</v>
      </c>
      <c r="AG15">
        <v>80</v>
      </c>
      <c r="AH15">
        <v>40</v>
      </c>
      <c r="AI15">
        <v>171</v>
      </c>
      <c r="AJ15">
        <v>1.43</v>
      </c>
      <c r="AK15">
        <v>1173</v>
      </c>
      <c r="AL15">
        <v>119</v>
      </c>
      <c r="AM15">
        <v>99</v>
      </c>
      <c r="AN15">
        <v>75</v>
      </c>
      <c r="AO15">
        <v>44</v>
      </c>
      <c r="AP15">
        <v>160</v>
      </c>
      <c r="AQ15">
        <v>1.33</v>
      </c>
      <c r="AR15" s="68">
        <v>1161</v>
      </c>
      <c r="AT15">
        <f t="shared" si="0"/>
        <v>121</v>
      </c>
      <c r="AU15">
        <f t="shared" si="1"/>
        <v>98</v>
      </c>
      <c r="AV15">
        <f t="shared" si="2"/>
        <v>77</v>
      </c>
      <c r="AW15">
        <f t="shared" si="3"/>
        <v>44</v>
      </c>
      <c r="AX15">
        <f t="shared" si="4"/>
        <v>167.66666666666666</v>
      </c>
      <c r="AY15">
        <f t="shared" si="5"/>
        <v>1.3866666666666667</v>
      </c>
      <c r="AZ15">
        <f t="shared" si="6"/>
        <v>1166.6666666666667</v>
      </c>
      <c r="BA15">
        <f t="shared" si="7"/>
        <v>118</v>
      </c>
      <c r="BB15">
        <f t="shared" si="8"/>
        <v>72</v>
      </c>
      <c r="BC15">
        <f t="shared" si="9"/>
        <v>71.666666666666671</v>
      </c>
      <c r="BD15">
        <f t="shared" si="10"/>
        <v>46.333333333333336</v>
      </c>
      <c r="BE15">
        <f t="shared" si="11"/>
        <v>157</v>
      </c>
      <c r="BF15">
        <f t="shared" si="12"/>
        <v>1.2966666666666666</v>
      </c>
      <c r="BG15">
        <f t="shared" si="13"/>
        <v>1144</v>
      </c>
    </row>
    <row r="16" spans="1:59" x14ac:dyDescent="0.2">
      <c r="A16">
        <v>28609</v>
      </c>
      <c r="B16">
        <v>1</v>
      </c>
      <c r="C16">
        <v>129</v>
      </c>
      <c r="D16">
        <v>99</v>
      </c>
      <c r="E16">
        <v>79</v>
      </c>
      <c r="F16">
        <v>50</v>
      </c>
      <c r="G16">
        <v>140</v>
      </c>
      <c r="H16">
        <v>1.0900000000000001</v>
      </c>
      <c r="I16">
        <v>2075</v>
      </c>
      <c r="J16">
        <v>127</v>
      </c>
      <c r="K16">
        <v>98</v>
      </c>
      <c r="L16">
        <v>78</v>
      </c>
      <c r="M16">
        <v>49</v>
      </c>
      <c r="N16">
        <v>135</v>
      </c>
      <c r="O16">
        <v>1.05</v>
      </c>
      <c r="P16" s="68">
        <v>2018</v>
      </c>
      <c r="Q16">
        <v>129</v>
      </c>
      <c r="R16">
        <v>92</v>
      </c>
      <c r="S16">
        <v>78</v>
      </c>
      <c r="T16">
        <v>51</v>
      </c>
      <c r="U16">
        <v>149</v>
      </c>
      <c r="V16">
        <v>1.1599999999999999</v>
      </c>
      <c r="W16">
        <v>2242</v>
      </c>
      <c r="X16">
        <v>129</v>
      </c>
      <c r="Y16">
        <v>102</v>
      </c>
      <c r="Z16">
        <v>78</v>
      </c>
      <c r="AA16">
        <v>51</v>
      </c>
      <c r="AB16">
        <v>147</v>
      </c>
      <c r="AC16">
        <v>1.1399999999999999</v>
      </c>
      <c r="AD16" s="68">
        <v>2150</v>
      </c>
      <c r="AE16">
        <v>126</v>
      </c>
      <c r="AF16">
        <v>92</v>
      </c>
      <c r="AG16">
        <v>80</v>
      </c>
      <c r="AH16">
        <v>46</v>
      </c>
      <c r="AI16">
        <v>139</v>
      </c>
      <c r="AJ16">
        <v>1.1000000000000001</v>
      </c>
      <c r="AK16">
        <v>2068</v>
      </c>
      <c r="AL16">
        <v>123</v>
      </c>
      <c r="AM16">
        <v>92</v>
      </c>
      <c r="AN16">
        <v>79</v>
      </c>
      <c r="AO16">
        <v>44</v>
      </c>
      <c r="AP16">
        <v>133</v>
      </c>
      <c r="AQ16">
        <v>1.06</v>
      </c>
      <c r="AR16" s="68">
        <v>1955</v>
      </c>
      <c r="AT16">
        <f t="shared" si="0"/>
        <v>128</v>
      </c>
      <c r="AU16">
        <f t="shared" si="1"/>
        <v>94.333333333333329</v>
      </c>
      <c r="AV16">
        <f t="shared" si="2"/>
        <v>79</v>
      </c>
      <c r="AW16">
        <f t="shared" si="3"/>
        <v>49</v>
      </c>
      <c r="AX16">
        <f t="shared" si="4"/>
        <v>142.66666666666666</v>
      </c>
      <c r="AY16">
        <f t="shared" si="5"/>
        <v>1.1166666666666665</v>
      </c>
      <c r="AZ16">
        <f t="shared" si="6"/>
        <v>2128.3333333333335</v>
      </c>
      <c r="BA16">
        <f t="shared" si="7"/>
        <v>126.33333333333333</v>
      </c>
      <c r="BB16">
        <f t="shared" si="8"/>
        <v>73</v>
      </c>
      <c r="BC16">
        <f t="shared" si="9"/>
        <v>78.333333333333329</v>
      </c>
      <c r="BD16">
        <f t="shared" si="10"/>
        <v>48</v>
      </c>
      <c r="BE16">
        <f t="shared" si="11"/>
        <v>138.33333333333334</v>
      </c>
      <c r="BF16">
        <f t="shared" si="12"/>
        <v>1.0833333333333333</v>
      </c>
      <c r="BG16">
        <f t="shared" si="13"/>
        <v>2041</v>
      </c>
    </row>
    <row r="17" spans="1:59" x14ac:dyDescent="0.2">
      <c r="A17">
        <v>28716</v>
      </c>
      <c r="B17">
        <v>0</v>
      </c>
      <c r="C17">
        <v>123</v>
      </c>
      <c r="D17">
        <v>96</v>
      </c>
      <c r="E17">
        <v>75</v>
      </c>
      <c r="F17">
        <v>48</v>
      </c>
      <c r="G17">
        <v>147</v>
      </c>
      <c r="H17">
        <v>1.1599999999999999</v>
      </c>
      <c r="I17">
        <v>1435</v>
      </c>
      <c r="K17">
        <v>100</v>
      </c>
      <c r="L17">
        <v>78</v>
      </c>
      <c r="M17">
        <v>49</v>
      </c>
      <c r="N17">
        <v>150</v>
      </c>
      <c r="O17">
        <v>1.18</v>
      </c>
      <c r="P17" s="68">
        <v>1469</v>
      </c>
      <c r="Q17">
        <v>123</v>
      </c>
      <c r="R17">
        <v>94</v>
      </c>
      <c r="S17">
        <v>73</v>
      </c>
      <c r="T17">
        <v>50</v>
      </c>
      <c r="U17">
        <v>151</v>
      </c>
      <c r="V17">
        <v>1.21</v>
      </c>
      <c r="W17">
        <v>1497</v>
      </c>
      <c r="X17">
        <v>125</v>
      </c>
      <c r="Y17">
        <v>95</v>
      </c>
      <c r="Z17">
        <v>77</v>
      </c>
      <c r="AA17">
        <v>48</v>
      </c>
      <c r="AB17">
        <v>149</v>
      </c>
      <c r="AC17">
        <v>1.19</v>
      </c>
      <c r="AD17" s="68">
        <v>1509</v>
      </c>
      <c r="AE17">
        <v>128</v>
      </c>
      <c r="AF17">
        <v>93</v>
      </c>
      <c r="AG17">
        <v>76</v>
      </c>
      <c r="AH17">
        <v>92</v>
      </c>
      <c r="AI17">
        <v>160</v>
      </c>
      <c r="AJ17">
        <v>1.22</v>
      </c>
      <c r="AK17">
        <v>1432</v>
      </c>
      <c r="AL17">
        <v>131</v>
      </c>
      <c r="AM17">
        <v>93</v>
      </c>
      <c r="AN17">
        <v>74</v>
      </c>
      <c r="AO17">
        <v>57</v>
      </c>
      <c r="AP17">
        <v>155</v>
      </c>
      <c r="AQ17">
        <v>1.18</v>
      </c>
      <c r="AR17" s="68">
        <v>1426</v>
      </c>
      <c r="AT17">
        <f t="shared" si="0"/>
        <v>124.66666666666667</v>
      </c>
      <c r="AU17">
        <f t="shared" si="1"/>
        <v>94.333333333333329</v>
      </c>
      <c r="AV17">
        <f t="shared" si="2"/>
        <v>74.666666666666671</v>
      </c>
      <c r="AW17">
        <f t="shared" si="3"/>
        <v>63.333333333333336</v>
      </c>
      <c r="AX17">
        <f t="shared" si="4"/>
        <v>152.66666666666666</v>
      </c>
      <c r="AY17">
        <f t="shared" si="5"/>
        <v>1.1966666666666665</v>
      </c>
      <c r="AZ17">
        <f t="shared" si="6"/>
        <v>1454.6666666666667</v>
      </c>
      <c r="BA17">
        <f t="shared" si="7"/>
        <v>128</v>
      </c>
      <c r="BB17">
        <f t="shared" si="8"/>
        <v>72</v>
      </c>
      <c r="BC17">
        <f t="shared" si="9"/>
        <v>76.333333333333329</v>
      </c>
      <c r="BD17">
        <f t="shared" si="10"/>
        <v>51.333333333333336</v>
      </c>
      <c r="BE17">
        <f t="shared" si="11"/>
        <v>151.33333333333334</v>
      </c>
      <c r="BF17">
        <f t="shared" si="12"/>
        <v>1.1833333333333333</v>
      </c>
      <c r="BG17">
        <f t="shared" si="13"/>
        <v>1468</v>
      </c>
    </row>
    <row r="18" spans="1:59" x14ac:dyDescent="0.2">
      <c r="A18">
        <v>17200</v>
      </c>
      <c r="B18">
        <v>0</v>
      </c>
      <c r="C18">
        <v>116</v>
      </c>
      <c r="D18">
        <v>90</v>
      </c>
      <c r="E18">
        <v>73</v>
      </c>
      <c r="F18">
        <v>43</v>
      </c>
      <c r="G18">
        <v>144</v>
      </c>
      <c r="H18">
        <v>1.21</v>
      </c>
      <c r="I18">
        <v>1454</v>
      </c>
      <c r="J18">
        <v>119</v>
      </c>
      <c r="K18">
        <v>90</v>
      </c>
      <c r="L18">
        <v>73</v>
      </c>
      <c r="M18">
        <v>46</v>
      </c>
      <c r="N18">
        <v>153</v>
      </c>
      <c r="O18">
        <v>1.29</v>
      </c>
      <c r="P18" s="68">
        <v>1486</v>
      </c>
      <c r="Q18">
        <v>123</v>
      </c>
      <c r="R18">
        <v>101</v>
      </c>
      <c r="S18">
        <v>78</v>
      </c>
      <c r="T18">
        <v>45</v>
      </c>
      <c r="U18">
        <v>164</v>
      </c>
      <c r="V18">
        <v>1.31</v>
      </c>
      <c r="W18">
        <v>1350</v>
      </c>
      <c r="X18">
        <v>125</v>
      </c>
      <c r="Y18">
        <v>104</v>
      </c>
      <c r="Z18">
        <v>77</v>
      </c>
      <c r="AA18">
        <v>48</v>
      </c>
      <c r="AB18">
        <v>162</v>
      </c>
      <c r="AC18">
        <v>1.3</v>
      </c>
      <c r="AD18" s="68">
        <v>1382</v>
      </c>
      <c r="AE18">
        <v>119</v>
      </c>
      <c r="AF18">
        <v>95</v>
      </c>
      <c r="AG18">
        <v>79</v>
      </c>
      <c r="AH18">
        <v>40</v>
      </c>
      <c r="AI18">
        <v>149</v>
      </c>
      <c r="AJ18">
        <v>1.23</v>
      </c>
      <c r="AK18">
        <v>1396</v>
      </c>
      <c r="AL18">
        <v>121</v>
      </c>
      <c r="AM18">
        <v>98</v>
      </c>
      <c r="AN18">
        <v>78</v>
      </c>
      <c r="AO18">
        <v>46</v>
      </c>
      <c r="AP18">
        <v>148</v>
      </c>
      <c r="AQ18">
        <v>1.22</v>
      </c>
      <c r="AR18" s="68">
        <v>1402</v>
      </c>
      <c r="AT18">
        <f t="shared" si="0"/>
        <v>119.33333333333333</v>
      </c>
      <c r="AU18">
        <f t="shared" si="1"/>
        <v>95.333333333333329</v>
      </c>
      <c r="AV18">
        <f t="shared" si="2"/>
        <v>76.666666666666671</v>
      </c>
      <c r="AW18">
        <f t="shared" si="3"/>
        <v>42.666666666666664</v>
      </c>
      <c r="AX18">
        <f t="shared" si="4"/>
        <v>152.33333333333334</v>
      </c>
      <c r="AY18">
        <f t="shared" si="5"/>
        <v>1.25</v>
      </c>
      <c r="AZ18">
        <f t="shared" si="6"/>
        <v>1400</v>
      </c>
      <c r="BA18">
        <f t="shared" si="7"/>
        <v>121.66666666666667</v>
      </c>
      <c r="BB18">
        <f t="shared" si="8"/>
        <v>73</v>
      </c>
      <c r="BC18">
        <f t="shared" si="9"/>
        <v>76</v>
      </c>
      <c r="BD18">
        <f t="shared" si="10"/>
        <v>46.666666666666664</v>
      </c>
      <c r="BE18">
        <f t="shared" si="11"/>
        <v>154.33333333333334</v>
      </c>
      <c r="BF18">
        <f t="shared" si="12"/>
        <v>1.27</v>
      </c>
      <c r="BG18">
        <f t="shared" si="13"/>
        <v>1423.3333333333333</v>
      </c>
    </row>
    <row r="19" spans="1:59" x14ac:dyDescent="0.2">
      <c r="A19">
        <v>18701</v>
      </c>
      <c r="B19">
        <v>0</v>
      </c>
      <c r="C19">
        <v>100</v>
      </c>
      <c r="D19">
        <v>73</v>
      </c>
      <c r="E19">
        <v>55</v>
      </c>
      <c r="F19">
        <v>45</v>
      </c>
      <c r="G19">
        <v>117</v>
      </c>
      <c r="H19">
        <v>1.1499999999999999</v>
      </c>
      <c r="I19">
        <v>1021</v>
      </c>
      <c r="J19">
        <v>102</v>
      </c>
      <c r="K19">
        <v>74</v>
      </c>
      <c r="L19">
        <v>54</v>
      </c>
      <c r="M19">
        <v>48</v>
      </c>
      <c r="N19">
        <v>110</v>
      </c>
      <c r="O19">
        <v>1.08</v>
      </c>
      <c r="P19" s="68">
        <v>1000</v>
      </c>
      <c r="Q19">
        <v>102</v>
      </c>
      <c r="R19">
        <v>75</v>
      </c>
      <c r="S19">
        <v>59</v>
      </c>
      <c r="T19">
        <v>43</v>
      </c>
      <c r="U19">
        <v>125</v>
      </c>
      <c r="V19">
        <v>1.23</v>
      </c>
      <c r="W19">
        <v>1055</v>
      </c>
      <c r="X19">
        <v>101</v>
      </c>
      <c r="Y19">
        <v>79</v>
      </c>
      <c r="Z19">
        <v>57</v>
      </c>
      <c r="AA19">
        <v>44</v>
      </c>
      <c r="AB19">
        <v>111</v>
      </c>
      <c r="AC19">
        <v>1.0900000000000001</v>
      </c>
      <c r="AD19" s="68">
        <v>1067</v>
      </c>
      <c r="AE19">
        <v>97</v>
      </c>
      <c r="AF19">
        <v>73</v>
      </c>
      <c r="AG19">
        <v>54</v>
      </c>
      <c r="AH19">
        <v>43</v>
      </c>
      <c r="AI19">
        <v>116</v>
      </c>
      <c r="AJ19">
        <v>1.1599999999999999</v>
      </c>
      <c r="AK19">
        <v>1025</v>
      </c>
      <c r="AL19">
        <v>100</v>
      </c>
      <c r="AM19">
        <v>72</v>
      </c>
      <c r="AN19">
        <v>55</v>
      </c>
      <c r="AO19">
        <v>45</v>
      </c>
      <c r="AP19">
        <v>110</v>
      </c>
      <c r="AQ19">
        <v>1.1000000000000001</v>
      </c>
      <c r="AR19" s="68">
        <v>1039</v>
      </c>
      <c r="AT19">
        <f t="shared" si="0"/>
        <v>99.666666666666671</v>
      </c>
      <c r="AU19">
        <f t="shared" si="1"/>
        <v>73.666666666666671</v>
      </c>
      <c r="AV19">
        <f t="shared" si="2"/>
        <v>56</v>
      </c>
      <c r="AW19">
        <f t="shared" si="3"/>
        <v>43.666666666666664</v>
      </c>
      <c r="AX19">
        <f t="shared" si="4"/>
        <v>119.33333333333333</v>
      </c>
      <c r="AY19">
        <f t="shared" si="5"/>
        <v>1.18</v>
      </c>
      <c r="AZ19">
        <f t="shared" si="6"/>
        <v>1033.6666666666667</v>
      </c>
      <c r="BA19">
        <f t="shared" si="7"/>
        <v>101</v>
      </c>
      <c r="BB19">
        <f t="shared" si="8"/>
        <v>56.25</v>
      </c>
      <c r="BC19">
        <f t="shared" si="9"/>
        <v>55.333333333333336</v>
      </c>
      <c r="BD19">
        <f t="shared" si="10"/>
        <v>45.666666666666664</v>
      </c>
      <c r="BE19">
        <f t="shared" si="11"/>
        <v>110.33333333333333</v>
      </c>
      <c r="BF19">
        <f t="shared" si="12"/>
        <v>1.0900000000000001</v>
      </c>
      <c r="BG19">
        <f t="shared" si="13"/>
        <v>1035.3333333333333</v>
      </c>
    </row>
    <row r="20" spans="1:59" x14ac:dyDescent="0.2">
      <c r="A20">
        <v>16418</v>
      </c>
      <c r="B20">
        <v>1</v>
      </c>
      <c r="C20">
        <v>120</v>
      </c>
      <c r="D20">
        <v>92</v>
      </c>
      <c r="E20">
        <v>68</v>
      </c>
      <c r="F20">
        <v>52</v>
      </c>
      <c r="G20">
        <v>133</v>
      </c>
      <c r="H20">
        <v>1.06</v>
      </c>
      <c r="I20">
        <v>1485</v>
      </c>
      <c r="J20">
        <v>125</v>
      </c>
      <c r="K20">
        <v>91</v>
      </c>
      <c r="L20">
        <v>67</v>
      </c>
      <c r="M20">
        <v>58</v>
      </c>
      <c r="N20">
        <v>116</v>
      </c>
      <c r="O20">
        <v>0.93</v>
      </c>
      <c r="P20" s="68">
        <v>1520</v>
      </c>
      <c r="Q20">
        <v>119</v>
      </c>
      <c r="R20">
        <v>97</v>
      </c>
      <c r="S20">
        <v>65</v>
      </c>
      <c r="T20">
        <v>54</v>
      </c>
      <c r="U20">
        <v>134</v>
      </c>
      <c r="V20">
        <v>1.08</v>
      </c>
      <c r="W20">
        <v>1537</v>
      </c>
      <c r="X20">
        <v>124</v>
      </c>
      <c r="Y20">
        <v>101</v>
      </c>
      <c r="Z20">
        <v>67</v>
      </c>
      <c r="AA20">
        <v>57</v>
      </c>
      <c r="AB20">
        <v>128</v>
      </c>
      <c r="AC20">
        <v>1.03</v>
      </c>
      <c r="AD20" s="68">
        <v>1565</v>
      </c>
      <c r="AE20">
        <v>124</v>
      </c>
      <c r="AF20">
        <v>90</v>
      </c>
      <c r="AG20">
        <v>71</v>
      </c>
      <c r="AH20">
        <v>53</v>
      </c>
      <c r="AI20">
        <v>133</v>
      </c>
      <c r="AJ20">
        <v>1.02</v>
      </c>
      <c r="AK20">
        <v>1470</v>
      </c>
      <c r="AL20">
        <v>130</v>
      </c>
      <c r="AM20">
        <v>95</v>
      </c>
      <c r="AN20">
        <v>70</v>
      </c>
      <c r="AO20">
        <v>60</v>
      </c>
      <c r="AP20">
        <v>123</v>
      </c>
      <c r="AQ20">
        <v>0.95</v>
      </c>
      <c r="AR20" s="68">
        <v>1591</v>
      </c>
      <c r="AT20">
        <f t="shared" si="0"/>
        <v>121</v>
      </c>
      <c r="AU20">
        <f t="shared" si="1"/>
        <v>93</v>
      </c>
      <c r="AV20">
        <f t="shared" si="2"/>
        <v>68</v>
      </c>
      <c r="AW20">
        <f t="shared" si="3"/>
        <v>53</v>
      </c>
      <c r="AX20">
        <f t="shared" si="4"/>
        <v>133.33333333333334</v>
      </c>
      <c r="AY20">
        <f t="shared" si="5"/>
        <v>1.0533333333333335</v>
      </c>
      <c r="AZ20">
        <f t="shared" si="6"/>
        <v>1497.3333333333333</v>
      </c>
      <c r="BA20">
        <f t="shared" si="7"/>
        <v>126.33333333333333</v>
      </c>
      <c r="BB20">
        <f t="shared" si="8"/>
        <v>71.75</v>
      </c>
      <c r="BC20">
        <f t="shared" si="9"/>
        <v>68</v>
      </c>
      <c r="BD20">
        <f t="shared" si="10"/>
        <v>58.333333333333336</v>
      </c>
      <c r="BE20">
        <f t="shared" si="11"/>
        <v>122.33333333333333</v>
      </c>
      <c r="BF20">
        <f t="shared" si="12"/>
        <v>0.97000000000000008</v>
      </c>
      <c r="BG20">
        <f t="shared" si="13"/>
        <v>1558.6666666666667</v>
      </c>
    </row>
    <row r="21" spans="1:59" x14ac:dyDescent="0.2">
      <c r="A21">
        <v>24687</v>
      </c>
      <c r="B21">
        <v>1</v>
      </c>
      <c r="C21">
        <v>123</v>
      </c>
      <c r="D21">
        <v>92</v>
      </c>
      <c r="E21">
        <v>68</v>
      </c>
      <c r="F21">
        <v>55</v>
      </c>
      <c r="G21">
        <v>169</v>
      </c>
      <c r="H21">
        <v>1.32</v>
      </c>
      <c r="I21">
        <v>1482</v>
      </c>
      <c r="J21">
        <v>128</v>
      </c>
      <c r="K21">
        <v>92</v>
      </c>
      <c r="L21">
        <v>71</v>
      </c>
      <c r="M21">
        <v>57</v>
      </c>
      <c r="N21">
        <v>145</v>
      </c>
      <c r="O21">
        <v>1.1299999999999999</v>
      </c>
      <c r="P21" s="68">
        <v>1479</v>
      </c>
      <c r="Q21">
        <v>117</v>
      </c>
      <c r="R21">
        <v>83</v>
      </c>
      <c r="S21">
        <v>67</v>
      </c>
      <c r="T21">
        <v>50</v>
      </c>
      <c r="U21">
        <v>137</v>
      </c>
      <c r="V21">
        <v>1.1499999999999999</v>
      </c>
      <c r="W21">
        <v>1442</v>
      </c>
      <c r="X21">
        <v>119</v>
      </c>
      <c r="Y21">
        <v>85</v>
      </c>
      <c r="Z21">
        <v>72</v>
      </c>
      <c r="AA21">
        <v>47</v>
      </c>
      <c r="AB21">
        <v>154</v>
      </c>
      <c r="AC21">
        <v>1.29</v>
      </c>
      <c r="AD21" s="68">
        <v>1437</v>
      </c>
      <c r="AE21">
        <v>115</v>
      </c>
      <c r="AF21">
        <v>88</v>
      </c>
      <c r="AG21">
        <v>68</v>
      </c>
      <c r="AH21">
        <v>47</v>
      </c>
      <c r="AI21">
        <v>159</v>
      </c>
      <c r="AJ21">
        <v>1.33</v>
      </c>
      <c r="AK21">
        <v>1546</v>
      </c>
      <c r="AL21">
        <v>120</v>
      </c>
      <c r="AM21">
        <v>91</v>
      </c>
      <c r="AN21">
        <v>70</v>
      </c>
      <c r="AO21">
        <v>50</v>
      </c>
      <c r="AP21">
        <v>120</v>
      </c>
      <c r="AQ21">
        <v>1</v>
      </c>
      <c r="AR21" s="68">
        <v>1455</v>
      </c>
      <c r="AT21">
        <f t="shared" si="0"/>
        <v>118.33333333333333</v>
      </c>
      <c r="AU21">
        <f t="shared" si="1"/>
        <v>87.666666666666671</v>
      </c>
      <c r="AV21">
        <f t="shared" si="2"/>
        <v>67.666666666666671</v>
      </c>
      <c r="AW21">
        <f t="shared" si="3"/>
        <v>50.666666666666664</v>
      </c>
      <c r="AX21">
        <f t="shared" si="4"/>
        <v>155</v>
      </c>
      <c r="AY21">
        <f t="shared" si="5"/>
        <v>1.2666666666666666</v>
      </c>
      <c r="AZ21">
        <f t="shared" si="6"/>
        <v>1490</v>
      </c>
      <c r="BA21">
        <f t="shared" si="7"/>
        <v>122.33333333333333</v>
      </c>
      <c r="BB21">
        <f t="shared" si="8"/>
        <v>67</v>
      </c>
      <c r="BC21">
        <f t="shared" si="9"/>
        <v>71</v>
      </c>
      <c r="BD21">
        <f t="shared" si="10"/>
        <v>51.333333333333336</v>
      </c>
      <c r="BE21">
        <f t="shared" si="11"/>
        <v>139.66666666666666</v>
      </c>
      <c r="BF21">
        <f t="shared" si="12"/>
        <v>1.1399999999999999</v>
      </c>
      <c r="BG21">
        <f t="shared" si="13"/>
        <v>1457</v>
      </c>
    </row>
    <row r="22" spans="1:59" x14ac:dyDescent="0.2">
      <c r="A22">
        <v>19837</v>
      </c>
      <c r="B22">
        <v>0</v>
      </c>
      <c r="C22">
        <v>118</v>
      </c>
      <c r="D22">
        <v>92</v>
      </c>
      <c r="E22">
        <v>78</v>
      </c>
      <c r="F22">
        <v>40</v>
      </c>
      <c r="G22">
        <v>151</v>
      </c>
      <c r="H22">
        <v>1.28</v>
      </c>
      <c r="I22">
        <v>1454</v>
      </c>
      <c r="J22">
        <v>116</v>
      </c>
      <c r="K22">
        <v>90</v>
      </c>
      <c r="L22">
        <v>80</v>
      </c>
      <c r="M22">
        <v>36</v>
      </c>
      <c r="N22">
        <v>146</v>
      </c>
      <c r="O22">
        <v>1.24</v>
      </c>
      <c r="P22" s="68">
        <v>1460</v>
      </c>
      <c r="Q22">
        <v>113</v>
      </c>
      <c r="R22">
        <v>87</v>
      </c>
      <c r="S22">
        <v>74</v>
      </c>
      <c r="T22">
        <v>39</v>
      </c>
      <c r="U22">
        <v>145</v>
      </c>
      <c r="V22">
        <v>1.28</v>
      </c>
      <c r="W22">
        <v>1442</v>
      </c>
      <c r="X22">
        <v>111</v>
      </c>
      <c r="Y22">
        <v>87</v>
      </c>
      <c r="Z22">
        <v>73</v>
      </c>
      <c r="AA22">
        <v>38</v>
      </c>
      <c r="AB22">
        <v>138</v>
      </c>
      <c r="AC22">
        <v>1.22</v>
      </c>
      <c r="AD22" s="68">
        <v>1454</v>
      </c>
      <c r="AE22">
        <v>115</v>
      </c>
      <c r="AF22">
        <v>93</v>
      </c>
      <c r="AG22">
        <v>75</v>
      </c>
      <c r="AH22">
        <v>40</v>
      </c>
      <c r="AI22">
        <v>145</v>
      </c>
      <c r="AJ22">
        <v>1.26</v>
      </c>
      <c r="AK22">
        <v>1436</v>
      </c>
      <c r="AL22">
        <v>113</v>
      </c>
      <c r="AM22">
        <v>96</v>
      </c>
      <c r="AN22">
        <v>78</v>
      </c>
      <c r="AO22">
        <v>35</v>
      </c>
      <c r="AP22">
        <v>143</v>
      </c>
      <c r="AQ22">
        <v>1.24</v>
      </c>
      <c r="AR22" s="68">
        <v>1446</v>
      </c>
      <c r="AT22">
        <f t="shared" si="0"/>
        <v>115.33333333333333</v>
      </c>
      <c r="AU22">
        <f t="shared" si="1"/>
        <v>90.666666666666671</v>
      </c>
      <c r="AV22">
        <f t="shared" si="2"/>
        <v>75.666666666666671</v>
      </c>
      <c r="AW22">
        <f t="shared" si="3"/>
        <v>39.666666666666664</v>
      </c>
      <c r="AX22">
        <f t="shared" si="4"/>
        <v>147</v>
      </c>
      <c r="AY22">
        <f t="shared" si="5"/>
        <v>1.2733333333333334</v>
      </c>
      <c r="AZ22">
        <f t="shared" si="6"/>
        <v>1444</v>
      </c>
      <c r="BA22">
        <f t="shared" si="7"/>
        <v>113.33333333333333</v>
      </c>
      <c r="BB22">
        <f t="shared" si="8"/>
        <v>68.25</v>
      </c>
      <c r="BC22">
        <f t="shared" si="9"/>
        <v>77</v>
      </c>
      <c r="BD22">
        <f t="shared" si="10"/>
        <v>36.333333333333336</v>
      </c>
      <c r="BE22">
        <f t="shared" si="11"/>
        <v>142.33333333333334</v>
      </c>
      <c r="BF22">
        <f t="shared" si="12"/>
        <v>1.2333333333333334</v>
      </c>
      <c r="BG22">
        <f t="shared" si="13"/>
        <v>1453.3333333333333</v>
      </c>
    </row>
    <row r="23" spans="1:59" x14ac:dyDescent="0.2">
      <c r="A23">
        <v>24465</v>
      </c>
      <c r="B23">
        <v>1</v>
      </c>
      <c r="C23">
        <v>116</v>
      </c>
      <c r="D23">
        <v>94</v>
      </c>
      <c r="E23">
        <v>79</v>
      </c>
      <c r="F23">
        <v>37</v>
      </c>
      <c r="G23">
        <v>146</v>
      </c>
      <c r="H23">
        <v>1.24</v>
      </c>
      <c r="I23">
        <v>1522</v>
      </c>
      <c r="J23">
        <v>118</v>
      </c>
      <c r="K23">
        <v>89</v>
      </c>
      <c r="L23">
        <v>74</v>
      </c>
      <c r="M23">
        <v>44</v>
      </c>
      <c r="N23">
        <v>148</v>
      </c>
      <c r="O23">
        <v>1.25</v>
      </c>
      <c r="P23" s="68">
        <v>1429</v>
      </c>
      <c r="Q23">
        <v>117</v>
      </c>
      <c r="R23">
        <v>86</v>
      </c>
      <c r="S23">
        <v>68</v>
      </c>
      <c r="T23">
        <v>49</v>
      </c>
      <c r="U23">
        <v>142</v>
      </c>
      <c r="V23">
        <v>1.1499999999999999</v>
      </c>
      <c r="W23">
        <v>1487</v>
      </c>
      <c r="X23">
        <v>123</v>
      </c>
      <c r="Y23">
        <v>90</v>
      </c>
      <c r="Z23">
        <v>69</v>
      </c>
      <c r="AA23">
        <v>54</v>
      </c>
      <c r="AB23">
        <v>149</v>
      </c>
      <c r="AC23">
        <v>1.21</v>
      </c>
      <c r="AD23" s="68">
        <v>1365</v>
      </c>
      <c r="AE23">
        <v>123</v>
      </c>
      <c r="AF23">
        <v>95</v>
      </c>
      <c r="AG23">
        <v>79</v>
      </c>
      <c r="AH23">
        <v>44</v>
      </c>
      <c r="AI23">
        <v>149</v>
      </c>
      <c r="AJ23">
        <v>1.21</v>
      </c>
      <c r="AK23">
        <v>1509</v>
      </c>
      <c r="AL23">
        <v>121</v>
      </c>
      <c r="AM23">
        <v>96</v>
      </c>
      <c r="AN23">
        <v>78</v>
      </c>
      <c r="AO23">
        <v>43</v>
      </c>
      <c r="AP23">
        <v>163</v>
      </c>
      <c r="AQ23">
        <v>1.33</v>
      </c>
      <c r="AR23" s="68">
        <v>1412</v>
      </c>
      <c r="AT23">
        <f t="shared" si="0"/>
        <v>118.66666666666667</v>
      </c>
      <c r="AU23">
        <f t="shared" si="1"/>
        <v>91.666666666666671</v>
      </c>
      <c r="AV23">
        <f t="shared" si="2"/>
        <v>75.333333333333329</v>
      </c>
      <c r="AW23">
        <f t="shared" si="3"/>
        <v>43.333333333333336</v>
      </c>
      <c r="AX23">
        <f t="shared" si="4"/>
        <v>145.66666666666666</v>
      </c>
      <c r="AY23">
        <f t="shared" si="5"/>
        <v>1.2</v>
      </c>
      <c r="AZ23">
        <f t="shared" si="6"/>
        <v>1506</v>
      </c>
      <c r="BA23">
        <f t="shared" si="7"/>
        <v>120.66666666666667</v>
      </c>
      <c r="BB23">
        <f t="shared" si="8"/>
        <v>68.75</v>
      </c>
      <c r="BC23">
        <f t="shared" si="9"/>
        <v>73.666666666666671</v>
      </c>
      <c r="BD23">
        <f t="shared" si="10"/>
        <v>47</v>
      </c>
      <c r="BE23">
        <f t="shared" si="11"/>
        <v>153.33333333333334</v>
      </c>
      <c r="BF23">
        <f t="shared" si="12"/>
        <v>1.2633333333333334</v>
      </c>
      <c r="BG23">
        <f t="shared" si="13"/>
        <v>1402</v>
      </c>
    </row>
    <row r="24" spans="1:59" x14ac:dyDescent="0.2">
      <c r="A24" s="130">
        <v>13350</v>
      </c>
      <c r="B24">
        <v>0</v>
      </c>
      <c r="C24">
        <v>129</v>
      </c>
      <c r="D24">
        <v>102</v>
      </c>
      <c r="E24">
        <v>83</v>
      </c>
      <c r="F24">
        <v>46</v>
      </c>
      <c r="G24">
        <v>155</v>
      </c>
      <c r="H24">
        <v>1.2</v>
      </c>
      <c r="I24">
        <v>1533</v>
      </c>
      <c r="J24">
        <v>129</v>
      </c>
      <c r="K24">
        <v>102</v>
      </c>
      <c r="L24">
        <v>79</v>
      </c>
      <c r="M24">
        <v>50</v>
      </c>
      <c r="N24">
        <v>149</v>
      </c>
      <c r="O24">
        <v>1.1599999999999999</v>
      </c>
      <c r="P24" s="68">
        <v>1468</v>
      </c>
      <c r="Q24" s="130">
        <v>133</v>
      </c>
      <c r="R24">
        <v>102</v>
      </c>
      <c r="S24">
        <v>84</v>
      </c>
      <c r="T24">
        <v>49</v>
      </c>
      <c r="U24">
        <v>170</v>
      </c>
      <c r="V24">
        <v>1.23</v>
      </c>
      <c r="W24">
        <v>1585</v>
      </c>
      <c r="X24">
        <v>138</v>
      </c>
      <c r="Y24">
        <v>109</v>
      </c>
      <c r="Z24">
        <v>81</v>
      </c>
      <c r="AA24">
        <v>57</v>
      </c>
      <c r="AB24">
        <v>169</v>
      </c>
      <c r="AC24">
        <v>1.22</v>
      </c>
      <c r="AD24" s="68">
        <v>1523</v>
      </c>
      <c r="AE24" s="130">
        <v>131</v>
      </c>
      <c r="AF24">
        <v>107</v>
      </c>
      <c r="AG24">
        <v>84</v>
      </c>
      <c r="AH24">
        <v>47</v>
      </c>
      <c r="AI24">
        <v>170</v>
      </c>
      <c r="AJ24">
        <v>1.28</v>
      </c>
      <c r="AK24">
        <v>1668</v>
      </c>
      <c r="AL24">
        <v>133</v>
      </c>
      <c r="AM24">
        <v>107</v>
      </c>
      <c r="AN24">
        <v>79</v>
      </c>
      <c r="AO24">
        <v>54</v>
      </c>
      <c r="AP24">
        <v>164</v>
      </c>
      <c r="AQ24">
        <v>1.23</v>
      </c>
      <c r="AR24" s="68">
        <v>1649</v>
      </c>
      <c r="AT24">
        <f t="shared" si="0"/>
        <v>131</v>
      </c>
      <c r="AU24">
        <f t="shared" si="1"/>
        <v>103.66666666666667</v>
      </c>
      <c r="AV24">
        <f t="shared" si="2"/>
        <v>83.666666666666671</v>
      </c>
      <c r="AW24">
        <f t="shared" si="3"/>
        <v>47.333333333333336</v>
      </c>
      <c r="AX24">
        <f t="shared" si="4"/>
        <v>165</v>
      </c>
      <c r="AY24">
        <f t="shared" si="5"/>
        <v>1.2366666666666666</v>
      </c>
      <c r="AZ24">
        <f t="shared" si="6"/>
        <v>1595.3333333333333</v>
      </c>
      <c r="BA24">
        <f t="shared" si="7"/>
        <v>133.33333333333334</v>
      </c>
      <c r="BB24">
        <f t="shared" si="8"/>
        <v>79.5</v>
      </c>
      <c r="BC24">
        <f t="shared" si="9"/>
        <v>79.666666666666671</v>
      </c>
      <c r="BD24">
        <f t="shared" si="10"/>
        <v>53.666666666666664</v>
      </c>
      <c r="BE24">
        <f t="shared" si="11"/>
        <v>160.66666666666666</v>
      </c>
      <c r="BF24">
        <f t="shared" si="12"/>
        <v>1.2033333333333334</v>
      </c>
      <c r="BG24">
        <f t="shared" si="13"/>
        <v>1546.6666666666667</v>
      </c>
    </row>
    <row r="25" spans="1:59" x14ac:dyDescent="0.2">
      <c r="A25">
        <v>15072</v>
      </c>
      <c r="B25">
        <v>1</v>
      </c>
      <c r="C25">
        <v>128</v>
      </c>
      <c r="D25">
        <v>98</v>
      </c>
      <c r="E25">
        <v>71</v>
      </c>
      <c r="F25">
        <v>57</v>
      </c>
      <c r="G25">
        <v>189</v>
      </c>
      <c r="H25">
        <v>1.45</v>
      </c>
      <c r="I25">
        <v>1497</v>
      </c>
      <c r="J25">
        <v>130</v>
      </c>
      <c r="K25">
        <v>102</v>
      </c>
      <c r="L25">
        <v>73</v>
      </c>
      <c r="M25">
        <v>57</v>
      </c>
      <c r="N25">
        <v>177</v>
      </c>
      <c r="O25">
        <v>1.36</v>
      </c>
      <c r="P25" s="68">
        <v>1301</v>
      </c>
      <c r="Q25">
        <v>126</v>
      </c>
      <c r="R25">
        <v>101</v>
      </c>
      <c r="S25">
        <v>67</v>
      </c>
      <c r="T25">
        <v>59</v>
      </c>
      <c r="U25">
        <v>171</v>
      </c>
      <c r="V25">
        <v>1.33</v>
      </c>
      <c r="W25">
        <v>1477</v>
      </c>
      <c r="X25">
        <v>129</v>
      </c>
      <c r="Y25">
        <v>96</v>
      </c>
      <c r="Z25">
        <v>63</v>
      </c>
      <c r="AA25">
        <v>66</v>
      </c>
      <c r="AB25">
        <v>162</v>
      </c>
      <c r="AC25">
        <v>1.26</v>
      </c>
      <c r="AD25" s="68">
        <v>1385</v>
      </c>
      <c r="AE25">
        <v>123</v>
      </c>
      <c r="AF25">
        <v>89</v>
      </c>
      <c r="AG25">
        <v>64</v>
      </c>
      <c r="AH25">
        <v>59</v>
      </c>
      <c r="AI25">
        <v>166</v>
      </c>
      <c r="AJ25">
        <v>1.29</v>
      </c>
      <c r="AK25">
        <v>1442</v>
      </c>
      <c r="AL25">
        <v>129</v>
      </c>
      <c r="AM25">
        <v>90</v>
      </c>
      <c r="AN25">
        <v>69</v>
      </c>
      <c r="AO25">
        <v>60</v>
      </c>
      <c r="AP25">
        <v>165</v>
      </c>
      <c r="AQ25">
        <v>1.28</v>
      </c>
      <c r="AR25" s="68">
        <v>1336</v>
      </c>
      <c r="AT25">
        <f t="shared" si="0"/>
        <v>125.66666666666667</v>
      </c>
      <c r="AU25">
        <f t="shared" si="1"/>
        <v>96</v>
      </c>
      <c r="AV25">
        <f t="shared" si="2"/>
        <v>67.333333333333329</v>
      </c>
      <c r="AW25">
        <f t="shared" si="3"/>
        <v>58.333333333333336</v>
      </c>
      <c r="AX25">
        <f t="shared" si="4"/>
        <v>175.33333333333334</v>
      </c>
      <c r="AY25">
        <f t="shared" si="5"/>
        <v>1.3566666666666667</v>
      </c>
      <c r="AZ25">
        <f t="shared" si="6"/>
        <v>1472</v>
      </c>
      <c r="BA25">
        <f t="shared" si="7"/>
        <v>129.33333333333334</v>
      </c>
      <c r="BB25">
        <f t="shared" si="8"/>
        <v>72</v>
      </c>
      <c r="BC25">
        <f t="shared" si="9"/>
        <v>68.333333333333329</v>
      </c>
      <c r="BD25">
        <f t="shared" si="10"/>
        <v>61</v>
      </c>
      <c r="BE25">
        <f t="shared" si="11"/>
        <v>168</v>
      </c>
      <c r="BF25">
        <f t="shared" si="12"/>
        <v>1.3</v>
      </c>
      <c r="BG25">
        <f t="shared" si="13"/>
        <v>1340.6666666666667</v>
      </c>
    </row>
    <row r="26" spans="1:59" x14ac:dyDescent="0.2">
      <c r="A26">
        <v>28632</v>
      </c>
      <c r="B26">
        <v>1</v>
      </c>
      <c r="C26">
        <v>108</v>
      </c>
      <c r="D26">
        <v>81</v>
      </c>
      <c r="E26">
        <v>69</v>
      </c>
      <c r="F26">
        <v>39</v>
      </c>
      <c r="G26">
        <v>147</v>
      </c>
      <c r="H26">
        <v>1.29</v>
      </c>
      <c r="I26">
        <v>1540</v>
      </c>
      <c r="J26">
        <v>114</v>
      </c>
      <c r="K26">
        <v>81</v>
      </c>
      <c r="L26">
        <v>67</v>
      </c>
      <c r="M26">
        <v>47</v>
      </c>
      <c r="N26">
        <v>129</v>
      </c>
      <c r="O26">
        <v>1.1299999999999999</v>
      </c>
      <c r="P26" s="68">
        <v>1475</v>
      </c>
      <c r="Q26">
        <v>109</v>
      </c>
      <c r="R26">
        <v>82</v>
      </c>
      <c r="S26">
        <v>66</v>
      </c>
      <c r="T26">
        <v>43</v>
      </c>
      <c r="U26">
        <v>143</v>
      </c>
      <c r="V26">
        <v>1.23</v>
      </c>
      <c r="W26">
        <v>1550</v>
      </c>
      <c r="X26">
        <v>116</v>
      </c>
      <c r="Y26">
        <v>80</v>
      </c>
      <c r="Z26">
        <v>65</v>
      </c>
      <c r="AA26">
        <v>51</v>
      </c>
      <c r="AB26">
        <v>134</v>
      </c>
      <c r="AC26">
        <v>1.1599999999999999</v>
      </c>
      <c r="AD26" s="68">
        <v>1494</v>
      </c>
      <c r="AE26">
        <v>111</v>
      </c>
      <c r="AF26">
        <v>84</v>
      </c>
      <c r="AG26">
        <v>72</v>
      </c>
      <c r="AH26">
        <v>39</v>
      </c>
      <c r="AI26">
        <v>147</v>
      </c>
      <c r="AJ26">
        <v>1.28</v>
      </c>
      <c r="AK26">
        <v>1472</v>
      </c>
      <c r="AL26">
        <v>115</v>
      </c>
      <c r="AM26">
        <v>82</v>
      </c>
      <c r="AN26">
        <v>68</v>
      </c>
      <c r="AO26">
        <v>47</v>
      </c>
      <c r="AP26">
        <v>122</v>
      </c>
      <c r="AQ26">
        <v>1.06</v>
      </c>
      <c r="AR26" s="68">
        <v>1410</v>
      </c>
      <c r="AT26">
        <f t="shared" si="0"/>
        <v>109.33333333333333</v>
      </c>
      <c r="AU26">
        <f t="shared" si="1"/>
        <v>82.333333333333329</v>
      </c>
      <c r="AV26">
        <f t="shared" si="2"/>
        <v>69</v>
      </c>
      <c r="AW26">
        <f t="shared" si="3"/>
        <v>40.333333333333336</v>
      </c>
      <c r="AX26">
        <f t="shared" si="4"/>
        <v>145.66666666666666</v>
      </c>
      <c r="AY26">
        <f t="shared" si="5"/>
        <v>1.2666666666666666</v>
      </c>
      <c r="AZ26">
        <f t="shared" si="6"/>
        <v>1520.6666666666667</v>
      </c>
      <c r="BA26">
        <f t="shared" si="7"/>
        <v>115</v>
      </c>
      <c r="BB26">
        <f t="shared" si="8"/>
        <v>60.75</v>
      </c>
      <c r="BC26">
        <f t="shared" si="9"/>
        <v>66.666666666666671</v>
      </c>
      <c r="BD26">
        <f t="shared" si="10"/>
        <v>48.333333333333336</v>
      </c>
      <c r="BE26">
        <f t="shared" si="11"/>
        <v>128.33333333333334</v>
      </c>
      <c r="BF26">
        <f t="shared" si="12"/>
        <v>1.1166666666666665</v>
      </c>
      <c r="BG26">
        <f t="shared" si="13"/>
        <v>1459.6666666666667</v>
      </c>
    </row>
    <row r="27" spans="1:59" x14ac:dyDescent="0.2">
      <c r="A27">
        <v>21605</v>
      </c>
      <c r="B27">
        <v>1</v>
      </c>
      <c r="C27">
        <v>129</v>
      </c>
      <c r="D27">
        <v>97</v>
      </c>
      <c r="E27">
        <v>70</v>
      </c>
      <c r="F27">
        <v>59</v>
      </c>
      <c r="G27">
        <v>181</v>
      </c>
      <c r="H27">
        <v>1.37</v>
      </c>
      <c r="I27">
        <v>1592</v>
      </c>
      <c r="J27">
        <v>132</v>
      </c>
      <c r="K27">
        <v>101</v>
      </c>
      <c r="L27">
        <v>76</v>
      </c>
      <c r="M27">
        <v>56</v>
      </c>
      <c r="N27">
        <v>169</v>
      </c>
      <c r="O27">
        <v>1.28</v>
      </c>
      <c r="P27" s="68">
        <v>1646</v>
      </c>
      <c r="Q27">
        <v>133</v>
      </c>
      <c r="R27">
        <v>97</v>
      </c>
      <c r="S27">
        <v>71</v>
      </c>
      <c r="T27">
        <v>62</v>
      </c>
      <c r="U27">
        <v>187</v>
      </c>
      <c r="V27">
        <v>1.36</v>
      </c>
      <c r="W27">
        <v>1634</v>
      </c>
      <c r="X27">
        <v>137</v>
      </c>
      <c r="Y27">
        <v>106</v>
      </c>
      <c r="Z27">
        <v>76</v>
      </c>
      <c r="AA27">
        <v>61</v>
      </c>
      <c r="AB27">
        <v>174</v>
      </c>
      <c r="AC27">
        <v>1.27</v>
      </c>
      <c r="AD27" s="68">
        <v>1683</v>
      </c>
      <c r="AE27">
        <v>128</v>
      </c>
      <c r="AF27">
        <v>91</v>
      </c>
      <c r="AG27">
        <v>70</v>
      </c>
      <c r="AH27">
        <v>58</v>
      </c>
      <c r="AI27">
        <v>181</v>
      </c>
      <c r="AJ27">
        <v>1.37</v>
      </c>
      <c r="AK27">
        <v>1590</v>
      </c>
      <c r="AL27">
        <v>132</v>
      </c>
      <c r="AM27">
        <v>99</v>
      </c>
      <c r="AN27">
        <v>71</v>
      </c>
      <c r="AO27">
        <v>61</v>
      </c>
      <c r="AP27">
        <v>173</v>
      </c>
      <c r="AQ27">
        <v>1.31</v>
      </c>
      <c r="AR27" s="68">
        <v>1640</v>
      </c>
      <c r="AT27">
        <f t="shared" si="0"/>
        <v>130</v>
      </c>
      <c r="AU27">
        <f t="shared" si="1"/>
        <v>95</v>
      </c>
      <c r="AV27">
        <f t="shared" si="2"/>
        <v>70.333333333333329</v>
      </c>
      <c r="AW27">
        <f t="shared" si="3"/>
        <v>59.666666666666664</v>
      </c>
      <c r="AX27">
        <f t="shared" si="4"/>
        <v>183</v>
      </c>
      <c r="AY27">
        <f t="shared" si="5"/>
        <v>1.3666666666666669</v>
      </c>
      <c r="AZ27">
        <f t="shared" si="6"/>
        <v>1605.3333333333333</v>
      </c>
      <c r="BA27">
        <f t="shared" si="7"/>
        <v>133.66666666666666</v>
      </c>
      <c r="BB27">
        <f t="shared" si="8"/>
        <v>76.5</v>
      </c>
      <c r="BC27">
        <f t="shared" si="9"/>
        <v>74.333333333333329</v>
      </c>
      <c r="BD27">
        <f t="shared" si="10"/>
        <v>59.333333333333336</v>
      </c>
      <c r="BE27">
        <f t="shared" si="11"/>
        <v>172</v>
      </c>
      <c r="BF27">
        <f t="shared" si="12"/>
        <v>1.2866666666666668</v>
      </c>
      <c r="BG27">
        <f t="shared" si="13"/>
        <v>1656.3333333333333</v>
      </c>
    </row>
    <row r="28" spans="1:59" x14ac:dyDescent="0.2">
      <c r="A28">
        <v>28664</v>
      </c>
      <c r="B28">
        <v>1</v>
      </c>
      <c r="C28">
        <v>165</v>
      </c>
      <c r="D28">
        <v>127</v>
      </c>
      <c r="E28">
        <v>82</v>
      </c>
      <c r="F28">
        <v>83</v>
      </c>
      <c r="G28">
        <v>194</v>
      </c>
      <c r="H28">
        <v>1.18</v>
      </c>
      <c r="I28">
        <v>2355</v>
      </c>
      <c r="J28">
        <v>158</v>
      </c>
      <c r="K28">
        <v>118</v>
      </c>
      <c r="L28">
        <v>73</v>
      </c>
      <c r="M28">
        <v>85</v>
      </c>
      <c r="N28">
        <v>200</v>
      </c>
      <c r="O28">
        <v>1.21</v>
      </c>
      <c r="P28" s="68">
        <v>2263</v>
      </c>
      <c r="Q28">
        <v>159</v>
      </c>
      <c r="R28">
        <v>120</v>
      </c>
      <c r="S28">
        <v>81</v>
      </c>
      <c r="T28">
        <v>78</v>
      </c>
      <c r="U28">
        <v>174</v>
      </c>
      <c r="V28">
        <v>1.0900000000000001</v>
      </c>
      <c r="W28">
        <v>2464</v>
      </c>
      <c r="X28">
        <v>154</v>
      </c>
      <c r="Y28">
        <v>114</v>
      </c>
      <c r="Z28">
        <v>76</v>
      </c>
      <c r="AA28">
        <v>78</v>
      </c>
      <c r="AB28">
        <v>163</v>
      </c>
      <c r="AC28">
        <v>1.03</v>
      </c>
      <c r="AD28" s="68">
        <v>2317</v>
      </c>
      <c r="AT28">
        <f t="shared" si="0"/>
        <v>162</v>
      </c>
      <c r="AU28">
        <f t="shared" si="1"/>
        <v>123.5</v>
      </c>
      <c r="AV28">
        <f t="shared" si="2"/>
        <v>81.5</v>
      </c>
      <c r="AW28">
        <f t="shared" si="3"/>
        <v>80.5</v>
      </c>
      <c r="AX28">
        <f t="shared" si="4"/>
        <v>184</v>
      </c>
      <c r="AY28">
        <f t="shared" si="5"/>
        <v>1.135</v>
      </c>
      <c r="AZ28">
        <f t="shared" si="6"/>
        <v>2409.5</v>
      </c>
      <c r="BA28">
        <f t="shared" si="7"/>
        <v>156</v>
      </c>
      <c r="BB28">
        <f t="shared" si="8"/>
        <v>77.333333333333329</v>
      </c>
      <c r="BC28">
        <f t="shared" si="9"/>
        <v>74.5</v>
      </c>
      <c r="BD28">
        <f t="shared" si="10"/>
        <v>81.5</v>
      </c>
      <c r="BE28">
        <f t="shared" si="11"/>
        <v>181.5</v>
      </c>
      <c r="BF28">
        <f t="shared" si="12"/>
        <v>1.1200000000000001</v>
      </c>
      <c r="BG28">
        <f t="shared" si="13"/>
        <v>2290</v>
      </c>
    </row>
    <row r="29" spans="1:59" x14ac:dyDescent="0.2">
      <c r="A29">
        <v>28669</v>
      </c>
      <c r="B29">
        <v>1</v>
      </c>
      <c r="C29">
        <v>155</v>
      </c>
      <c r="D29">
        <v>122</v>
      </c>
      <c r="E29">
        <v>76</v>
      </c>
      <c r="F29">
        <v>79</v>
      </c>
      <c r="G29">
        <v>169</v>
      </c>
      <c r="H29">
        <v>1.04</v>
      </c>
      <c r="I29">
        <v>1841</v>
      </c>
      <c r="J29">
        <v>163</v>
      </c>
      <c r="K29">
        <v>128</v>
      </c>
      <c r="L29">
        <v>81</v>
      </c>
      <c r="M29">
        <v>82</v>
      </c>
      <c r="N29">
        <v>169</v>
      </c>
      <c r="O29">
        <v>1.04</v>
      </c>
      <c r="P29" s="68">
        <v>1792</v>
      </c>
      <c r="Q29">
        <v>147</v>
      </c>
      <c r="R29">
        <v>115</v>
      </c>
      <c r="S29">
        <v>76</v>
      </c>
      <c r="T29">
        <v>71</v>
      </c>
      <c r="U29">
        <v>157</v>
      </c>
      <c r="V29">
        <v>1</v>
      </c>
      <c r="W29">
        <v>1859</v>
      </c>
      <c r="X29">
        <v>157</v>
      </c>
      <c r="Y29">
        <v>125</v>
      </c>
      <c r="Z29">
        <v>79</v>
      </c>
      <c r="AA29">
        <v>78</v>
      </c>
      <c r="AB29">
        <v>156</v>
      </c>
      <c r="AC29">
        <v>0.99</v>
      </c>
      <c r="AD29" s="68">
        <v>1825</v>
      </c>
      <c r="AE29">
        <v>158</v>
      </c>
      <c r="AF29">
        <v>127</v>
      </c>
      <c r="AG29">
        <v>78</v>
      </c>
      <c r="AH29">
        <v>80</v>
      </c>
      <c r="AI29">
        <v>172</v>
      </c>
      <c r="AJ29">
        <v>1.02</v>
      </c>
      <c r="AK29">
        <v>1904</v>
      </c>
      <c r="AL29">
        <v>168</v>
      </c>
      <c r="AM29">
        <v>136</v>
      </c>
      <c r="AN29">
        <v>86</v>
      </c>
      <c r="AO29">
        <v>82</v>
      </c>
      <c r="AP29">
        <v>169</v>
      </c>
      <c r="AQ29">
        <v>1.01</v>
      </c>
      <c r="AR29" s="68">
        <v>1888</v>
      </c>
      <c r="AT29">
        <f t="shared" si="0"/>
        <v>153.33333333333334</v>
      </c>
      <c r="AU29">
        <f t="shared" si="1"/>
        <v>121.33333333333333</v>
      </c>
      <c r="AV29">
        <f t="shared" si="2"/>
        <v>76.666666666666671</v>
      </c>
      <c r="AW29">
        <f t="shared" si="3"/>
        <v>76.666666666666671</v>
      </c>
      <c r="AX29">
        <f t="shared" si="4"/>
        <v>166</v>
      </c>
      <c r="AY29">
        <f t="shared" si="5"/>
        <v>1.02</v>
      </c>
      <c r="AZ29">
        <f t="shared" si="6"/>
        <v>1868</v>
      </c>
      <c r="BA29">
        <f t="shared" si="7"/>
        <v>162.66666666666666</v>
      </c>
      <c r="BB29">
        <f t="shared" si="8"/>
        <v>97.25</v>
      </c>
      <c r="BC29">
        <f t="shared" si="9"/>
        <v>82</v>
      </c>
      <c r="BD29">
        <f t="shared" si="10"/>
        <v>80.666666666666671</v>
      </c>
      <c r="BE29">
        <f t="shared" si="11"/>
        <v>164.66666666666666</v>
      </c>
      <c r="BF29">
        <f t="shared" si="12"/>
        <v>1.0133333333333334</v>
      </c>
      <c r="BG29">
        <f t="shared" si="13"/>
        <v>1835</v>
      </c>
    </row>
    <row r="30" spans="1:59" x14ac:dyDescent="0.2">
      <c r="A30">
        <v>28667</v>
      </c>
      <c r="B30">
        <v>0</v>
      </c>
      <c r="C30">
        <v>119</v>
      </c>
      <c r="D30">
        <v>99</v>
      </c>
      <c r="E30">
        <v>75</v>
      </c>
      <c r="F30">
        <v>44</v>
      </c>
      <c r="G30">
        <v>144</v>
      </c>
      <c r="H30">
        <v>1.1599999999999999</v>
      </c>
      <c r="I30">
        <v>1522</v>
      </c>
      <c r="J30">
        <v>124</v>
      </c>
      <c r="K30">
        <v>98</v>
      </c>
      <c r="L30">
        <v>80</v>
      </c>
      <c r="M30">
        <v>44</v>
      </c>
      <c r="N30">
        <v>140</v>
      </c>
      <c r="O30">
        <v>1.1299999999999999</v>
      </c>
      <c r="P30" s="68">
        <v>1528</v>
      </c>
      <c r="Q30">
        <v>119</v>
      </c>
      <c r="R30">
        <v>93</v>
      </c>
      <c r="S30">
        <v>74</v>
      </c>
      <c r="T30">
        <v>45</v>
      </c>
      <c r="U30">
        <v>130</v>
      </c>
      <c r="V30">
        <v>1.08</v>
      </c>
      <c r="W30">
        <v>1528</v>
      </c>
      <c r="X30">
        <v>120</v>
      </c>
      <c r="Y30">
        <v>94</v>
      </c>
      <c r="Z30">
        <v>76</v>
      </c>
      <c r="AA30">
        <v>44</v>
      </c>
      <c r="AB30">
        <v>129</v>
      </c>
      <c r="AC30">
        <v>1.08</v>
      </c>
      <c r="AD30" s="68">
        <v>1557</v>
      </c>
      <c r="AE30">
        <v>121</v>
      </c>
      <c r="AF30">
        <v>95</v>
      </c>
      <c r="AG30">
        <v>71</v>
      </c>
      <c r="AH30">
        <v>50</v>
      </c>
      <c r="AI30">
        <v>134</v>
      </c>
      <c r="AJ30">
        <v>1.1100000000000001</v>
      </c>
      <c r="AK30">
        <v>1477</v>
      </c>
      <c r="AL30">
        <v>120</v>
      </c>
      <c r="AM30">
        <v>89</v>
      </c>
      <c r="AN30">
        <v>66</v>
      </c>
      <c r="AO30">
        <v>54</v>
      </c>
      <c r="AP30">
        <v>127</v>
      </c>
      <c r="AQ30">
        <v>1.05</v>
      </c>
      <c r="AR30" s="68">
        <v>777</v>
      </c>
      <c r="AT30">
        <f t="shared" si="0"/>
        <v>119.66666666666667</v>
      </c>
      <c r="AU30">
        <f t="shared" si="1"/>
        <v>95.666666666666671</v>
      </c>
      <c r="AV30">
        <f t="shared" si="2"/>
        <v>73.333333333333329</v>
      </c>
      <c r="AW30">
        <f t="shared" si="3"/>
        <v>46.333333333333336</v>
      </c>
      <c r="AX30">
        <f t="shared" si="4"/>
        <v>136</v>
      </c>
      <c r="AY30">
        <f t="shared" si="5"/>
        <v>1.1166666666666669</v>
      </c>
      <c r="AZ30">
        <f t="shared" si="6"/>
        <v>1509</v>
      </c>
      <c r="BA30">
        <f t="shared" si="7"/>
        <v>121.33333333333333</v>
      </c>
      <c r="BB30">
        <f t="shared" si="8"/>
        <v>70.25</v>
      </c>
      <c r="BC30">
        <f t="shared" si="9"/>
        <v>74</v>
      </c>
      <c r="BD30">
        <f t="shared" si="10"/>
        <v>47.333333333333336</v>
      </c>
      <c r="BE30">
        <f t="shared" si="11"/>
        <v>132</v>
      </c>
      <c r="BF30">
        <f t="shared" si="12"/>
        <v>1.0866666666666667</v>
      </c>
      <c r="BG30">
        <f t="shared" si="13"/>
        <v>1287.3333333333333</v>
      </c>
    </row>
    <row r="31" spans="1:59" x14ac:dyDescent="0.2">
      <c r="A31">
        <v>24318</v>
      </c>
      <c r="B31">
        <v>0</v>
      </c>
      <c r="C31">
        <v>122</v>
      </c>
      <c r="D31">
        <v>93</v>
      </c>
      <c r="E31">
        <v>66</v>
      </c>
      <c r="F31">
        <v>56</v>
      </c>
      <c r="G31">
        <v>134</v>
      </c>
      <c r="H31">
        <v>1.0900000000000001</v>
      </c>
      <c r="I31">
        <v>1485</v>
      </c>
      <c r="J31">
        <v>123</v>
      </c>
      <c r="K31">
        <v>92</v>
      </c>
      <c r="L31">
        <v>72</v>
      </c>
      <c r="M31">
        <v>51</v>
      </c>
      <c r="N31">
        <v>134</v>
      </c>
      <c r="O31">
        <v>1.0900000000000001</v>
      </c>
      <c r="P31" s="68">
        <v>1428</v>
      </c>
      <c r="Q31">
        <v>122</v>
      </c>
      <c r="R31">
        <v>93</v>
      </c>
      <c r="S31">
        <v>66</v>
      </c>
      <c r="T31">
        <v>56</v>
      </c>
      <c r="U31">
        <v>134</v>
      </c>
      <c r="V31">
        <v>1.0900000000000001</v>
      </c>
      <c r="W31">
        <v>1485</v>
      </c>
      <c r="X31">
        <v>123</v>
      </c>
      <c r="Y31">
        <v>92</v>
      </c>
      <c r="Z31">
        <v>72</v>
      </c>
      <c r="AA31">
        <v>51</v>
      </c>
      <c r="AB31">
        <v>134</v>
      </c>
      <c r="AC31">
        <v>1.0900000000000001</v>
      </c>
      <c r="AD31" s="68">
        <v>1428</v>
      </c>
      <c r="AE31">
        <v>119</v>
      </c>
      <c r="AF31">
        <v>92</v>
      </c>
      <c r="AG31">
        <v>62</v>
      </c>
      <c r="AH31">
        <v>57</v>
      </c>
      <c r="AI31">
        <v>133</v>
      </c>
      <c r="AJ31">
        <v>1.08</v>
      </c>
      <c r="AK31">
        <v>1399</v>
      </c>
      <c r="AL31">
        <v>123</v>
      </c>
      <c r="AM31">
        <v>94</v>
      </c>
      <c r="AN31">
        <v>66</v>
      </c>
      <c r="AO31">
        <v>57</v>
      </c>
      <c r="AP31">
        <v>135</v>
      </c>
      <c r="AQ31">
        <v>1.1000000000000001</v>
      </c>
      <c r="AR31" s="68">
        <v>1360</v>
      </c>
      <c r="AT31">
        <f t="shared" si="0"/>
        <v>121</v>
      </c>
      <c r="AU31">
        <f t="shared" si="1"/>
        <v>92.666666666666671</v>
      </c>
      <c r="AV31">
        <f t="shared" si="2"/>
        <v>64.666666666666671</v>
      </c>
      <c r="AW31">
        <f t="shared" si="3"/>
        <v>56.333333333333336</v>
      </c>
      <c r="AX31">
        <f t="shared" si="4"/>
        <v>133.66666666666666</v>
      </c>
      <c r="AY31">
        <f t="shared" si="5"/>
        <v>1.0866666666666667</v>
      </c>
      <c r="AZ31">
        <f t="shared" si="6"/>
        <v>1456.3333333333333</v>
      </c>
      <c r="BA31">
        <f t="shared" si="7"/>
        <v>123</v>
      </c>
      <c r="BB31">
        <f t="shared" si="8"/>
        <v>69.5</v>
      </c>
      <c r="BC31">
        <f t="shared" si="9"/>
        <v>70</v>
      </c>
      <c r="BD31">
        <f t="shared" si="10"/>
        <v>53</v>
      </c>
      <c r="BE31">
        <f t="shared" si="11"/>
        <v>134.33333333333334</v>
      </c>
      <c r="BF31">
        <f t="shared" si="12"/>
        <v>1.0933333333333335</v>
      </c>
      <c r="BG31">
        <f t="shared" si="13"/>
        <v>1405.3333333333333</v>
      </c>
    </row>
    <row r="32" spans="1:59" x14ac:dyDescent="0.2">
      <c r="A32">
        <v>25286</v>
      </c>
      <c r="B32">
        <v>0</v>
      </c>
      <c r="C32">
        <v>116</v>
      </c>
      <c r="D32">
        <v>90</v>
      </c>
      <c r="E32">
        <v>69</v>
      </c>
      <c r="F32">
        <v>47</v>
      </c>
      <c r="G32">
        <v>149</v>
      </c>
      <c r="H32">
        <v>1.27</v>
      </c>
      <c r="I32">
        <v>1252</v>
      </c>
      <c r="J32">
        <v>117</v>
      </c>
      <c r="K32">
        <v>93</v>
      </c>
      <c r="L32">
        <v>71</v>
      </c>
      <c r="M32">
        <v>46</v>
      </c>
      <c r="N32">
        <v>145</v>
      </c>
      <c r="O32">
        <v>1.24</v>
      </c>
      <c r="P32" s="68">
        <v>1184</v>
      </c>
      <c r="Q32">
        <v>117</v>
      </c>
      <c r="R32">
        <v>91</v>
      </c>
      <c r="S32">
        <v>68</v>
      </c>
      <c r="T32">
        <v>49</v>
      </c>
      <c r="U32">
        <v>151</v>
      </c>
      <c r="V32">
        <v>1.28</v>
      </c>
      <c r="W32">
        <v>1361</v>
      </c>
      <c r="X32">
        <v>118</v>
      </c>
      <c r="Y32">
        <v>92</v>
      </c>
      <c r="Z32">
        <v>65</v>
      </c>
      <c r="AA32">
        <v>53</v>
      </c>
      <c r="AB32">
        <v>144</v>
      </c>
      <c r="AC32">
        <v>1.22</v>
      </c>
      <c r="AD32" s="68">
        <v>1283</v>
      </c>
      <c r="AE32">
        <v>111</v>
      </c>
      <c r="AF32">
        <v>85</v>
      </c>
      <c r="AG32">
        <v>67</v>
      </c>
      <c r="AH32">
        <v>44</v>
      </c>
      <c r="AI32">
        <v>143</v>
      </c>
      <c r="AJ32">
        <v>1.28</v>
      </c>
      <c r="AK32">
        <v>1332</v>
      </c>
      <c r="AL32">
        <v>112</v>
      </c>
      <c r="AM32">
        <v>89</v>
      </c>
      <c r="AN32">
        <v>64</v>
      </c>
      <c r="AO32">
        <v>48</v>
      </c>
      <c r="AP32">
        <v>141</v>
      </c>
      <c r="AQ32">
        <v>1.26</v>
      </c>
      <c r="AR32" s="68">
        <v>1289</v>
      </c>
      <c r="AT32">
        <f t="shared" si="0"/>
        <v>114.66666666666667</v>
      </c>
      <c r="AU32">
        <f t="shared" si="1"/>
        <v>88.666666666666671</v>
      </c>
      <c r="AV32">
        <f t="shared" si="2"/>
        <v>68</v>
      </c>
      <c r="AW32">
        <f t="shared" si="3"/>
        <v>46.666666666666664</v>
      </c>
      <c r="AX32">
        <f t="shared" si="4"/>
        <v>147.66666666666666</v>
      </c>
      <c r="AY32">
        <f t="shared" si="5"/>
        <v>1.2766666666666666</v>
      </c>
      <c r="AZ32">
        <f t="shared" si="6"/>
        <v>1315</v>
      </c>
      <c r="BA32">
        <f t="shared" si="7"/>
        <v>115.66666666666667</v>
      </c>
      <c r="BB32">
        <f t="shared" si="8"/>
        <v>68.5</v>
      </c>
      <c r="BC32">
        <f t="shared" si="9"/>
        <v>66.666666666666671</v>
      </c>
      <c r="BD32">
        <f t="shared" si="10"/>
        <v>49</v>
      </c>
      <c r="BE32">
        <f t="shared" si="11"/>
        <v>143.33333333333334</v>
      </c>
      <c r="BF32">
        <f t="shared" si="12"/>
        <v>1.24</v>
      </c>
      <c r="BG32">
        <f t="shared" si="13"/>
        <v>1252</v>
      </c>
    </row>
    <row r="33" spans="1:59" x14ac:dyDescent="0.2">
      <c r="A33">
        <v>15120</v>
      </c>
      <c r="B33">
        <v>0</v>
      </c>
      <c r="C33">
        <v>130</v>
      </c>
      <c r="D33">
        <v>90</v>
      </c>
      <c r="E33">
        <v>56</v>
      </c>
      <c r="F33">
        <v>74</v>
      </c>
      <c r="G33">
        <v>154</v>
      </c>
      <c r="H33">
        <v>1.1599999999999999</v>
      </c>
      <c r="I33">
        <v>1659</v>
      </c>
      <c r="J33">
        <v>133</v>
      </c>
      <c r="K33">
        <v>87</v>
      </c>
      <c r="L33">
        <v>54</v>
      </c>
      <c r="M33">
        <v>79</v>
      </c>
      <c r="N33">
        <v>156</v>
      </c>
      <c r="O33">
        <v>1.17</v>
      </c>
      <c r="P33" s="68">
        <v>1635</v>
      </c>
      <c r="Q33">
        <v>131</v>
      </c>
      <c r="R33">
        <v>81</v>
      </c>
      <c r="S33">
        <v>59</v>
      </c>
      <c r="T33">
        <v>72</v>
      </c>
      <c r="U33">
        <v>146</v>
      </c>
      <c r="V33">
        <v>1.1100000000000001</v>
      </c>
      <c r="W33">
        <v>1661</v>
      </c>
      <c r="X33">
        <v>131</v>
      </c>
      <c r="Y33">
        <v>85</v>
      </c>
      <c r="Z33">
        <v>55</v>
      </c>
      <c r="AA33">
        <v>76</v>
      </c>
      <c r="AB33">
        <v>160</v>
      </c>
      <c r="AC33">
        <v>1.22</v>
      </c>
      <c r="AD33" s="68">
        <v>1664</v>
      </c>
      <c r="AE33">
        <v>130</v>
      </c>
      <c r="AF33">
        <v>82</v>
      </c>
      <c r="AG33">
        <v>56</v>
      </c>
      <c r="AH33">
        <v>74</v>
      </c>
      <c r="AI33">
        <v>146</v>
      </c>
      <c r="AJ33">
        <v>1.1200000000000001</v>
      </c>
      <c r="AK33">
        <v>1625</v>
      </c>
      <c r="AL33">
        <v>130</v>
      </c>
      <c r="AM33">
        <v>80</v>
      </c>
      <c r="AN33">
        <v>55</v>
      </c>
      <c r="AO33">
        <v>75</v>
      </c>
      <c r="AP33">
        <v>148</v>
      </c>
      <c r="AQ33">
        <v>1.1399999999999999</v>
      </c>
      <c r="AR33" s="68">
        <v>1609</v>
      </c>
      <c r="AT33">
        <f t="shared" si="0"/>
        <v>130.33333333333334</v>
      </c>
      <c r="AU33">
        <f t="shared" si="1"/>
        <v>84.333333333333329</v>
      </c>
      <c r="AV33">
        <f t="shared" si="2"/>
        <v>57</v>
      </c>
      <c r="AW33">
        <f t="shared" si="3"/>
        <v>73.333333333333329</v>
      </c>
      <c r="AX33">
        <f t="shared" si="4"/>
        <v>148.66666666666666</v>
      </c>
      <c r="AY33">
        <f t="shared" si="5"/>
        <v>1.1300000000000001</v>
      </c>
      <c r="AZ33">
        <f t="shared" si="6"/>
        <v>1648.3333333333333</v>
      </c>
      <c r="BA33">
        <f t="shared" si="7"/>
        <v>131.33333333333334</v>
      </c>
      <c r="BB33">
        <f t="shared" si="8"/>
        <v>63</v>
      </c>
      <c r="BC33">
        <f t="shared" si="9"/>
        <v>54.666666666666664</v>
      </c>
      <c r="BD33">
        <f t="shared" si="10"/>
        <v>76.666666666666671</v>
      </c>
      <c r="BE33">
        <f t="shared" si="11"/>
        <v>154.66666666666666</v>
      </c>
      <c r="BF33">
        <f t="shared" si="12"/>
        <v>1.1766666666666665</v>
      </c>
      <c r="BG33">
        <f t="shared" si="13"/>
        <v>1636</v>
      </c>
    </row>
    <row r="34" spans="1:59" x14ac:dyDescent="0.2">
      <c r="A34">
        <v>23326</v>
      </c>
      <c r="B34">
        <v>0</v>
      </c>
      <c r="C34">
        <v>114</v>
      </c>
      <c r="D34">
        <v>88</v>
      </c>
      <c r="E34">
        <v>63</v>
      </c>
      <c r="F34">
        <v>51</v>
      </c>
      <c r="G34">
        <v>141</v>
      </c>
      <c r="H34">
        <v>1.18</v>
      </c>
      <c r="I34">
        <v>1716</v>
      </c>
      <c r="J34">
        <v>120</v>
      </c>
      <c r="K34">
        <v>95</v>
      </c>
      <c r="L34">
        <v>64</v>
      </c>
      <c r="M34">
        <v>56</v>
      </c>
      <c r="N34">
        <v>124</v>
      </c>
      <c r="O34">
        <v>1.03</v>
      </c>
      <c r="P34" s="68">
        <v>1709</v>
      </c>
      <c r="Q34">
        <v>113</v>
      </c>
      <c r="R34">
        <v>93</v>
      </c>
      <c r="S34">
        <v>63</v>
      </c>
      <c r="T34">
        <v>50</v>
      </c>
      <c r="U34">
        <v>136</v>
      </c>
      <c r="V34">
        <v>1.1399999999999999</v>
      </c>
      <c r="W34">
        <v>1771</v>
      </c>
      <c r="X34">
        <v>119</v>
      </c>
      <c r="Y34">
        <v>87</v>
      </c>
      <c r="Z34">
        <v>66</v>
      </c>
      <c r="AA34">
        <v>53</v>
      </c>
      <c r="AB34">
        <v>126</v>
      </c>
      <c r="AC34">
        <v>1.06</v>
      </c>
      <c r="AD34" s="68">
        <v>1767</v>
      </c>
      <c r="AE34">
        <v>112</v>
      </c>
      <c r="AF34">
        <v>85</v>
      </c>
      <c r="AG34">
        <v>65</v>
      </c>
      <c r="AH34">
        <v>47</v>
      </c>
      <c r="AI34">
        <v>132</v>
      </c>
      <c r="AJ34">
        <v>1.1599999999999999</v>
      </c>
      <c r="AK34">
        <v>1730</v>
      </c>
      <c r="AL34">
        <v>114</v>
      </c>
      <c r="AM34">
        <v>89</v>
      </c>
      <c r="AN34">
        <v>68</v>
      </c>
      <c r="AO34">
        <v>46</v>
      </c>
      <c r="AP34">
        <v>117</v>
      </c>
      <c r="AQ34">
        <v>1.03</v>
      </c>
      <c r="AR34" s="68">
        <v>1667</v>
      </c>
      <c r="AT34">
        <f t="shared" si="0"/>
        <v>113</v>
      </c>
      <c r="AU34">
        <f t="shared" si="1"/>
        <v>88.666666666666671</v>
      </c>
      <c r="AV34">
        <f t="shared" si="2"/>
        <v>63.666666666666664</v>
      </c>
      <c r="AW34">
        <f t="shared" si="3"/>
        <v>49.333333333333336</v>
      </c>
      <c r="AX34">
        <f t="shared" si="4"/>
        <v>136.33333333333334</v>
      </c>
      <c r="AY34">
        <f t="shared" si="5"/>
        <v>1.1599999999999999</v>
      </c>
      <c r="AZ34">
        <f t="shared" si="6"/>
        <v>1739</v>
      </c>
      <c r="BA34">
        <f t="shared" si="7"/>
        <v>117.66666666666667</v>
      </c>
      <c r="BB34">
        <f t="shared" si="8"/>
        <v>67.75</v>
      </c>
      <c r="BC34">
        <f t="shared" si="9"/>
        <v>66</v>
      </c>
      <c r="BD34">
        <f t="shared" si="10"/>
        <v>51.666666666666664</v>
      </c>
      <c r="BE34">
        <f t="shared" si="11"/>
        <v>122.33333333333333</v>
      </c>
      <c r="BF34">
        <f t="shared" si="12"/>
        <v>1.04</v>
      </c>
      <c r="BG34">
        <f t="shared" si="13"/>
        <v>1714.3333333333333</v>
      </c>
    </row>
    <row r="35" spans="1:59" x14ac:dyDescent="0.2">
      <c r="A35">
        <v>22060</v>
      </c>
      <c r="B35">
        <v>1</v>
      </c>
      <c r="C35">
        <v>122</v>
      </c>
      <c r="D35">
        <v>85</v>
      </c>
      <c r="E35">
        <v>72</v>
      </c>
      <c r="F35">
        <v>50</v>
      </c>
      <c r="G35">
        <v>159</v>
      </c>
      <c r="H35">
        <v>1.3</v>
      </c>
      <c r="I35">
        <v>1531</v>
      </c>
      <c r="J35">
        <v>118</v>
      </c>
      <c r="K35">
        <v>92</v>
      </c>
      <c r="L35">
        <v>73</v>
      </c>
      <c r="M35">
        <v>45</v>
      </c>
      <c r="N35">
        <v>151</v>
      </c>
      <c r="O35">
        <v>1.24</v>
      </c>
      <c r="P35" s="68">
        <v>1512</v>
      </c>
      <c r="Q35">
        <v>125</v>
      </c>
      <c r="R35">
        <v>93</v>
      </c>
      <c r="S35">
        <v>70</v>
      </c>
      <c r="T35">
        <v>55</v>
      </c>
      <c r="U35">
        <v>162</v>
      </c>
      <c r="V35">
        <v>1.3</v>
      </c>
      <c r="W35">
        <v>1500</v>
      </c>
      <c r="X35">
        <v>119</v>
      </c>
      <c r="Y35">
        <v>103</v>
      </c>
      <c r="Z35">
        <v>72</v>
      </c>
      <c r="AA35">
        <v>47</v>
      </c>
      <c r="AB35">
        <v>155</v>
      </c>
      <c r="AC35">
        <v>1.24</v>
      </c>
      <c r="AD35" s="68">
        <v>1454</v>
      </c>
      <c r="AE35">
        <v>124</v>
      </c>
      <c r="AF35">
        <v>96</v>
      </c>
      <c r="AG35">
        <v>72</v>
      </c>
      <c r="AH35">
        <v>52</v>
      </c>
      <c r="AI35">
        <v>151</v>
      </c>
      <c r="AJ35">
        <v>1.22</v>
      </c>
      <c r="AK35">
        <v>1541</v>
      </c>
      <c r="AL35">
        <v>121</v>
      </c>
      <c r="AM35">
        <v>90</v>
      </c>
      <c r="AN35">
        <v>72</v>
      </c>
      <c r="AO35">
        <v>49</v>
      </c>
      <c r="AP35">
        <v>153</v>
      </c>
      <c r="AQ35">
        <v>1.23</v>
      </c>
      <c r="AR35" s="68">
        <v>1524</v>
      </c>
      <c r="AT35">
        <f t="shared" si="0"/>
        <v>123.66666666666667</v>
      </c>
      <c r="AU35">
        <f t="shared" si="1"/>
        <v>91.333333333333329</v>
      </c>
      <c r="AV35">
        <f t="shared" si="2"/>
        <v>71.333333333333329</v>
      </c>
      <c r="AW35">
        <f t="shared" si="3"/>
        <v>52.333333333333336</v>
      </c>
      <c r="AX35">
        <f t="shared" si="4"/>
        <v>157.33333333333334</v>
      </c>
      <c r="AY35">
        <f t="shared" si="5"/>
        <v>1.2733333333333334</v>
      </c>
      <c r="AZ35">
        <f t="shared" si="6"/>
        <v>1524</v>
      </c>
      <c r="BA35">
        <f t="shared" si="7"/>
        <v>119.33333333333333</v>
      </c>
      <c r="BB35">
        <f t="shared" si="8"/>
        <v>71.25</v>
      </c>
      <c r="BC35">
        <f t="shared" si="9"/>
        <v>72.333333333333329</v>
      </c>
      <c r="BD35">
        <f t="shared" si="10"/>
        <v>47</v>
      </c>
      <c r="BE35">
        <f t="shared" si="11"/>
        <v>153</v>
      </c>
      <c r="BF35">
        <f t="shared" si="12"/>
        <v>1.2366666666666666</v>
      </c>
      <c r="BG35">
        <f t="shared" si="13"/>
        <v>1496.6666666666667</v>
      </c>
    </row>
    <row r="36" spans="1:59" x14ac:dyDescent="0.2">
      <c r="A36" s="130">
        <v>12625</v>
      </c>
      <c r="B36">
        <v>1</v>
      </c>
      <c r="C36">
        <v>123</v>
      </c>
      <c r="D36">
        <v>92</v>
      </c>
      <c r="E36">
        <v>64</v>
      </c>
      <c r="F36">
        <v>59</v>
      </c>
      <c r="G36">
        <v>132</v>
      </c>
      <c r="H36">
        <v>1.07</v>
      </c>
      <c r="I36">
        <v>1595</v>
      </c>
      <c r="J36">
        <v>123</v>
      </c>
      <c r="K36">
        <v>88</v>
      </c>
      <c r="L36">
        <v>62</v>
      </c>
      <c r="M36">
        <v>61</v>
      </c>
      <c r="N36">
        <v>126</v>
      </c>
      <c r="O36">
        <v>1.02</v>
      </c>
      <c r="P36" s="68">
        <v>1619</v>
      </c>
      <c r="Q36" s="130">
        <v>122</v>
      </c>
      <c r="R36">
        <v>91</v>
      </c>
      <c r="S36">
        <v>65</v>
      </c>
      <c r="T36">
        <v>57</v>
      </c>
      <c r="U36">
        <v>141</v>
      </c>
      <c r="V36">
        <v>1.1499999999999999</v>
      </c>
      <c r="W36">
        <v>1645</v>
      </c>
      <c r="X36">
        <v>123</v>
      </c>
      <c r="Y36">
        <v>91</v>
      </c>
      <c r="Z36">
        <v>62</v>
      </c>
      <c r="AA36">
        <v>61</v>
      </c>
      <c r="AB36">
        <v>138</v>
      </c>
      <c r="AC36">
        <v>1.1200000000000001</v>
      </c>
      <c r="AD36" s="68">
        <v>1620</v>
      </c>
      <c r="AE36" s="130">
        <v>121</v>
      </c>
      <c r="AF36">
        <v>90</v>
      </c>
      <c r="AG36">
        <v>63</v>
      </c>
      <c r="AH36">
        <v>58</v>
      </c>
      <c r="AI36">
        <v>129</v>
      </c>
      <c r="AJ36">
        <v>1.07</v>
      </c>
      <c r="AK36">
        <v>1649</v>
      </c>
      <c r="AL36">
        <v>121</v>
      </c>
      <c r="AM36">
        <v>89</v>
      </c>
      <c r="AN36">
        <v>62</v>
      </c>
      <c r="AO36">
        <v>59</v>
      </c>
      <c r="AP36">
        <v>126</v>
      </c>
      <c r="AQ36">
        <v>1.04</v>
      </c>
      <c r="AR36" s="68">
        <v>1687</v>
      </c>
      <c r="AT36">
        <f t="shared" si="0"/>
        <v>122</v>
      </c>
      <c r="AU36">
        <f t="shared" si="1"/>
        <v>91</v>
      </c>
      <c r="AV36">
        <f t="shared" si="2"/>
        <v>64</v>
      </c>
      <c r="AW36">
        <f t="shared" si="3"/>
        <v>58</v>
      </c>
      <c r="AX36">
        <f t="shared" si="4"/>
        <v>134</v>
      </c>
      <c r="AY36">
        <f t="shared" si="5"/>
        <v>1.0966666666666667</v>
      </c>
      <c r="AZ36">
        <f t="shared" si="6"/>
        <v>1629.6666666666667</v>
      </c>
      <c r="BA36">
        <f t="shared" si="7"/>
        <v>122.33333333333333</v>
      </c>
      <c r="BB36">
        <f t="shared" si="8"/>
        <v>67</v>
      </c>
      <c r="BC36">
        <f t="shared" si="9"/>
        <v>62</v>
      </c>
      <c r="BD36">
        <f t="shared" si="10"/>
        <v>60.333333333333336</v>
      </c>
      <c r="BE36">
        <f t="shared" si="11"/>
        <v>130</v>
      </c>
      <c r="BF36">
        <f t="shared" si="12"/>
        <v>1.06</v>
      </c>
      <c r="BG36">
        <f t="shared" si="13"/>
        <v>1642</v>
      </c>
    </row>
    <row r="37" spans="1:59" x14ac:dyDescent="0.2">
      <c r="A37">
        <v>28597</v>
      </c>
      <c r="B37">
        <v>1</v>
      </c>
      <c r="C37">
        <v>130</v>
      </c>
      <c r="D37">
        <v>96</v>
      </c>
      <c r="E37">
        <v>75</v>
      </c>
      <c r="F37">
        <v>55</v>
      </c>
      <c r="G37">
        <v>131</v>
      </c>
      <c r="H37">
        <v>1.01</v>
      </c>
      <c r="I37">
        <v>1437</v>
      </c>
      <c r="J37">
        <v>130</v>
      </c>
      <c r="K37">
        <v>92</v>
      </c>
      <c r="L37">
        <v>74</v>
      </c>
      <c r="M37">
        <v>56</v>
      </c>
      <c r="N37">
        <v>135</v>
      </c>
      <c r="O37">
        <v>1.04</v>
      </c>
      <c r="P37" s="68">
        <v>1583</v>
      </c>
      <c r="Q37">
        <v>125</v>
      </c>
      <c r="R37">
        <v>103</v>
      </c>
      <c r="S37">
        <v>75</v>
      </c>
      <c r="T37">
        <v>50</v>
      </c>
      <c r="U37">
        <v>137</v>
      </c>
      <c r="V37">
        <v>1.1000000000000001</v>
      </c>
      <c r="W37">
        <v>1575</v>
      </c>
      <c r="X37">
        <v>125</v>
      </c>
      <c r="Y37">
        <v>99</v>
      </c>
      <c r="Z37">
        <v>72</v>
      </c>
      <c r="AA37">
        <v>53</v>
      </c>
      <c r="AB37">
        <v>137</v>
      </c>
      <c r="AC37">
        <v>1.1000000000000001</v>
      </c>
      <c r="AD37" s="68">
        <v>1637</v>
      </c>
      <c r="AE37">
        <v>117</v>
      </c>
      <c r="AF37">
        <v>99</v>
      </c>
      <c r="AG37">
        <v>77</v>
      </c>
      <c r="AH37">
        <v>40</v>
      </c>
      <c r="AI37">
        <v>137</v>
      </c>
      <c r="AJ37">
        <v>1.1399999999999999</v>
      </c>
      <c r="AK37">
        <v>1508</v>
      </c>
      <c r="AL37">
        <v>120</v>
      </c>
      <c r="AM37">
        <v>93</v>
      </c>
      <c r="AN37">
        <v>76</v>
      </c>
      <c r="AO37">
        <v>44</v>
      </c>
      <c r="AP37">
        <v>133</v>
      </c>
      <c r="AQ37">
        <v>1.1100000000000001</v>
      </c>
      <c r="AR37" s="68">
        <v>1630</v>
      </c>
      <c r="AT37">
        <f t="shared" si="0"/>
        <v>124</v>
      </c>
      <c r="AU37">
        <f t="shared" si="1"/>
        <v>99.333333333333329</v>
      </c>
      <c r="AV37">
        <f t="shared" si="2"/>
        <v>75.666666666666671</v>
      </c>
      <c r="AW37">
        <f t="shared" si="3"/>
        <v>48.333333333333336</v>
      </c>
      <c r="AX37">
        <f t="shared" si="4"/>
        <v>135</v>
      </c>
      <c r="AY37">
        <f t="shared" si="5"/>
        <v>1.0833333333333333</v>
      </c>
      <c r="AZ37">
        <f t="shared" si="6"/>
        <v>1506.6666666666667</v>
      </c>
      <c r="BA37">
        <f t="shared" si="7"/>
        <v>125</v>
      </c>
      <c r="BB37">
        <f t="shared" si="8"/>
        <v>71</v>
      </c>
      <c r="BC37">
        <f t="shared" si="9"/>
        <v>74</v>
      </c>
      <c r="BD37">
        <f t="shared" si="10"/>
        <v>51</v>
      </c>
      <c r="BE37">
        <f t="shared" si="11"/>
        <v>135</v>
      </c>
      <c r="BF37">
        <f t="shared" si="12"/>
        <v>1.0833333333333333</v>
      </c>
      <c r="BG37">
        <f t="shared" si="13"/>
        <v>1616.6666666666667</v>
      </c>
    </row>
    <row r="38" spans="1:59" x14ac:dyDescent="0.2">
      <c r="A38">
        <v>24158</v>
      </c>
      <c r="B38">
        <v>0</v>
      </c>
      <c r="C38">
        <v>116</v>
      </c>
      <c r="D38">
        <v>94</v>
      </c>
      <c r="E38">
        <v>68</v>
      </c>
      <c r="F38">
        <v>48</v>
      </c>
      <c r="G38">
        <v>129</v>
      </c>
      <c r="H38">
        <v>1.1100000000000001</v>
      </c>
      <c r="I38">
        <v>1196</v>
      </c>
      <c r="J38">
        <v>115</v>
      </c>
      <c r="K38">
        <v>95</v>
      </c>
      <c r="L38">
        <v>68</v>
      </c>
      <c r="M38">
        <v>47</v>
      </c>
      <c r="N38">
        <v>138</v>
      </c>
      <c r="O38">
        <v>1.99</v>
      </c>
      <c r="P38" s="68">
        <v>1192</v>
      </c>
      <c r="Q38">
        <v>116</v>
      </c>
      <c r="R38">
        <v>85</v>
      </c>
      <c r="S38">
        <v>65</v>
      </c>
      <c r="T38">
        <v>51</v>
      </c>
      <c r="U38">
        <v>129</v>
      </c>
      <c r="V38">
        <v>1.1100000000000001</v>
      </c>
      <c r="W38">
        <v>1189</v>
      </c>
      <c r="X38">
        <v>112</v>
      </c>
      <c r="Y38">
        <v>90</v>
      </c>
      <c r="Z38">
        <v>64</v>
      </c>
      <c r="AA38">
        <v>48</v>
      </c>
      <c r="AB38">
        <v>132</v>
      </c>
      <c r="AC38">
        <v>1.1399999999999999</v>
      </c>
      <c r="AD38" s="68">
        <v>1165</v>
      </c>
      <c r="AE38">
        <v>113</v>
      </c>
      <c r="AF38">
        <v>87</v>
      </c>
      <c r="AG38">
        <v>66</v>
      </c>
      <c r="AH38">
        <v>47</v>
      </c>
      <c r="AI38">
        <v>127</v>
      </c>
      <c r="AJ38">
        <v>1.1200000000000001</v>
      </c>
      <c r="AK38">
        <v>1141</v>
      </c>
      <c r="AL38">
        <v>110</v>
      </c>
      <c r="AM38">
        <v>90</v>
      </c>
      <c r="AN38">
        <v>62</v>
      </c>
      <c r="AO38">
        <v>48</v>
      </c>
      <c r="AP38">
        <v>134</v>
      </c>
      <c r="AQ38">
        <v>1.19</v>
      </c>
      <c r="AR38" s="68">
        <v>1132</v>
      </c>
      <c r="AT38">
        <f t="shared" si="0"/>
        <v>115</v>
      </c>
      <c r="AU38">
        <f t="shared" si="1"/>
        <v>88.666666666666671</v>
      </c>
      <c r="AV38">
        <f t="shared" si="2"/>
        <v>66.333333333333329</v>
      </c>
      <c r="AW38">
        <f t="shared" si="3"/>
        <v>48.666666666666664</v>
      </c>
      <c r="AX38">
        <f t="shared" si="4"/>
        <v>128.33333333333334</v>
      </c>
      <c r="AY38">
        <f t="shared" si="5"/>
        <v>1.1133333333333335</v>
      </c>
      <c r="AZ38">
        <f t="shared" si="6"/>
        <v>1175.3333333333333</v>
      </c>
      <c r="BA38">
        <f t="shared" si="7"/>
        <v>112.33333333333333</v>
      </c>
      <c r="BB38">
        <f t="shared" si="8"/>
        <v>68.75</v>
      </c>
      <c r="BC38">
        <f t="shared" si="9"/>
        <v>64.666666666666671</v>
      </c>
      <c r="BD38">
        <f t="shared" si="10"/>
        <v>47.666666666666664</v>
      </c>
      <c r="BE38">
        <f t="shared" si="11"/>
        <v>134.66666666666666</v>
      </c>
      <c r="BF38">
        <f t="shared" si="12"/>
        <v>1.4400000000000002</v>
      </c>
      <c r="BG38">
        <f t="shared" si="13"/>
        <v>1163</v>
      </c>
    </row>
    <row r="39" spans="1:59" x14ac:dyDescent="0.2">
      <c r="A39">
        <v>24715</v>
      </c>
      <c r="B39">
        <v>0</v>
      </c>
      <c r="C39">
        <v>146</v>
      </c>
      <c r="D39">
        <v>108</v>
      </c>
      <c r="E39">
        <v>81</v>
      </c>
      <c r="F39">
        <v>65</v>
      </c>
      <c r="G39">
        <v>171</v>
      </c>
      <c r="H39">
        <v>1.17</v>
      </c>
      <c r="I39">
        <v>1469</v>
      </c>
      <c r="J39">
        <v>144</v>
      </c>
      <c r="K39">
        <v>110</v>
      </c>
      <c r="L39">
        <v>84</v>
      </c>
      <c r="M39">
        <v>60</v>
      </c>
      <c r="N39">
        <v>171</v>
      </c>
      <c r="O39">
        <v>1.17</v>
      </c>
      <c r="P39" s="68">
        <v>1501</v>
      </c>
      <c r="Q39">
        <v>147</v>
      </c>
      <c r="R39">
        <v>117</v>
      </c>
      <c r="S39">
        <v>87</v>
      </c>
      <c r="T39">
        <v>60</v>
      </c>
      <c r="U39">
        <v>176</v>
      </c>
      <c r="V39">
        <v>1.2</v>
      </c>
      <c r="W39">
        <v>1497</v>
      </c>
      <c r="X39">
        <v>143</v>
      </c>
      <c r="Y39">
        <v>120</v>
      </c>
      <c r="Z39">
        <v>87</v>
      </c>
      <c r="AA39">
        <v>56</v>
      </c>
      <c r="AB39">
        <v>176</v>
      </c>
      <c r="AC39">
        <v>1.2</v>
      </c>
      <c r="AD39" s="68">
        <v>1540</v>
      </c>
      <c r="AE39">
        <v>147</v>
      </c>
      <c r="AF39">
        <v>117</v>
      </c>
      <c r="AG39">
        <v>87</v>
      </c>
      <c r="AH39">
        <v>60</v>
      </c>
      <c r="AI39">
        <v>176</v>
      </c>
      <c r="AJ39">
        <v>1.2</v>
      </c>
      <c r="AK39">
        <v>1497</v>
      </c>
      <c r="AL39">
        <v>143</v>
      </c>
      <c r="AM39">
        <v>120</v>
      </c>
      <c r="AN39">
        <v>87</v>
      </c>
      <c r="AO39">
        <v>56</v>
      </c>
      <c r="AP39">
        <v>176</v>
      </c>
      <c r="AQ39">
        <v>1.2</v>
      </c>
      <c r="AR39" s="68">
        <v>1540</v>
      </c>
      <c r="AT39">
        <f t="shared" si="0"/>
        <v>146.66666666666666</v>
      </c>
      <c r="AU39">
        <f t="shared" si="1"/>
        <v>114</v>
      </c>
      <c r="AV39">
        <f t="shared" si="2"/>
        <v>85</v>
      </c>
      <c r="AW39">
        <f t="shared" si="3"/>
        <v>61.666666666666664</v>
      </c>
      <c r="AX39">
        <f t="shared" si="4"/>
        <v>174.33333333333334</v>
      </c>
      <c r="AY39">
        <f t="shared" si="5"/>
        <v>1.19</v>
      </c>
      <c r="AZ39">
        <f t="shared" si="6"/>
        <v>1487.6666666666667</v>
      </c>
      <c r="BA39">
        <f t="shared" si="7"/>
        <v>143.33333333333334</v>
      </c>
      <c r="BB39">
        <f t="shared" si="8"/>
        <v>87.5</v>
      </c>
      <c r="BC39">
        <f t="shared" si="9"/>
        <v>86</v>
      </c>
      <c r="BD39">
        <f t="shared" si="10"/>
        <v>57.333333333333336</v>
      </c>
      <c r="BE39">
        <f t="shared" si="11"/>
        <v>174.33333333333334</v>
      </c>
      <c r="BF39">
        <f t="shared" si="12"/>
        <v>1.19</v>
      </c>
      <c r="BG39">
        <f t="shared" si="13"/>
        <v>1527</v>
      </c>
    </row>
    <row r="40" spans="1:59" x14ac:dyDescent="0.2">
      <c r="A40">
        <v>19133</v>
      </c>
      <c r="B40">
        <v>0</v>
      </c>
      <c r="C40">
        <v>105</v>
      </c>
      <c r="D40">
        <v>84</v>
      </c>
      <c r="E40">
        <v>68</v>
      </c>
      <c r="F40">
        <v>37</v>
      </c>
      <c r="G40">
        <v>141</v>
      </c>
      <c r="H40">
        <v>1.32</v>
      </c>
      <c r="I40">
        <v>1439</v>
      </c>
      <c r="J40">
        <v>107</v>
      </c>
      <c r="K40">
        <v>88</v>
      </c>
      <c r="L40">
        <v>71</v>
      </c>
      <c r="M40">
        <v>36</v>
      </c>
      <c r="N40">
        <v>132</v>
      </c>
      <c r="O40">
        <v>1.23</v>
      </c>
      <c r="P40" s="68">
        <v>1455</v>
      </c>
      <c r="Q40">
        <v>104</v>
      </c>
      <c r="R40">
        <v>84</v>
      </c>
      <c r="S40">
        <v>66</v>
      </c>
      <c r="T40">
        <v>38</v>
      </c>
      <c r="U40">
        <v>140</v>
      </c>
      <c r="V40">
        <v>1.31</v>
      </c>
      <c r="W40">
        <v>1388</v>
      </c>
      <c r="X40">
        <v>107</v>
      </c>
      <c r="Y40">
        <v>86</v>
      </c>
      <c r="Z40">
        <v>71</v>
      </c>
      <c r="AA40">
        <v>36</v>
      </c>
      <c r="AB40">
        <v>136</v>
      </c>
      <c r="AC40">
        <v>1.27</v>
      </c>
      <c r="AD40" s="68">
        <v>1403</v>
      </c>
      <c r="AE40">
        <v>107</v>
      </c>
      <c r="AF40">
        <v>81</v>
      </c>
      <c r="AG40">
        <v>70</v>
      </c>
      <c r="AH40">
        <v>37</v>
      </c>
      <c r="AI40">
        <v>146</v>
      </c>
      <c r="AJ40">
        <v>1.36</v>
      </c>
      <c r="AK40">
        <v>1460</v>
      </c>
      <c r="AL40">
        <v>107</v>
      </c>
      <c r="AM40">
        <v>85</v>
      </c>
      <c r="AN40">
        <v>72</v>
      </c>
      <c r="AO40">
        <v>35</v>
      </c>
      <c r="AP40">
        <v>141</v>
      </c>
      <c r="AQ40">
        <v>1.32</v>
      </c>
      <c r="AR40" s="68">
        <v>1452</v>
      </c>
      <c r="AT40">
        <f t="shared" si="0"/>
        <v>105.33333333333333</v>
      </c>
      <c r="AU40">
        <f t="shared" si="1"/>
        <v>83</v>
      </c>
      <c r="AV40">
        <f t="shared" si="2"/>
        <v>68</v>
      </c>
      <c r="AW40">
        <f t="shared" si="3"/>
        <v>37.333333333333336</v>
      </c>
      <c r="AX40">
        <f t="shared" si="4"/>
        <v>142.33333333333334</v>
      </c>
      <c r="AY40">
        <f t="shared" si="5"/>
        <v>1.33</v>
      </c>
      <c r="AZ40">
        <f t="shared" si="6"/>
        <v>1429</v>
      </c>
      <c r="BA40">
        <f t="shared" si="7"/>
        <v>107</v>
      </c>
      <c r="BB40">
        <f t="shared" si="8"/>
        <v>64.75</v>
      </c>
      <c r="BC40">
        <f t="shared" si="9"/>
        <v>71.333333333333329</v>
      </c>
      <c r="BD40">
        <f t="shared" si="10"/>
        <v>35.666666666666664</v>
      </c>
      <c r="BE40">
        <f t="shared" si="11"/>
        <v>136.33333333333334</v>
      </c>
      <c r="BF40">
        <f t="shared" si="12"/>
        <v>1.2733333333333332</v>
      </c>
      <c r="BG40">
        <f t="shared" si="13"/>
        <v>1436.6666666666667</v>
      </c>
    </row>
    <row r="41" spans="1:59" x14ac:dyDescent="0.2">
      <c r="A41">
        <v>24548</v>
      </c>
      <c r="B41">
        <v>0</v>
      </c>
      <c r="C41">
        <v>127</v>
      </c>
      <c r="D41">
        <v>90</v>
      </c>
      <c r="E41">
        <v>70</v>
      </c>
      <c r="F41">
        <v>57</v>
      </c>
      <c r="G41">
        <v>156</v>
      </c>
      <c r="H41">
        <v>1.23</v>
      </c>
      <c r="I41">
        <v>1478</v>
      </c>
      <c r="J41">
        <v>121</v>
      </c>
      <c r="K41">
        <v>88</v>
      </c>
      <c r="L41">
        <v>67</v>
      </c>
      <c r="M41">
        <v>54</v>
      </c>
      <c r="N41">
        <v>146</v>
      </c>
      <c r="O41">
        <v>1.1499999999999999</v>
      </c>
      <c r="P41" s="68">
        <v>1554</v>
      </c>
      <c r="Q41">
        <v>125</v>
      </c>
      <c r="R41">
        <v>96</v>
      </c>
      <c r="S41">
        <v>66</v>
      </c>
      <c r="T41">
        <v>59</v>
      </c>
      <c r="U41">
        <v>156</v>
      </c>
      <c r="V41">
        <v>1.25</v>
      </c>
      <c r="W41">
        <v>1500</v>
      </c>
      <c r="X41">
        <v>122</v>
      </c>
      <c r="Y41">
        <v>95</v>
      </c>
      <c r="Z41">
        <v>66</v>
      </c>
      <c r="AA41">
        <v>56</v>
      </c>
      <c r="AB41">
        <v>149</v>
      </c>
      <c r="AC41">
        <v>1.19</v>
      </c>
      <c r="AD41" s="68">
        <v>1426</v>
      </c>
      <c r="AE41">
        <v>126</v>
      </c>
      <c r="AF41">
        <v>93</v>
      </c>
      <c r="AG41">
        <v>69</v>
      </c>
      <c r="AH41">
        <v>57</v>
      </c>
      <c r="AI41">
        <v>162</v>
      </c>
      <c r="AJ41">
        <v>1.29</v>
      </c>
      <c r="AK41">
        <v>1452</v>
      </c>
      <c r="AL41">
        <v>123</v>
      </c>
      <c r="AM41">
        <v>92</v>
      </c>
      <c r="AN41">
        <v>68</v>
      </c>
      <c r="AO41">
        <v>55</v>
      </c>
      <c r="AP41">
        <v>150</v>
      </c>
      <c r="AQ41">
        <v>1.19</v>
      </c>
      <c r="AR41" s="68">
        <v>1435</v>
      </c>
      <c r="AT41">
        <f t="shared" si="0"/>
        <v>126</v>
      </c>
      <c r="AU41">
        <f t="shared" si="1"/>
        <v>93</v>
      </c>
      <c r="AV41">
        <f t="shared" si="2"/>
        <v>68.333333333333329</v>
      </c>
      <c r="AW41">
        <f t="shared" si="3"/>
        <v>57.666666666666664</v>
      </c>
      <c r="AX41">
        <f t="shared" si="4"/>
        <v>158</v>
      </c>
      <c r="AY41">
        <f t="shared" si="5"/>
        <v>1.2566666666666666</v>
      </c>
      <c r="AZ41">
        <f t="shared" si="6"/>
        <v>1476.6666666666667</v>
      </c>
      <c r="BA41">
        <f t="shared" si="7"/>
        <v>122</v>
      </c>
      <c r="BB41">
        <f t="shared" si="8"/>
        <v>68.75</v>
      </c>
      <c r="BC41">
        <f t="shared" si="9"/>
        <v>67</v>
      </c>
      <c r="BD41">
        <f t="shared" si="10"/>
        <v>55</v>
      </c>
      <c r="BE41">
        <f t="shared" si="11"/>
        <v>148.33333333333334</v>
      </c>
      <c r="BF41">
        <f t="shared" si="12"/>
        <v>1.1766666666666665</v>
      </c>
      <c r="BG41">
        <f t="shared" si="13"/>
        <v>1471.6666666666667</v>
      </c>
    </row>
    <row r="42" spans="1:59" x14ac:dyDescent="0.2">
      <c r="A42" s="130">
        <v>13459</v>
      </c>
      <c r="B42" s="130">
        <v>0</v>
      </c>
      <c r="C42" s="130">
        <v>107</v>
      </c>
      <c r="D42" s="130">
        <v>82</v>
      </c>
      <c r="E42" s="130">
        <v>55</v>
      </c>
      <c r="F42" s="130">
        <v>52</v>
      </c>
      <c r="G42" s="130">
        <v>131</v>
      </c>
      <c r="H42" s="130">
        <v>1.17</v>
      </c>
      <c r="I42" s="130">
        <v>1330</v>
      </c>
      <c r="J42" s="130">
        <v>112</v>
      </c>
      <c r="K42" s="130">
        <v>86</v>
      </c>
      <c r="L42" s="130">
        <v>59</v>
      </c>
      <c r="M42" s="130">
        <v>53</v>
      </c>
      <c r="N42" s="130">
        <v>131</v>
      </c>
      <c r="O42" s="130">
        <v>1.17</v>
      </c>
      <c r="P42" s="68">
        <v>1311</v>
      </c>
      <c r="Q42" s="130">
        <v>110</v>
      </c>
      <c r="R42" s="130">
        <v>83</v>
      </c>
      <c r="S42" s="130">
        <v>57</v>
      </c>
      <c r="T42" s="130">
        <v>53</v>
      </c>
      <c r="U42" s="130">
        <v>130</v>
      </c>
      <c r="V42" s="130">
        <v>1.1499999999999999</v>
      </c>
      <c r="W42" s="130">
        <v>1380</v>
      </c>
      <c r="X42" s="130">
        <v>113</v>
      </c>
      <c r="Y42" s="130">
        <v>83</v>
      </c>
      <c r="Z42" s="130">
        <v>60</v>
      </c>
      <c r="AA42" s="130">
        <v>53</v>
      </c>
      <c r="AB42" s="130">
        <v>123</v>
      </c>
      <c r="AC42" s="130">
        <v>1.0900000000000001</v>
      </c>
      <c r="AD42" s="68">
        <v>1380</v>
      </c>
      <c r="AE42" s="130">
        <v>107</v>
      </c>
      <c r="AF42" s="130">
        <v>75</v>
      </c>
      <c r="AG42" s="130">
        <v>58</v>
      </c>
      <c r="AH42" s="130">
        <v>49</v>
      </c>
      <c r="AI42" s="130">
        <v>135</v>
      </c>
      <c r="AJ42" s="130">
        <v>1.17</v>
      </c>
      <c r="AK42" s="130">
        <v>1336</v>
      </c>
      <c r="AL42" s="130">
        <v>115</v>
      </c>
      <c r="AM42" s="130">
        <v>85</v>
      </c>
      <c r="AN42" s="130">
        <v>61</v>
      </c>
      <c r="AO42" s="130">
        <v>54</v>
      </c>
      <c r="AP42" s="130">
        <v>140</v>
      </c>
      <c r="AQ42" s="130">
        <v>1.22</v>
      </c>
      <c r="AR42" s="68">
        <v>1316</v>
      </c>
      <c r="AT42">
        <f t="shared" si="0"/>
        <v>108</v>
      </c>
      <c r="AU42">
        <f t="shared" si="1"/>
        <v>80</v>
      </c>
      <c r="AV42">
        <f t="shared" si="2"/>
        <v>56.666666666666664</v>
      </c>
      <c r="AW42">
        <f t="shared" si="3"/>
        <v>51.333333333333336</v>
      </c>
      <c r="AX42">
        <f t="shared" si="4"/>
        <v>132</v>
      </c>
      <c r="AY42">
        <f t="shared" si="5"/>
        <v>1.1633333333333333</v>
      </c>
      <c r="AZ42">
        <f t="shared" si="6"/>
        <v>1348.6666666666667</v>
      </c>
      <c r="BA42">
        <f t="shared" si="7"/>
        <v>113.33333333333333</v>
      </c>
      <c r="BB42">
        <f t="shared" si="8"/>
        <v>63.5</v>
      </c>
      <c r="BC42">
        <f t="shared" si="9"/>
        <v>60</v>
      </c>
      <c r="BD42">
        <f t="shared" si="10"/>
        <v>53.333333333333336</v>
      </c>
      <c r="BE42">
        <f t="shared" si="11"/>
        <v>131.33333333333334</v>
      </c>
      <c r="BF42">
        <f t="shared" si="12"/>
        <v>1.1599999999999999</v>
      </c>
      <c r="BG42">
        <f t="shared" si="13"/>
        <v>1335.6666666666667</v>
      </c>
    </row>
    <row r="43" spans="1:59" x14ac:dyDescent="0.2">
      <c r="A43">
        <v>25463</v>
      </c>
      <c r="B43">
        <v>1</v>
      </c>
      <c r="C43">
        <v>157</v>
      </c>
      <c r="D43">
        <v>111</v>
      </c>
      <c r="E43">
        <v>80</v>
      </c>
      <c r="F43">
        <v>77</v>
      </c>
      <c r="G43">
        <v>166</v>
      </c>
      <c r="H43">
        <v>1.04</v>
      </c>
      <c r="I43">
        <v>1762</v>
      </c>
      <c r="J43">
        <v>160</v>
      </c>
      <c r="K43">
        <v>115</v>
      </c>
      <c r="L43">
        <v>78</v>
      </c>
      <c r="M43">
        <v>82</v>
      </c>
      <c r="N43">
        <v>160</v>
      </c>
      <c r="O43">
        <v>1</v>
      </c>
      <c r="P43" s="68">
        <v>1791</v>
      </c>
      <c r="Q43">
        <v>163</v>
      </c>
      <c r="R43">
        <v>110</v>
      </c>
      <c r="S43">
        <v>76</v>
      </c>
      <c r="T43">
        <v>87</v>
      </c>
      <c r="U43">
        <v>174</v>
      </c>
      <c r="V43">
        <v>1.04</v>
      </c>
      <c r="W43">
        <v>1815</v>
      </c>
      <c r="X43">
        <v>168</v>
      </c>
      <c r="Y43">
        <v>116</v>
      </c>
      <c r="Z43">
        <v>76</v>
      </c>
      <c r="AA43">
        <v>92</v>
      </c>
      <c r="AB43">
        <v>165</v>
      </c>
      <c r="AC43">
        <v>0.98</v>
      </c>
      <c r="AD43" s="68">
        <v>1864</v>
      </c>
      <c r="AE43">
        <v>159</v>
      </c>
      <c r="AF43">
        <v>115</v>
      </c>
      <c r="AG43">
        <v>75</v>
      </c>
      <c r="AH43">
        <v>84</v>
      </c>
      <c r="AI43">
        <v>172</v>
      </c>
      <c r="AJ43">
        <v>1.05</v>
      </c>
      <c r="AK43">
        <v>1658</v>
      </c>
      <c r="AL43">
        <v>164</v>
      </c>
      <c r="AM43">
        <v>118</v>
      </c>
      <c r="AN43">
        <v>81</v>
      </c>
      <c r="AO43">
        <v>83</v>
      </c>
      <c r="AP43">
        <v>163</v>
      </c>
      <c r="AQ43">
        <v>0.99</v>
      </c>
      <c r="AR43" s="68">
        <v>1687</v>
      </c>
      <c r="AT43">
        <f t="shared" si="0"/>
        <v>159.66666666666666</v>
      </c>
      <c r="AU43">
        <f t="shared" si="1"/>
        <v>112</v>
      </c>
      <c r="AV43">
        <f t="shared" si="2"/>
        <v>77</v>
      </c>
      <c r="AW43">
        <f t="shared" si="3"/>
        <v>82.666666666666671</v>
      </c>
      <c r="AX43">
        <f t="shared" si="4"/>
        <v>170.66666666666666</v>
      </c>
      <c r="AY43">
        <f t="shared" si="5"/>
        <v>1.0433333333333332</v>
      </c>
      <c r="AZ43">
        <f t="shared" si="6"/>
        <v>1745</v>
      </c>
      <c r="BA43">
        <f t="shared" si="7"/>
        <v>164</v>
      </c>
      <c r="BB43">
        <f t="shared" si="8"/>
        <v>87.25</v>
      </c>
      <c r="BC43">
        <f t="shared" si="9"/>
        <v>78.333333333333329</v>
      </c>
      <c r="BD43">
        <f t="shared" si="10"/>
        <v>85.666666666666671</v>
      </c>
      <c r="BE43">
        <f t="shared" si="11"/>
        <v>162.66666666666666</v>
      </c>
      <c r="BF43">
        <f t="shared" si="12"/>
        <v>0.98999999999999988</v>
      </c>
      <c r="BG43">
        <f t="shared" si="13"/>
        <v>1780.6666666666667</v>
      </c>
    </row>
    <row r="44" spans="1:59" x14ac:dyDescent="0.2">
      <c r="A44">
        <v>25121</v>
      </c>
      <c r="B44">
        <v>1</v>
      </c>
      <c r="C44">
        <v>106</v>
      </c>
      <c r="D44">
        <v>80</v>
      </c>
      <c r="E44">
        <v>69</v>
      </c>
      <c r="F44">
        <v>37</v>
      </c>
      <c r="G44">
        <v>122</v>
      </c>
      <c r="H44">
        <v>1.1200000000000001</v>
      </c>
      <c r="I44">
        <v>1311</v>
      </c>
      <c r="J44">
        <v>109</v>
      </c>
      <c r="K44">
        <v>83</v>
      </c>
      <c r="L44">
        <v>68</v>
      </c>
      <c r="M44">
        <v>41</v>
      </c>
      <c r="N44">
        <v>132</v>
      </c>
      <c r="O44">
        <v>1.21</v>
      </c>
      <c r="P44" s="68">
        <v>1378</v>
      </c>
      <c r="Q44">
        <v>107</v>
      </c>
      <c r="R44">
        <v>84</v>
      </c>
      <c r="S44">
        <v>69</v>
      </c>
      <c r="T44">
        <v>38</v>
      </c>
      <c r="U44">
        <v>127</v>
      </c>
      <c r="V44">
        <v>1.1399999999999999</v>
      </c>
      <c r="W44">
        <v>1215</v>
      </c>
      <c r="X44">
        <v>111</v>
      </c>
      <c r="Y44">
        <v>83</v>
      </c>
      <c r="Z44">
        <v>67</v>
      </c>
      <c r="AA44">
        <v>44</v>
      </c>
      <c r="AB44">
        <v>145</v>
      </c>
      <c r="AC44">
        <v>1.31</v>
      </c>
      <c r="AD44" s="68">
        <v>1347</v>
      </c>
      <c r="AE44">
        <v>104</v>
      </c>
      <c r="AF44">
        <v>80</v>
      </c>
      <c r="AG44">
        <v>65</v>
      </c>
      <c r="AH44">
        <v>39</v>
      </c>
      <c r="AI44">
        <v>115</v>
      </c>
      <c r="AJ44">
        <v>1.06</v>
      </c>
      <c r="AK44">
        <v>1250</v>
      </c>
      <c r="AL44">
        <v>108</v>
      </c>
      <c r="AM44">
        <v>81</v>
      </c>
      <c r="AN44">
        <v>69</v>
      </c>
      <c r="AO44">
        <v>39</v>
      </c>
      <c r="AP44">
        <v>138</v>
      </c>
      <c r="AQ44">
        <v>1.28</v>
      </c>
      <c r="AR44" s="68">
        <v>1376</v>
      </c>
      <c r="AT44">
        <f t="shared" si="0"/>
        <v>105.66666666666667</v>
      </c>
      <c r="AU44">
        <f t="shared" si="1"/>
        <v>81.333333333333329</v>
      </c>
      <c r="AV44">
        <f t="shared" si="2"/>
        <v>67.666666666666671</v>
      </c>
      <c r="AW44">
        <f t="shared" si="3"/>
        <v>38</v>
      </c>
      <c r="AX44">
        <f t="shared" si="4"/>
        <v>121.33333333333333</v>
      </c>
      <c r="AY44">
        <f t="shared" si="5"/>
        <v>1.1066666666666667</v>
      </c>
      <c r="AZ44">
        <f t="shared" si="6"/>
        <v>1258.6666666666667</v>
      </c>
      <c r="BA44">
        <f t="shared" si="7"/>
        <v>109.33333333333333</v>
      </c>
      <c r="BB44">
        <f t="shared" si="8"/>
        <v>61.75</v>
      </c>
      <c r="BC44">
        <f t="shared" si="9"/>
        <v>68</v>
      </c>
      <c r="BD44">
        <f t="shared" si="10"/>
        <v>41.333333333333336</v>
      </c>
      <c r="BE44">
        <f t="shared" si="11"/>
        <v>138.33333333333334</v>
      </c>
      <c r="BF44">
        <f t="shared" si="12"/>
        <v>1.2666666666666666</v>
      </c>
      <c r="BG44">
        <f t="shared" si="13"/>
        <v>1367</v>
      </c>
    </row>
    <row r="45" spans="1:59" x14ac:dyDescent="0.2">
      <c r="A45">
        <v>28572</v>
      </c>
      <c r="B45">
        <v>1</v>
      </c>
      <c r="C45">
        <v>172</v>
      </c>
      <c r="D45">
        <v>129</v>
      </c>
      <c r="E45">
        <v>98</v>
      </c>
      <c r="F45">
        <v>74</v>
      </c>
      <c r="G45">
        <v>204</v>
      </c>
      <c r="H45">
        <v>1.19</v>
      </c>
      <c r="I45">
        <v>1360</v>
      </c>
      <c r="J45">
        <v>171</v>
      </c>
      <c r="K45">
        <v>127</v>
      </c>
      <c r="L45">
        <v>97</v>
      </c>
      <c r="M45">
        <v>74</v>
      </c>
      <c r="N45">
        <v>185</v>
      </c>
      <c r="O45">
        <v>1.08</v>
      </c>
      <c r="P45" s="130">
        <v>1378</v>
      </c>
      <c r="Q45">
        <v>176</v>
      </c>
      <c r="R45">
        <v>132</v>
      </c>
      <c r="S45">
        <v>99</v>
      </c>
      <c r="T45">
        <v>77</v>
      </c>
      <c r="U45">
        <v>209</v>
      </c>
      <c r="V45">
        <v>1.19</v>
      </c>
      <c r="W45">
        <v>1339</v>
      </c>
      <c r="X45">
        <v>175</v>
      </c>
      <c r="Y45">
        <v>130</v>
      </c>
      <c r="Z45">
        <v>96</v>
      </c>
      <c r="AA45">
        <v>79</v>
      </c>
      <c r="AB45">
        <v>185</v>
      </c>
      <c r="AC45">
        <v>1.05</v>
      </c>
      <c r="AD45" s="130">
        <v>1324</v>
      </c>
      <c r="AE45">
        <v>167</v>
      </c>
      <c r="AF45">
        <v>133</v>
      </c>
      <c r="AG45">
        <v>93</v>
      </c>
      <c r="AH45">
        <v>74</v>
      </c>
      <c r="AI45">
        <v>202</v>
      </c>
      <c r="AJ45">
        <v>1.2</v>
      </c>
      <c r="AK45">
        <v>1364</v>
      </c>
      <c r="AL45">
        <v>168</v>
      </c>
      <c r="AM45">
        <v>137</v>
      </c>
      <c r="AN45">
        <v>93</v>
      </c>
      <c r="AO45">
        <v>75</v>
      </c>
      <c r="AP45">
        <v>182</v>
      </c>
      <c r="AQ45">
        <v>1.08</v>
      </c>
      <c r="AR45" s="130">
        <v>1380</v>
      </c>
      <c r="AT45">
        <f t="shared" si="0"/>
        <v>171.66666666666666</v>
      </c>
      <c r="AU45">
        <f t="shared" si="1"/>
        <v>131.33333333333334</v>
      </c>
      <c r="AV45">
        <f t="shared" si="2"/>
        <v>96.666666666666671</v>
      </c>
      <c r="AW45">
        <f t="shared" si="3"/>
        <v>75</v>
      </c>
      <c r="AX45">
        <f t="shared" si="4"/>
        <v>205</v>
      </c>
      <c r="AY45">
        <f t="shared" si="5"/>
        <v>1.1933333333333331</v>
      </c>
      <c r="AZ45">
        <f t="shared" si="6"/>
        <v>1354.3333333333333</v>
      </c>
      <c r="BA45">
        <f t="shared" si="7"/>
        <v>171.33333333333334</v>
      </c>
      <c r="BB45">
        <f t="shared" si="8"/>
        <v>98.5</v>
      </c>
      <c r="BC45">
        <f t="shared" si="9"/>
        <v>95.333333333333329</v>
      </c>
      <c r="BD45">
        <f t="shared" si="10"/>
        <v>76</v>
      </c>
      <c r="BE45">
        <f t="shared" si="11"/>
        <v>184</v>
      </c>
      <c r="BF45">
        <f t="shared" si="12"/>
        <v>1.07</v>
      </c>
      <c r="BG45">
        <f t="shared" si="13"/>
        <v>1360.6666666666667</v>
      </c>
    </row>
    <row r="46" spans="1:59" x14ac:dyDescent="0.2">
      <c r="A46">
        <v>28474</v>
      </c>
      <c r="B46">
        <v>1</v>
      </c>
      <c r="C46">
        <v>167</v>
      </c>
      <c r="D46">
        <v>134</v>
      </c>
      <c r="E46">
        <v>86</v>
      </c>
      <c r="F46">
        <v>81</v>
      </c>
      <c r="G46">
        <v>190</v>
      </c>
      <c r="H46">
        <v>1.1399999999999999</v>
      </c>
      <c r="I46">
        <v>1902</v>
      </c>
      <c r="J46">
        <v>166</v>
      </c>
      <c r="K46">
        <v>115</v>
      </c>
      <c r="L46">
        <v>90</v>
      </c>
      <c r="M46">
        <v>76</v>
      </c>
      <c r="N46">
        <v>194</v>
      </c>
      <c r="O46">
        <v>1.1599999999999999</v>
      </c>
      <c r="P46" s="68">
        <v>1856</v>
      </c>
      <c r="Q46">
        <v>161</v>
      </c>
      <c r="R46">
        <v>122</v>
      </c>
      <c r="S46">
        <v>78</v>
      </c>
      <c r="T46">
        <v>83</v>
      </c>
      <c r="U46">
        <v>180</v>
      </c>
      <c r="V46">
        <v>1.1100000000000001</v>
      </c>
      <c r="W46">
        <v>1878</v>
      </c>
      <c r="X46">
        <v>162</v>
      </c>
      <c r="Y46">
        <v>124</v>
      </c>
      <c r="Z46">
        <v>85</v>
      </c>
      <c r="AA46">
        <v>77</v>
      </c>
      <c r="AB46">
        <v>179</v>
      </c>
      <c r="AC46">
        <v>1.1000000000000001</v>
      </c>
      <c r="AD46" s="68">
        <v>1826</v>
      </c>
      <c r="AE46">
        <v>165</v>
      </c>
      <c r="AF46">
        <v>121</v>
      </c>
      <c r="AG46">
        <v>78</v>
      </c>
      <c r="AH46">
        <v>87</v>
      </c>
      <c r="AI46">
        <v>191</v>
      </c>
      <c r="AJ46">
        <v>1.1399999999999999</v>
      </c>
      <c r="AK46">
        <v>1841</v>
      </c>
      <c r="AL46">
        <v>168</v>
      </c>
      <c r="AM46">
        <v>126</v>
      </c>
      <c r="AN46">
        <v>87</v>
      </c>
      <c r="AO46">
        <v>81</v>
      </c>
      <c r="AP46">
        <v>181</v>
      </c>
      <c r="AQ46">
        <v>1.08</v>
      </c>
      <c r="AR46" s="68">
        <v>1777</v>
      </c>
      <c r="AT46">
        <f t="shared" si="0"/>
        <v>164.33333333333334</v>
      </c>
      <c r="AU46">
        <f t="shared" si="1"/>
        <v>125.66666666666667</v>
      </c>
      <c r="AV46">
        <f t="shared" si="2"/>
        <v>80.666666666666671</v>
      </c>
      <c r="AW46">
        <f t="shared" si="3"/>
        <v>83.666666666666671</v>
      </c>
      <c r="AX46">
        <f t="shared" si="4"/>
        <v>187</v>
      </c>
      <c r="AY46">
        <f t="shared" si="5"/>
        <v>1.1299999999999999</v>
      </c>
      <c r="AZ46">
        <f t="shared" si="6"/>
        <v>1873.6666666666667</v>
      </c>
      <c r="BA46">
        <f t="shared" si="7"/>
        <v>165.33333333333334</v>
      </c>
      <c r="BB46">
        <f t="shared" si="8"/>
        <v>91.25</v>
      </c>
      <c r="BC46">
        <f t="shared" si="9"/>
        <v>87.333333333333329</v>
      </c>
      <c r="BD46">
        <f t="shared" si="10"/>
        <v>78</v>
      </c>
      <c r="BE46">
        <f t="shared" si="11"/>
        <v>184.66666666666666</v>
      </c>
      <c r="BF46">
        <f t="shared" si="12"/>
        <v>1.1133333333333333</v>
      </c>
      <c r="BG46">
        <f t="shared" si="13"/>
        <v>1819.6666666666667</v>
      </c>
    </row>
    <row r="47" spans="1:59" x14ac:dyDescent="0.2">
      <c r="A47">
        <v>28904</v>
      </c>
      <c r="B47">
        <v>1</v>
      </c>
      <c r="C47">
        <v>148</v>
      </c>
      <c r="D47">
        <v>118</v>
      </c>
      <c r="E47">
        <v>84</v>
      </c>
      <c r="F47">
        <v>64</v>
      </c>
      <c r="G47">
        <v>195</v>
      </c>
      <c r="H47">
        <v>1.32</v>
      </c>
      <c r="I47">
        <v>2132</v>
      </c>
      <c r="J47">
        <v>146</v>
      </c>
      <c r="K47">
        <v>116</v>
      </c>
      <c r="L47">
        <v>87</v>
      </c>
      <c r="M47">
        <v>59</v>
      </c>
      <c r="N47">
        <v>188</v>
      </c>
      <c r="O47">
        <v>1.27</v>
      </c>
      <c r="P47" s="68">
        <v>2056</v>
      </c>
      <c r="Q47">
        <v>142</v>
      </c>
      <c r="R47">
        <v>118</v>
      </c>
      <c r="S47">
        <v>86</v>
      </c>
      <c r="T47">
        <v>56</v>
      </c>
      <c r="U47">
        <v>189</v>
      </c>
      <c r="V47">
        <v>1.33</v>
      </c>
      <c r="W47">
        <v>2218</v>
      </c>
      <c r="X47">
        <v>139</v>
      </c>
      <c r="Y47">
        <v>118</v>
      </c>
      <c r="Z47">
        <v>84</v>
      </c>
      <c r="AA47">
        <v>55</v>
      </c>
      <c r="AB47">
        <v>195</v>
      </c>
      <c r="AC47">
        <v>1.37</v>
      </c>
      <c r="AD47" s="68">
        <v>2136</v>
      </c>
      <c r="AE47">
        <v>144</v>
      </c>
      <c r="AF47">
        <v>111</v>
      </c>
      <c r="AG47">
        <v>82</v>
      </c>
      <c r="AH47">
        <v>62</v>
      </c>
      <c r="AI47">
        <v>189</v>
      </c>
      <c r="AJ47">
        <v>1.31</v>
      </c>
      <c r="AK47">
        <v>2042</v>
      </c>
      <c r="AL47">
        <v>143</v>
      </c>
      <c r="AM47">
        <v>111</v>
      </c>
      <c r="AN47">
        <v>83</v>
      </c>
      <c r="AO47">
        <v>60</v>
      </c>
      <c r="AP47">
        <v>186</v>
      </c>
      <c r="AQ47">
        <v>1.29</v>
      </c>
      <c r="AR47" s="68">
        <v>1975</v>
      </c>
      <c r="AT47">
        <f t="shared" si="0"/>
        <v>144.66666666666666</v>
      </c>
      <c r="AU47">
        <f t="shared" si="1"/>
        <v>115.66666666666667</v>
      </c>
      <c r="AV47">
        <f t="shared" si="2"/>
        <v>84</v>
      </c>
      <c r="AW47">
        <f t="shared" si="3"/>
        <v>60.666666666666664</v>
      </c>
      <c r="AX47">
        <f t="shared" si="4"/>
        <v>191</v>
      </c>
      <c r="AY47">
        <f t="shared" si="5"/>
        <v>1.32</v>
      </c>
      <c r="AZ47">
        <f t="shared" si="6"/>
        <v>2130.6666666666665</v>
      </c>
      <c r="BA47">
        <f t="shared" si="7"/>
        <v>142.66666666666666</v>
      </c>
      <c r="BB47">
        <f t="shared" si="8"/>
        <v>86.25</v>
      </c>
      <c r="BC47">
        <f t="shared" si="9"/>
        <v>84.666666666666671</v>
      </c>
      <c r="BD47">
        <f t="shared" si="10"/>
        <v>58</v>
      </c>
      <c r="BE47">
        <f t="shared" si="11"/>
        <v>189.66666666666666</v>
      </c>
      <c r="BF47">
        <f t="shared" si="12"/>
        <v>1.31</v>
      </c>
      <c r="BG47">
        <f t="shared" si="13"/>
        <v>2055.6666666666665</v>
      </c>
    </row>
    <row r="48" spans="1:59" x14ac:dyDescent="0.2">
      <c r="A48">
        <v>24181</v>
      </c>
      <c r="B48">
        <v>0</v>
      </c>
      <c r="C48">
        <v>120</v>
      </c>
      <c r="D48">
        <v>95</v>
      </c>
      <c r="E48">
        <v>76</v>
      </c>
      <c r="F48">
        <v>44</v>
      </c>
      <c r="G48">
        <v>140</v>
      </c>
      <c r="H48">
        <v>1.1499999999999999</v>
      </c>
      <c r="I48">
        <v>1297</v>
      </c>
      <c r="J48">
        <v>122</v>
      </c>
      <c r="K48">
        <v>96</v>
      </c>
      <c r="L48">
        <v>76</v>
      </c>
      <c r="M48">
        <v>46</v>
      </c>
      <c r="N48">
        <v>144</v>
      </c>
      <c r="O48">
        <v>1.18</v>
      </c>
      <c r="P48" s="68">
        <v>1320</v>
      </c>
      <c r="Q48">
        <v>114</v>
      </c>
      <c r="R48">
        <v>91</v>
      </c>
      <c r="S48">
        <v>72</v>
      </c>
      <c r="T48">
        <v>42</v>
      </c>
      <c r="U48">
        <v>134</v>
      </c>
      <c r="V48">
        <v>1.1599999999999999</v>
      </c>
      <c r="W48">
        <v>1315</v>
      </c>
      <c r="X48">
        <v>116</v>
      </c>
      <c r="Y48">
        <v>91</v>
      </c>
      <c r="Z48">
        <v>73</v>
      </c>
      <c r="AA48">
        <v>43</v>
      </c>
      <c r="AB48">
        <v>140</v>
      </c>
      <c r="AC48">
        <v>1.21</v>
      </c>
      <c r="AD48" s="68">
        <v>1334</v>
      </c>
      <c r="AE48">
        <v>117</v>
      </c>
      <c r="AF48">
        <v>96</v>
      </c>
      <c r="AG48">
        <v>78</v>
      </c>
      <c r="AH48">
        <v>39</v>
      </c>
      <c r="AI48">
        <v>142</v>
      </c>
      <c r="AJ48">
        <v>1.19</v>
      </c>
      <c r="AK48">
        <v>1297</v>
      </c>
      <c r="AL48">
        <v>119</v>
      </c>
      <c r="AM48">
        <v>96</v>
      </c>
      <c r="AN48">
        <v>77</v>
      </c>
      <c r="AO48">
        <v>42</v>
      </c>
      <c r="AP48">
        <v>132</v>
      </c>
      <c r="AQ48">
        <v>1.1100000000000001</v>
      </c>
      <c r="AR48" s="68">
        <v>1329</v>
      </c>
      <c r="AT48">
        <f t="shared" si="0"/>
        <v>117</v>
      </c>
      <c r="AU48">
        <f t="shared" si="1"/>
        <v>94</v>
      </c>
      <c r="AV48">
        <f t="shared" si="2"/>
        <v>75.333333333333329</v>
      </c>
      <c r="AW48">
        <f t="shared" si="3"/>
        <v>41.666666666666664</v>
      </c>
      <c r="AX48">
        <f t="shared" si="4"/>
        <v>138.66666666666666</v>
      </c>
      <c r="AY48">
        <f t="shared" si="5"/>
        <v>1.1666666666666665</v>
      </c>
      <c r="AZ48">
        <f t="shared" si="6"/>
        <v>1303</v>
      </c>
      <c r="BA48">
        <f t="shared" si="7"/>
        <v>119</v>
      </c>
      <c r="BB48">
        <f t="shared" si="8"/>
        <v>70.75</v>
      </c>
      <c r="BC48">
        <f t="shared" si="9"/>
        <v>75.333333333333329</v>
      </c>
      <c r="BD48">
        <f t="shared" si="10"/>
        <v>43.666666666666664</v>
      </c>
      <c r="BE48">
        <f t="shared" si="11"/>
        <v>138.66666666666666</v>
      </c>
      <c r="BF48">
        <f t="shared" si="12"/>
        <v>1.1666666666666667</v>
      </c>
      <c r="BG48">
        <f t="shared" si="13"/>
        <v>1327.6666666666667</v>
      </c>
    </row>
    <row r="49" spans="1:59" x14ac:dyDescent="0.2">
      <c r="A49">
        <v>28903</v>
      </c>
      <c r="B49">
        <v>0</v>
      </c>
      <c r="C49">
        <v>105</v>
      </c>
      <c r="D49">
        <v>81</v>
      </c>
      <c r="E49">
        <v>58</v>
      </c>
      <c r="F49">
        <v>47</v>
      </c>
      <c r="G49">
        <v>124</v>
      </c>
      <c r="H49">
        <v>1.18</v>
      </c>
      <c r="I49">
        <v>1219</v>
      </c>
      <c r="J49">
        <v>105</v>
      </c>
      <c r="K49">
        <v>77</v>
      </c>
      <c r="L49">
        <v>55</v>
      </c>
      <c r="M49">
        <v>50</v>
      </c>
      <c r="N49">
        <v>129</v>
      </c>
      <c r="O49">
        <v>1.23</v>
      </c>
      <c r="P49" s="68">
        <v>1214</v>
      </c>
      <c r="Q49">
        <v>105</v>
      </c>
      <c r="R49">
        <v>78</v>
      </c>
      <c r="S49">
        <v>60</v>
      </c>
      <c r="T49">
        <v>45</v>
      </c>
      <c r="U49">
        <v>126</v>
      </c>
      <c r="V49">
        <v>1.2</v>
      </c>
      <c r="W49">
        <v>1188</v>
      </c>
      <c r="X49">
        <v>105</v>
      </c>
      <c r="Y49">
        <v>75</v>
      </c>
      <c r="Z49">
        <v>54</v>
      </c>
      <c r="AA49">
        <v>51</v>
      </c>
      <c r="AB49">
        <v>116</v>
      </c>
      <c r="AC49">
        <v>1.1000000000000001</v>
      </c>
      <c r="AD49" s="68">
        <v>1191</v>
      </c>
      <c r="AE49">
        <v>104</v>
      </c>
      <c r="AF49">
        <v>75</v>
      </c>
      <c r="AG49">
        <v>57</v>
      </c>
      <c r="AH49">
        <v>47</v>
      </c>
      <c r="AI49">
        <v>127</v>
      </c>
      <c r="AJ49">
        <v>1.22</v>
      </c>
      <c r="AK49">
        <v>1192</v>
      </c>
      <c r="AL49">
        <v>104</v>
      </c>
      <c r="AM49">
        <v>77</v>
      </c>
      <c r="AN49">
        <v>56</v>
      </c>
      <c r="AO49">
        <v>48</v>
      </c>
      <c r="AP49">
        <v>129</v>
      </c>
      <c r="AQ49">
        <v>1.24</v>
      </c>
      <c r="AR49" s="68">
        <v>1188</v>
      </c>
      <c r="AT49">
        <f t="shared" ref="AT49:AT51" si="14">AVERAGE(AE49,Q49,C49)</f>
        <v>104.66666666666667</v>
      </c>
      <c r="AU49">
        <f t="shared" ref="AU49:AU51" si="15">AVERAGE(AF49,R49,D49)</f>
        <v>78</v>
      </c>
      <c r="AV49">
        <f t="shared" ref="AV49:AV51" si="16">AVERAGE(AG49,S49,E49)</f>
        <v>58.333333333333336</v>
      </c>
      <c r="AW49">
        <f t="shared" ref="AW49:AW51" si="17">AVERAGE(AH49,T49,F49)</f>
        <v>46.333333333333336</v>
      </c>
      <c r="AX49">
        <f t="shared" ref="AX49:AX51" si="18">AVERAGE(AI49,U49,G49)</f>
        <v>125.66666666666667</v>
      </c>
      <c r="AY49">
        <f t="shared" ref="AY49:AY51" si="19">AVERAGE(AJ49,V49,H49)</f>
        <v>1.2</v>
      </c>
      <c r="AZ49">
        <f t="shared" ref="AZ49:AZ51" si="20">AVERAGE(AK49,W49,I49)</f>
        <v>1199.6666666666667</v>
      </c>
      <c r="BA49">
        <f t="shared" ref="BA49:BA51" si="21">AVERAGE(AL49,X49,J49)</f>
        <v>104.66666666666667</v>
      </c>
      <c r="BB49">
        <f t="shared" ref="BB49:BB51" si="22">AVERAGE(AM49,Y49,,K49)</f>
        <v>57.25</v>
      </c>
      <c r="BC49">
        <f t="shared" ref="BC49:BC51" si="23">AVERAGE(AN49,Z49,L49)</f>
        <v>55</v>
      </c>
      <c r="BD49">
        <f t="shared" ref="BD49:BD51" si="24">AVERAGE(AO49,AA49,M49)</f>
        <v>49.666666666666664</v>
      </c>
      <c r="BE49">
        <f t="shared" ref="BE49:BE51" si="25">AVERAGE(AP49,AB49,N49)</f>
        <v>124.66666666666667</v>
      </c>
      <c r="BF49">
        <f t="shared" ref="BF49:BF51" si="26">AVERAGE(AQ49,AC49,O49)</f>
        <v>1.19</v>
      </c>
      <c r="BG49">
        <f t="shared" ref="BG49:BG51" si="27">AVERAGE(AR49,AD49,P49)</f>
        <v>1197.6666666666667</v>
      </c>
    </row>
    <row r="50" spans="1:59" x14ac:dyDescent="0.2">
      <c r="A50">
        <v>15842</v>
      </c>
      <c r="B50">
        <v>0</v>
      </c>
      <c r="C50">
        <v>127</v>
      </c>
      <c r="D50">
        <v>98</v>
      </c>
      <c r="E50">
        <v>74</v>
      </c>
      <c r="F50">
        <v>53</v>
      </c>
      <c r="G50">
        <v>149</v>
      </c>
      <c r="H50">
        <v>1.17</v>
      </c>
      <c r="I50">
        <v>1673</v>
      </c>
      <c r="J50">
        <v>125</v>
      </c>
      <c r="K50">
        <v>95</v>
      </c>
      <c r="L50">
        <v>72</v>
      </c>
      <c r="M50">
        <v>53</v>
      </c>
      <c r="N50">
        <v>139</v>
      </c>
      <c r="O50">
        <v>1.0900000000000001</v>
      </c>
      <c r="P50" s="68">
        <v>1580</v>
      </c>
      <c r="Q50">
        <v>122</v>
      </c>
      <c r="R50">
        <v>92</v>
      </c>
      <c r="S50">
        <v>72</v>
      </c>
      <c r="T50">
        <v>50</v>
      </c>
      <c r="U50">
        <v>142</v>
      </c>
      <c r="V50">
        <v>1.1499999999999999</v>
      </c>
      <c r="W50">
        <v>1508</v>
      </c>
      <c r="X50">
        <v>123</v>
      </c>
      <c r="Y50">
        <v>87</v>
      </c>
      <c r="Z50">
        <v>69</v>
      </c>
      <c r="AA50">
        <v>54</v>
      </c>
      <c r="AB50">
        <v>128</v>
      </c>
      <c r="AC50">
        <v>1.04</v>
      </c>
      <c r="AD50" s="68">
        <v>1478</v>
      </c>
      <c r="AE50">
        <v>121</v>
      </c>
      <c r="AF50">
        <v>93</v>
      </c>
      <c r="AG50">
        <v>75</v>
      </c>
      <c r="AH50">
        <v>46</v>
      </c>
      <c r="AI50">
        <v>145</v>
      </c>
      <c r="AJ50">
        <v>1.2</v>
      </c>
      <c r="AK50">
        <v>1630</v>
      </c>
      <c r="AL50">
        <v>121</v>
      </c>
      <c r="AM50">
        <v>91</v>
      </c>
      <c r="AN50">
        <v>62</v>
      </c>
      <c r="AO50">
        <v>59</v>
      </c>
      <c r="AP50">
        <v>133</v>
      </c>
      <c r="AQ50">
        <v>1.1000000000000001</v>
      </c>
      <c r="AR50" s="68">
        <v>1528</v>
      </c>
      <c r="AT50">
        <f t="shared" si="14"/>
        <v>123.33333333333333</v>
      </c>
      <c r="AU50">
        <f t="shared" si="15"/>
        <v>94.333333333333329</v>
      </c>
      <c r="AV50">
        <f t="shared" si="16"/>
        <v>73.666666666666671</v>
      </c>
      <c r="AW50">
        <f t="shared" si="17"/>
        <v>49.666666666666664</v>
      </c>
      <c r="AX50">
        <f t="shared" si="18"/>
        <v>145.33333333333334</v>
      </c>
      <c r="AY50">
        <f t="shared" si="19"/>
        <v>1.1733333333333331</v>
      </c>
      <c r="AZ50">
        <f t="shared" si="20"/>
        <v>1603.6666666666667</v>
      </c>
      <c r="BA50">
        <f t="shared" si="21"/>
        <v>123</v>
      </c>
      <c r="BB50">
        <f t="shared" si="22"/>
        <v>68.25</v>
      </c>
      <c r="BC50">
        <f t="shared" si="23"/>
        <v>67.666666666666671</v>
      </c>
      <c r="BD50">
        <f t="shared" si="24"/>
        <v>55.333333333333336</v>
      </c>
      <c r="BE50">
        <f t="shared" si="25"/>
        <v>133.33333333333334</v>
      </c>
      <c r="BF50">
        <f t="shared" si="26"/>
        <v>1.0766666666666669</v>
      </c>
      <c r="BG50">
        <f t="shared" si="27"/>
        <v>1528.6666666666667</v>
      </c>
    </row>
    <row r="51" spans="1:59" x14ac:dyDescent="0.2">
      <c r="A51">
        <v>28925</v>
      </c>
      <c r="B51">
        <v>1</v>
      </c>
      <c r="C51">
        <v>143</v>
      </c>
      <c r="D51">
        <v>116</v>
      </c>
      <c r="E51">
        <v>85</v>
      </c>
      <c r="F51">
        <v>58</v>
      </c>
      <c r="G51">
        <v>164</v>
      </c>
      <c r="H51">
        <v>1.1499999999999999</v>
      </c>
      <c r="I51">
        <v>1556</v>
      </c>
      <c r="J51">
        <v>142</v>
      </c>
      <c r="K51">
        <v>117</v>
      </c>
      <c r="L51">
        <v>88</v>
      </c>
      <c r="M51">
        <v>54</v>
      </c>
      <c r="N51">
        <v>157</v>
      </c>
      <c r="O51">
        <v>1.1000000000000001</v>
      </c>
      <c r="P51" s="68">
        <v>1549</v>
      </c>
      <c r="Q51">
        <v>146</v>
      </c>
      <c r="R51">
        <v>111</v>
      </c>
      <c r="S51">
        <v>84</v>
      </c>
      <c r="T51">
        <v>62</v>
      </c>
      <c r="U51">
        <v>158</v>
      </c>
      <c r="V51">
        <v>1.08</v>
      </c>
      <c r="W51">
        <v>1586</v>
      </c>
      <c r="X51">
        <v>144</v>
      </c>
      <c r="Y51">
        <v>111</v>
      </c>
      <c r="Z51">
        <v>83</v>
      </c>
      <c r="AA51">
        <v>61</v>
      </c>
      <c r="AB51">
        <v>159</v>
      </c>
      <c r="AC51">
        <v>1.0900000000000001</v>
      </c>
      <c r="AD51" s="68">
        <v>1566</v>
      </c>
      <c r="AE51">
        <v>149</v>
      </c>
      <c r="AF51">
        <v>115</v>
      </c>
      <c r="AG51">
        <v>90</v>
      </c>
      <c r="AH51">
        <v>59</v>
      </c>
      <c r="AI51">
        <v>163</v>
      </c>
      <c r="AJ51">
        <v>1.0900000000000001</v>
      </c>
      <c r="AK51">
        <v>1623</v>
      </c>
      <c r="AL51">
        <v>147</v>
      </c>
      <c r="AM51">
        <v>117</v>
      </c>
      <c r="AN51">
        <v>86</v>
      </c>
      <c r="AO51">
        <v>61</v>
      </c>
      <c r="AP51">
        <v>162</v>
      </c>
      <c r="AQ51">
        <v>1.0900000000000001</v>
      </c>
      <c r="AR51" s="68">
        <v>1619</v>
      </c>
      <c r="AT51">
        <f t="shared" si="14"/>
        <v>146</v>
      </c>
      <c r="AU51">
        <f t="shared" si="15"/>
        <v>114</v>
      </c>
      <c r="AV51">
        <f t="shared" si="16"/>
        <v>86.333333333333329</v>
      </c>
      <c r="AW51">
        <f t="shared" si="17"/>
        <v>59.666666666666664</v>
      </c>
      <c r="AX51">
        <f t="shared" si="18"/>
        <v>161.66666666666666</v>
      </c>
      <c r="AY51">
        <f t="shared" si="19"/>
        <v>1.1066666666666667</v>
      </c>
      <c r="AZ51">
        <f t="shared" si="20"/>
        <v>1588.3333333333333</v>
      </c>
      <c r="BA51">
        <f t="shared" si="21"/>
        <v>144.33333333333334</v>
      </c>
      <c r="BB51">
        <f t="shared" si="22"/>
        <v>86.25</v>
      </c>
      <c r="BC51">
        <f t="shared" si="23"/>
        <v>85.666666666666671</v>
      </c>
      <c r="BD51">
        <f t="shared" si="24"/>
        <v>58.666666666666664</v>
      </c>
      <c r="BE51">
        <f t="shared" si="25"/>
        <v>159.33333333333334</v>
      </c>
      <c r="BF51">
        <f t="shared" si="26"/>
        <v>1.0933333333333335</v>
      </c>
      <c r="BG51">
        <f t="shared" si="27"/>
        <v>1578</v>
      </c>
    </row>
  </sheetData>
  <mergeCells count="3">
    <mergeCell ref="AX2:AZ2"/>
    <mergeCell ref="BA2:BD2"/>
    <mergeCell ref="BE2:BG2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CD8A2-93DC-5C49-A069-F85DD90052DB}">
  <dimension ref="A1:J51"/>
  <sheetViews>
    <sheetView topLeftCell="A12" workbookViewId="0">
      <selection activeCell="E29" sqref="E29"/>
    </sheetView>
  </sheetViews>
  <sheetFormatPr baseColWidth="10" defaultRowHeight="15" x14ac:dyDescent="0.2"/>
  <cols>
    <col min="3" max="3" width="15.1640625" bestFit="1" customWidth="1"/>
    <col min="4" max="4" width="16.5" bestFit="1" customWidth="1"/>
  </cols>
  <sheetData>
    <row r="1" spans="1:10" x14ac:dyDescent="0.2">
      <c r="C1" t="s">
        <v>251</v>
      </c>
      <c r="G1" t="s">
        <v>252</v>
      </c>
    </row>
    <row r="2" spans="1:10" x14ac:dyDescent="0.2">
      <c r="A2" s="222" t="s">
        <v>53</v>
      </c>
      <c r="B2" s="223" t="s">
        <v>246</v>
      </c>
      <c r="C2" s="223" t="s">
        <v>253</v>
      </c>
      <c r="D2" s="223" t="s">
        <v>254</v>
      </c>
      <c r="E2" s="224" t="s">
        <v>255</v>
      </c>
      <c r="F2" s="224" t="s">
        <v>256</v>
      </c>
      <c r="G2" s="223" t="s">
        <v>257</v>
      </c>
      <c r="H2" s="225" t="s">
        <v>258</v>
      </c>
      <c r="I2" s="224" t="s">
        <v>259</v>
      </c>
      <c r="J2" s="224" t="s">
        <v>260</v>
      </c>
    </row>
    <row r="3" spans="1:10" x14ac:dyDescent="0.2">
      <c r="A3">
        <v>12625</v>
      </c>
      <c r="B3" t="s">
        <v>91</v>
      </c>
      <c r="C3">
        <v>3.3650000000000002</v>
      </c>
      <c r="D3">
        <v>3.468</v>
      </c>
      <c r="E3" s="226">
        <v>3.07</v>
      </c>
      <c r="F3">
        <v>54.6</v>
      </c>
      <c r="G3">
        <v>121.2</v>
      </c>
      <c r="H3">
        <v>622.70000000000005</v>
      </c>
      <c r="I3">
        <v>17648</v>
      </c>
      <c r="J3">
        <v>14640</v>
      </c>
    </row>
    <row r="4" spans="1:10" ht="16" x14ac:dyDescent="0.2">
      <c r="A4">
        <v>13350</v>
      </c>
      <c r="B4" t="s">
        <v>96</v>
      </c>
      <c r="C4">
        <v>4.9450000000000003</v>
      </c>
      <c r="D4">
        <v>5.1970000000000001</v>
      </c>
      <c r="E4" s="226">
        <v>5.1100000000000003</v>
      </c>
      <c r="F4">
        <v>38.700000000000003</v>
      </c>
      <c r="G4">
        <v>44.4</v>
      </c>
      <c r="I4" s="227"/>
    </row>
    <row r="5" spans="1:10" x14ac:dyDescent="0.2">
      <c r="A5">
        <v>13459</v>
      </c>
      <c r="B5" t="s">
        <v>96</v>
      </c>
      <c r="C5">
        <v>3.222</v>
      </c>
      <c r="D5">
        <v>3.3940000000000001</v>
      </c>
      <c r="E5" s="226">
        <v>5.34</v>
      </c>
      <c r="F5">
        <v>90</v>
      </c>
      <c r="G5">
        <v>145.9</v>
      </c>
      <c r="H5">
        <v>774.2</v>
      </c>
      <c r="I5">
        <v>23523</v>
      </c>
      <c r="J5">
        <v>21693</v>
      </c>
    </row>
    <row r="6" spans="1:10" x14ac:dyDescent="0.2">
      <c r="A6">
        <v>15072</v>
      </c>
      <c r="B6" t="s">
        <v>91</v>
      </c>
      <c r="C6">
        <v>4.6849999999999996</v>
      </c>
      <c r="D6">
        <v>4.8209999999999997</v>
      </c>
      <c r="E6" s="226">
        <v>2.92</v>
      </c>
      <c r="G6">
        <v>91.8</v>
      </c>
    </row>
    <row r="7" spans="1:10" x14ac:dyDescent="0.2">
      <c r="A7">
        <v>15120</v>
      </c>
      <c r="B7" t="s">
        <v>96</v>
      </c>
      <c r="C7">
        <v>3.4249999999999998</v>
      </c>
      <c r="D7">
        <v>3.577</v>
      </c>
      <c r="E7" s="226">
        <v>4.45</v>
      </c>
      <c r="F7">
        <v>63.9</v>
      </c>
      <c r="G7">
        <v>271.8</v>
      </c>
      <c r="H7">
        <v>1091.0999999999999</v>
      </c>
      <c r="I7">
        <v>40570</v>
      </c>
      <c r="J7">
        <v>3832</v>
      </c>
    </row>
    <row r="8" spans="1:10" x14ac:dyDescent="0.2">
      <c r="A8">
        <v>15842</v>
      </c>
      <c r="B8" t="s">
        <v>96</v>
      </c>
      <c r="C8">
        <v>3.4209999999999998</v>
      </c>
      <c r="D8">
        <v>3.6440000000000001</v>
      </c>
      <c r="E8" s="226">
        <v>6.53</v>
      </c>
      <c r="F8">
        <v>30.8</v>
      </c>
      <c r="G8">
        <v>85</v>
      </c>
      <c r="H8">
        <v>675.1</v>
      </c>
      <c r="I8">
        <v>17043</v>
      </c>
      <c r="J8">
        <v>12334</v>
      </c>
    </row>
    <row r="9" spans="1:10" x14ac:dyDescent="0.2">
      <c r="A9">
        <v>16418</v>
      </c>
      <c r="B9" t="s">
        <v>91</v>
      </c>
      <c r="C9">
        <v>3.5150000000000001</v>
      </c>
      <c r="D9">
        <v>3.7370000000000001</v>
      </c>
      <c r="E9" s="226">
        <v>6.31</v>
      </c>
      <c r="F9">
        <v>36.700000000000003</v>
      </c>
      <c r="G9">
        <v>96</v>
      </c>
      <c r="H9">
        <v>1531.1</v>
      </c>
      <c r="I9">
        <v>76098</v>
      </c>
      <c r="J9">
        <v>49108</v>
      </c>
    </row>
    <row r="10" spans="1:10" x14ac:dyDescent="0.2">
      <c r="A10">
        <v>17200</v>
      </c>
      <c r="B10" t="s">
        <v>96</v>
      </c>
      <c r="C10">
        <v>4.6139999999999999</v>
      </c>
      <c r="D10">
        <v>4.8579999999999997</v>
      </c>
      <c r="E10" s="226">
        <v>5.29</v>
      </c>
      <c r="F10">
        <v>39.700000000000003</v>
      </c>
      <c r="G10">
        <v>77.7</v>
      </c>
      <c r="H10">
        <v>792.6</v>
      </c>
      <c r="I10">
        <v>26042</v>
      </c>
      <c r="J10">
        <v>23140</v>
      </c>
    </row>
    <row r="11" spans="1:10" x14ac:dyDescent="0.2">
      <c r="A11">
        <v>18701</v>
      </c>
      <c r="B11" t="s">
        <v>96</v>
      </c>
      <c r="C11">
        <v>5.2469999999999999</v>
      </c>
      <c r="D11">
        <v>5.4960000000000004</v>
      </c>
      <c r="E11" s="226">
        <v>4.75</v>
      </c>
      <c r="F11">
        <v>75</v>
      </c>
      <c r="G11">
        <v>36.5</v>
      </c>
      <c r="H11">
        <v>442.1</v>
      </c>
      <c r="I11">
        <v>10221</v>
      </c>
      <c r="J11">
        <v>8881</v>
      </c>
    </row>
    <row r="12" spans="1:10" ht="16" x14ac:dyDescent="0.2">
      <c r="A12">
        <v>19133</v>
      </c>
      <c r="B12" s="211" t="s">
        <v>96</v>
      </c>
      <c r="C12">
        <v>3.8530000000000002</v>
      </c>
      <c r="D12">
        <v>4.0880000000000001</v>
      </c>
      <c r="E12" s="226">
        <v>6.1</v>
      </c>
      <c r="F12">
        <v>31.6</v>
      </c>
      <c r="G12">
        <v>60</v>
      </c>
      <c r="H12">
        <v>867</v>
      </c>
      <c r="I12">
        <v>20397</v>
      </c>
      <c r="J12">
        <v>15996</v>
      </c>
    </row>
    <row r="13" spans="1:10" x14ac:dyDescent="0.2">
      <c r="A13">
        <v>19837</v>
      </c>
      <c r="B13" t="s">
        <v>96</v>
      </c>
      <c r="C13">
        <v>5.6390000000000002</v>
      </c>
      <c r="D13">
        <v>5.8369999999999997</v>
      </c>
      <c r="E13" s="226">
        <v>3.51</v>
      </c>
      <c r="F13">
        <v>44.8</v>
      </c>
      <c r="G13">
        <v>42.2</v>
      </c>
      <c r="H13">
        <v>539.1</v>
      </c>
      <c r="I13">
        <v>16541</v>
      </c>
      <c r="J13">
        <v>11786</v>
      </c>
    </row>
    <row r="14" spans="1:10" ht="16" x14ac:dyDescent="0.2">
      <c r="A14">
        <v>20149</v>
      </c>
      <c r="B14" s="211" t="s">
        <v>96</v>
      </c>
    </row>
    <row r="15" spans="1:10" ht="16" x14ac:dyDescent="0.2">
      <c r="A15">
        <v>20874</v>
      </c>
      <c r="B15" s="211" t="s">
        <v>96</v>
      </c>
      <c r="C15">
        <v>3.335</v>
      </c>
      <c r="D15">
        <v>3.653</v>
      </c>
      <c r="E15" s="226">
        <v>9.5299999999999994</v>
      </c>
      <c r="F15">
        <v>99.2</v>
      </c>
      <c r="G15">
        <v>200.4</v>
      </c>
      <c r="H15">
        <v>957.7</v>
      </c>
      <c r="I15">
        <v>17369</v>
      </c>
      <c r="J15">
        <v>17331</v>
      </c>
    </row>
    <row r="16" spans="1:10" ht="16" x14ac:dyDescent="0.2">
      <c r="A16">
        <v>21070</v>
      </c>
      <c r="B16" s="211" t="s">
        <v>96</v>
      </c>
      <c r="C16">
        <v>3.7160000000000002</v>
      </c>
      <c r="D16">
        <v>3.8719999999999999</v>
      </c>
      <c r="E16" s="226">
        <v>4.2</v>
      </c>
      <c r="F16">
        <v>46.2</v>
      </c>
      <c r="G16">
        <v>87.6</v>
      </c>
      <c r="H16">
        <v>1071.5999999999999</v>
      </c>
      <c r="I16">
        <v>43816</v>
      </c>
      <c r="J16">
        <v>30659</v>
      </c>
    </row>
    <row r="17" spans="1:10" x14ac:dyDescent="0.2">
      <c r="A17">
        <v>21605</v>
      </c>
      <c r="B17" t="s">
        <v>91</v>
      </c>
      <c r="C17">
        <v>3.661</v>
      </c>
      <c r="D17">
        <v>3.782</v>
      </c>
      <c r="E17" s="226">
        <v>3.32</v>
      </c>
      <c r="F17">
        <v>58.9</v>
      </c>
      <c r="G17">
        <v>269.60000000000002</v>
      </c>
      <c r="H17">
        <v>1547.3</v>
      </c>
      <c r="I17">
        <v>43282</v>
      </c>
      <c r="J17">
        <v>30732</v>
      </c>
    </row>
    <row r="18" spans="1:10" x14ac:dyDescent="0.2">
      <c r="A18">
        <v>22060</v>
      </c>
      <c r="B18" t="s">
        <v>91</v>
      </c>
      <c r="C18">
        <v>3.98</v>
      </c>
      <c r="D18">
        <v>4.0830000000000002</v>
      </c>
      <c r="E18" s="226">
        <v>2.59</v>
      </c>
      <c r="F18">
        <v>42.7</v>
      </c>
      <c r="G18">
        <v>73.7</v>
      </c>
      <c r="H18">
        <v>584.9</v>
      </c>
      <c r="I18">
        <v>19745</v>
      </c>
      <c r="J18">
        <v>11678</v>
      </c>
    </row>
    <row r="19" spans="1:10" x14ac:dyDescent="0.2">
      <c r="A19">
        <v>23326</v>
      </c>
      <c r="B19" t="s">
        <v>96</v>
      </c>
      <c r="C19">
        <v>3.7930000000000001</v>
      </c>
      <c r="D19">
        <v>4.0289999999999999</v>
      </c>
      <c r="E19" s="226">
        <v>6.22</v>
      </c>
      <c r="F19">
        <v>38.700000000000003</v>
      </c>
      <c r="G19">
        <v>91.2</v>
      </c>
      <c r="H19">
        <v>769</v>
      </c>
      <c r="I19">
        <v>15745</v>
      </c>
      <c r="J19">
        <v>14667</v>
      </c>
    </row>
    <row r="20" spans="1:10" ht="16" x14ac:dyDescent="0.2">
      <c r="A20" s="228">
        <v>24158</v>
      </c>
      <c r="B20" s="211" t="s">
        <v>96</v>
      </c>
      <c r="C20">
        <v>3.2869999999999999</v>
      </c>
      <c r="D20">
        <v>3.4449999999999998</v>
      </c>
      <c r="E20" s="226">
        <v>4.8099999999999996</v>
      </c>
      <c r="F20">
        <v>49.8</v>
      </c>
      <c r="G20">
        <v>137.80000000000001</v>
      </c>
      <c r="H20">
        <v>1099.7</v>
      </c>
      <c r="I20">
        <v>32036</v>
      </c>
      <c r="J20">
        <v>27133</v>
      </c>
    </row>
    <row r="21" spans="1:10" ht="16" x14ac:dyDescent="0.2">
      <c r="A21" s="228">
        <v>24181</v>
      </c>
      <c r="B21" s="211" t="s">
        <v>96</v>
      </c>
      <c r="C21">
        <v>3.524</v>
      </c>
      <c r="D21">
        <v>3.7629999999999999</v>
      </c>
      <c r="E21" s="226">
        <v>6.81</v>
      </c>
      <c r="F21">
        <v>27.8</v>
      </c>
      <c r="G21">
        <v>77.8</v>
      </c>
      <c r="H21">
        <v>832.6</v>
      </c>
      <c r="I21">
        <v>18514</v>
      </c>
      <c r="J21">
        <v>15008</v>
      </c>
    </row>
    <row r="22" spans="1:10" x14ac:dyDescent="0.2">
      <c r="A22">
        <v>24318</v>
      </c>
      <c r="B22" t="s">
        <v>96</v>
      </c>
      <c r="C22">
        <v>3.742</v>
      </c>
      <c r="D22">
        <v>4.0090000000000003</v>
      </c>
      <c r="E22" s="226">
        <v>7.13</v>
      </c>
      <c r="F22">
        <v>54.6</v>
      </c>
      <c r="G22">
        <v>136.69999999999999</v>
      </c>
      <c r="H22">
        <v>921.6</v>
      </c>
      <c r="I22">
        <v>28291</v>
      </c>
      <c r="J22">
        <v>23683</v>
      </c>
    </row>
    <row r="23" spans="1:10" x14ac:dyDescent="0.2">
      <c r="A23">
        <v>24465</v>
      </c>
      <c r="B23" t="s">
        <v>91</v>
      </c>
      <c r="C23">
        <v>4.4329999999999998</v>
      </c>
      <c r="D23">
        <v>4.71</v>
      </c>
      <c r="E23" s="226">
        <v>6.25</v>
      </c>
      <c r="F23">
        <v>62.5</v>
      </c>
      <c r="G23">
        <v>114.4</v>
      </c>
      <c r="H23">
        <v>951.5</v>
      </c>
      <c r="I23">
        <v>48686</v>
      </c>
      <c r="J23">
        <v>33894</v>
      </c>
    </row>
    <row r="24" spans="1:10" x14ac:dyDescent="0.2">
      <c r="A24">
        <v>24548</v>
      </c>
      <c r="B24" t="s">
        <v>96</v>
      </c>
      <c r="C24">
        <v>3.1930000000000001</v>
      </c>
      <c r="D24">
        <v>3.4049999999999998</v>
      </c>
      <c r="E24" s="226">
        <v>6.63</v>
      </c>
      <c r="F24">
        <v>75.3</v>
      </c>
      <c r="G24">
        <v>144.69999999999999</v>
      </c>
      <c r="H24">
        <v>1169</v>
      </c>
      <c r="I24">
        <v>33876</v>
      </c>
      <c r="J24">
        <v>11350</v>
      </c>
    </row>
    <row r="25" spans="1:10" ht="16" x14ac:dyDescent="0.2">
      <c r="A25" s="228">
        <v>24687</v>
      </c>
      <c r="B25" s="211" t="s">
        <v>91</v>
      </c>
      <c r="C25">
        <v>4.6289999999999996</v>
      </c>
      <c r="D25">
        <v>4.931</v>
      </c>
      <c r="E25" s="226">
        <v>6.52</v>
      </c>
      <c r="F25">
        <v>40.700000000000003</v>
      </c>
      <c r="G25">
        <v>212</v>
      </c>
      <c r="H25">
        <v>833</v>
      </c>
      <c r="I25">
        <v>19425</v>
      </c>
      <c r="J25">
        <v>15237</v>
      </c>
    </row>
    <row r="26" spans="1:10" x14ac:dyDescent="0.2">
      <c r="A26">
        <v>24715</v>
      </c>
      <c r="B26" t="s">
        <v>96</v>
      </c>
      <c r="C26">
        <v>3.2909999999999999</v>
      </c>
      <c r="D26">
        <v>3.4529999999999998</v>
      </c>
      <c r="E26" s="226">
        <v>4.91</v>
      </c>
      <c r="F26">
        <v>35.700000000000003</v>
      </c>
      <c r="G26">
        <v>126.5</v>
      </c>
      <c r="H26">
        <v>1653.6</v>
      </c>
      <c r="I26">
        <v>49329</v>
      </c>
      <c r="J26">
        <v>27124</v>
      </c>
    </row>
    <row r="27" spans="1:10" ht="16" x14ac:dyDescent="0.2">
      <c r="A27" s="228">
        <v>24768</v>
      </c>
      <c r="B27" s="211" t="s">
        <v>96</v>
      </c>
      <c r="C27">
        <v>3.63</v>
      </c>
      <c r="D27">
        <v>3.798</v>
      </c>
      <c r="E27" s="226">
        <v>4.63</v>
      </c>
      <c r="F27">
        <v>41.7</v>
      </c>
      <c r="G27">
        <v>76.5</v>
      </c>
      <c r="H27">
        <v>607.5</v>
      </c>
      <c r="I27">
        <v>11821</v>
      </c>
      <c r="J27">
        <v>11744</v>
      </c>
    </row>
    <row r="28" spans="1:10" x14ac:dyDescent="0.2">
      <c r="A28">
        <v>25121</v>
      </c>
      <c r="B28" t="s">
        <v>91</v>
      </c>
      <c r="C28">
        <v>2.9540000000000002</v>
      </c>
      <c r="D28">
        <v>3.0640000000000001</v>
      </c>
      <c r="E28" s="226">
        <v>3.75</v>
      </c>
      <c r="F28">
        <v>60.9</v>
      </c>
      <c r="G28">
        <v>87.3</v>
      </c>
      <c r="H28">
        <v>1011.1</v>
      </c>
      <c r="I28">
        <v>35364</v>
      </c>
    </row>
    <row r="29" spans="1:10" ht="16" x14ac:dyDescent="0.2">
      <c r="A29" s="228">
        <v>25227</v>
      </c>
      <c r="B29" s="211" t="s">
        <v>96</v>
      </c>
      <c r="C29">
        <v>3.5139999999999998</v>
      </c>
      <c r="D29">
        <v>3.677</v>
      </c>
      <c r="E29" s="226">
        <v>4.6399999999999997</v>
      </c>
      <c r="F29">
        <v>74.099999999999994</v>
      </c>
      <c r="G29">
        <v>155.9</v>
      </c>
      <c r="H29">
        <v>1027.8</v>
      </c>
      <c r="I29">
        <v>47490</v>
      </c>
      <c r="J29">
        <v>34168</v>
      </c>
    </row>
    <row r="30" spans="1:10" ht="16" x14ac:dyDescent="0.2">
      <c r="A30" s="228">
        <v>25266</v>
      </c>
      <c r="B30" s="211" t="s">
        <v>96</v>
      </c>
      <c r="C30">
        <v>3.2069999999999999</v>
      </c>
      <c r="D30">
        <v>3.4220000000000002</v>
      </c>
      <c r="E30" s="226">
        <v>6.7</v>
      </c>
      <c r="F30">
        <v>42.7</v>
      </c>
      <c r="G30">
        <v>184.9</v>
      </c>
      <c r="H30">
        <v>1079.3</v>
      </c>
      <c r="I30">
        <v>36050</v>
      </c>
      <c r="J30">
        <v>23507</v>
      </c>
    </row>
    <row r="31" spans="1:10" x14ac:dyDescent="0.2">
      <c r="A31">
        <v>25286</v>
      </c>
      <c r="B31" t="s">
        <v>96</v>
      </c>
      <c r="C31">
        <v>4.7510000000000003</v>
      </c>
      <c r="D31">
        <v>5.0229999999999997</v>
      </c>
      <c r="E31" s="226">
        <v>5.72</v>
      </c>
      <c r="F31">
        <v>61.9</v>
      </c>
      <c r="G31">
        <v>71.5</v>
      </c>
      <c r="H31">
        <v>671.5</v>
      </c>
      <c r="I31">
        <v>24887</v>
      </c>
      <c r="J31">
        <v>12031</v>
      </c>
    </row>
    <row r="32" spans="1:10" x14ac:dyDescent="0.2">
      <c r="A32">
        <v>25463</v>
      </c>
      <c r="B32" t="s">
        <v>91</v>
      </c>
      <c r="C32">
        <v>3.3580000000000001</v>
      </c>
      <c r="D32">
        <v>3.536</v>
      </c>
      <c r="E32" s="226">
        <v>5.3</v>
      </c>
      <c r="F32">
        <v>27.6</v>
      </c>
      <c r="G32">
        <v>123.3</v>
      </c>
      <c r="H32">
        <v>930.1</v>
      </c>
      <c r="I32">
        <v>18775</v>
      </c>
      <c r="J32">
        <v>18742</v>
      </c>
    </row>
    <row r="33" spans="1:10" ht="16" x14ac:dyDescent="0.2">
      <c r="A33" s="228">
        <v>25608</v>
      </c>
      <c r="B33" s="211" t="s">
        <v>96</v>
      </c>
      <c r="C33">
        <v>3.17</v>
      </c>
      <c r="D33">
        <v>3.39</v>
      </c>
      <c r="E33" s="226">
        <v>6.94</v>
      </c>
      <c r="F33">
        <v>42.7</v>
      </c>
      <c r="G33">
        <v>150.19999999999999</v>
      </c>
      <c r="H33">
        <v>888.2</v>
      </c>
      <c r="I33">
        <v>24564</v>
      </c>
      <c r="J33">
        <v>19113</v>
      </c>
    </row>
    <row r="34" spans="1:10" ht="16" x14ac:dyDescent="0.2">
      <c r="A34" s="228">
        <v>25724</v>
      </c>
      <c r="B34" s="211" t="s">
        <v>91</v>
      </c>
      <c r="C34">
        <v>4.1559999999999997</v>
      </c>
      <c r="D34">
        <v>4.3570000000000002</v>
      </c>
      <c r="E34" s="226">
        <v>4.84</v>
      </c>
      <c r="F34">
        <v>43.7</v>
      </c>
      <c r="G34">
        <v>146.4</v>
      </c>
      <c r="H34">
        <v>880</v>
      </c>
      <c r="I34">
        <v>26536</v>
      </c>
      <c r="J34">
        <v>24756</v>
      </c>
    </row>
    <row r="35" spans="1:10" ht="16" x14ac:dyDescent="0.2">
      <c r="A35" s="229">
        <v>27935</v>
      </c>
      <c r="B35" s="211" t="s">
        <v>96</v>
      </c>
      <c r="C35">
        <v>3.6190000000000002</v>
      </c>
      <c r="D35">
        <v>3.802</v>
      </c>
      <c r="E35" s="226">
        <v>5.07</v>
      </c>
      <c r="F35">
        <v>53.8</v>
      </c>
      <c r="G35">
        <v>89.8</v>
      </c>
      <c r="H35">
        <v>866.2</v>
      </c>
      <c r="I35">
        <v>30658</v>
      </c>
      <c r="J35">
        <v>23478</v>
      </c>
    </row>
    <row r="36" spans="1:10" x14ac:dyDescent="0.2">
      <c r="A36" s="230">
        <v>28226</v>
      </c>
      <c r="B36" t="s">
        <v>91</v>
      </c>
      <c r="C36">
        <v>3.3</v>
      </c>
      <c r="D36">
        <v>3.4580000000000002</v>
      </c>
      <c r="E36" s="226">
        <v>4.7</v>
      </c>
      <c r="F36">
        <v>53.8</v>
      </c>
      <c r="G36">
        <v>177.8</v>
      </c>
      <c r="H36">
        <v>1304.9000000000001</v>
      </c>
      <c r="I36">
        <v>52340</v>
      </c>
      <c r="J36">
        <v>48616</v>
      </c>
    </row>
    <row r="37" spans="1:10" ht="16" x14ac:dyDescent="0.2">
      <c r="A37" s="229">
        <v>28474</v>
      </c>
      <c r="B37" s="211" t="s">
        <v>91</v>
      </c>
      <c r="C37">
        <v>2.9860000000000002</v>
      </c>
      <c r="D37">
        <v>3.2050000000000001</v>
      </c>
      <c r="E37" s="226">
        <v>7.33</v>
      </c>
      <c r="F37">
        <v>28.6</v>
      </c>
      <c r="G37">
        <v>180.2</v>
      </c>
      <c r="H37">
        <v>1818</v>
      </c>
      <c r="I37">
        <v>34544</v>
      </c>
      <c r="J37">
        <v>24170</v>
      </c>
    </row>
    <row r="38" spans="1:10" ht="16" x14ac:dyDescent="0.2">
      <c r="A38" s="229">
        <v>28572</v>
      </c>
      <c r="B38" s="211" t="s">
        <v>91</v>
      </c>
      <c r="C38">
        <v>3.65</v>
      </c>
      <c r="D38">
        <v>3.7519999999999998</v>
      </c>
      <c r="E38" s="226">
        <v>2.79</v>
      </c>
      <c r="F38">
        <v>32.6</v>
      </c>
      <c r="G38">
        <v>123.6</v>
      </c>
      <c r="H38">
        <v>856</v>
      </c>
      <c r="I38">
        <v>19829</v>
      </c>
      <c r="J38">
        <v>15663</v>
      </c>
    </row>
    <row r="39" spans="1:10" x14ac:dyDescent="0.2">
      <c r="A39" s="230">
        <v>28597</v>
      </c>
      <c r="B39" t="s">
        <v>91</v>
      </c>
      <c r="C39">
        <v>4.4859999999999998</v>
      </c>
      <c r="D39">
        <v>4.6340000000000003</v>
      </c>
      <c r="E39" s="226">
        <v>3.31</v>
      </c>
      <c r="F39">
        <v>28.3</v>
      </c>
      <c r="G39">
        <v>105.3</v>
      </c>
      <c r="H39">
        <v>851.8</v>
      </c>
      <c r="I39">
        <v>26477</v>
      </c>
      <c r="J39">
        <v>15214</v>
      </c>
    </row>
    <row r="40" spans="1:10" ht="16" x14ac:dyDescent="0.2">
      <c r="A40" s="229">
        <v>28608</v>
      </c>
      <c r="B40" s="211" t="s">
        <v>91</v>
      </c>
      <c r="C40">
        <v>4.1150000000000002</v>
      </c>
      <c r="D40">
        <v>4.2439999999999998</v>
      </c>
      <c r="E40" s="226">
        <v>3.12</v>
      </c>
      <c r="F40">
        <v>31.6</v>
      </c>
      <c r="G40">
        <v>144.30000000000001</v>
      </c>
      <c r="H40">
        <v>1211.7</v>
      </c>
      <c r="I40">
        <v>43230</v>
      </c>
      <c r="J40">
        <v>36062</v>
      </c>
    </row>
    <row r="41" spans="1:10" ht="16" x14ac:dyDescent="0.2">
      <c r="A41" s="231">
        <v>28609</v>
      </c>
      <c r="B41" s="211" t="s">
        <v>91</v>
      </c>
      <c r="C41">
        <v>4.5739999999999998</v>
      </c>
      <c r="D41">
        <v>4.718</v>
      </c>
      <c r="E41" s="226">
        <v>3.16</v>
      </c>
      <c r="G41">
        <v>177.5</v>
      </c>
      <c r="H41">
        <v>826.9</v>
      </c>
      <c r="I41">
        <v>32223</v>
      </c>
      <c r="J41">
        <v>24830</v>
      </c>
    </row>
    <row r="42" spans="1:10" x14ac:dyDescent="0.2">
      <c r="A42" s="230">
        <v>28632</v>
      </c>
      <c r="B42" t="s">
        <v>91</v>
      </c>
      <c r="C42">
        <v>6.2359999999999998</v>
      </c>
      <c r="D42">
        <v>6.4660000000000002</v>
      </c>
      <c r="E42" s="226">
        <v>3.69</v>
      </c>
      <c r="F42">
        <v>51.8</v>
      </c>
      <c r="G42">
        <v>80.7</v>
      </c>
      <c r="H42">
        <v>508</v>
      </c>
      <c r="I42">
        <v>17880</v>
      </c>
      <c r="J42">
        <v>13840</v>
      </c>
    </row>
    <row r="43" spans="1:10" x14ac:dyDescent="0.2">
      <c r="A43" s="230">
        <v>28664</v>
      </c>
      <c r="B43" t="s">
        <v>91</v>
      </c>
      <c r="C43">
        <v>3.9140000000000001</v>
      </c>
      <c r="D43">
        <v>4.01</v>
      </c>
      <c r="E43" s="226">
        <v>2.46</v>
      </c>
      <c r="F43">
        <v>37.700000000000003</v>
      </c>
      <c r="G43">
        <v>102.2</v>
      </c>
      <c r="H43">
        <v>454</v>
      </c>
      <c r="I43">
        <v>14223</v>
      </c>
      <c r="J43">
        <v>6418</v>
      </c>
    </row>
    <row r="44" spans="1:10" x14ac:dyDescent="0.2">
      <c r="A44" s="230">
        <v>28667</v>
      </c>
      <c r="B44" t="s">
        <v>96</v>
      </c>
      <c r="C44">
        <v>3.5409999999999999</v>
      </c>
      <c r="D44">
        <v>3.766</v>
      </c>
      <c r="E44" s="226">
        <v>6.34</v>
      </c>
      <c r="F44">
        <v>42.8</v>
      </c>
      <c r="G44">
        <v>55</v>
      </c>
      <c r="H44">
        <v>626.4</v>
      </c>
      <c r="I44">
        <v>16079</v>
      </c>
      <c r="J44">
        <v>12317</v>
      </c>
    </row>
    <row r="45" spans="1:10" x14ac:dyDescent="0.2">
      <c r="A45" s="230">
        <v>28669</v>
      </c>
      <c r="B45" t="s">
        <v>91</v>
      </c>
      <c r="C45">
        <v>5.0430000000000001</v>
      </c>
      <c r="D45">
        <v>5.23</v>
      </c>
      <c r="E45" s="226">
        <v>2.97</v>
      </c>
      <c r="F45">
        <v>65.900000000000006</v>
      </c>
      <c r="G45">
        <v>58.7</v>
      </c>
      <c r="H45">
        <v>430.3</v>
      </c>
      <c r="I45">
        <v>12075</v>
      </c>
      <c r="J45">
        <v>10182</v>
      </c>
    </row>
    <row r="46" spans="1:10" x14ac:dyDescent="0.2">
      <c r="A46" s="230">
        <v>28716</v>
      </c>
      <c r="B46" t="s">
        <v>96</v>
      </c>
      <c r="C46">
        <v>4.9260000000000002</v>
      </c>
      <c r="D46">
        <v>5.2249999999999996</v>
      </c>
      <c r="E46" s="226">
        <v>3.07</v>
      </c>
      <c r="F46">
        <v>45.8</v>
      </c>
      <c r="G46">
        <v>103.7</v>
      </c>
      <c r="H46">
        <v>646.70000000000005</v>
      </c>
      <c r="I46">
        <v>16637</v>
      </c>
      <c r="J46">
        <v>13659</v>
      </c>
    </row>
    <row r="47" spans="1:10" ht="16" x14ac:dyDescent="0.2">
      <c r="A47" s="229">
        <v>28864</v>
      </c>
      <c r="B47" s="211" t="s">
        <v>96</v>
      </c>
    </row>
    <row r="48" spans="1:10" x14ac:dyDescent="0.2">
      <c r="A48" s="230">
        <v>28873</v>
      </c>
      <c r="B48" t="s">
        <v>91</v>
      </c>
      <c r="C48">
        <v>3.5449999999999999</v>
      </c>
      <c r="D48">
        <v>3.71</v>
      </c>
      <c r="E48" s="226">
        <v>4.6500000000000004</v>
      </c>
      <c r="F48">
        <v>63.9</v>
      </c>
      <c r="G48">
        <v>124.4</v>
      </c>
      <c r="H48">
        <v>1121.4000000000001</v>
      </c>
      <c r="I48">
        <v>44233</v>
      </c>
      <c r="J48">
        <v>30254</v>
      </c>
    </row>
    <row r="49" spans="1:10" ht="16" x14ac:dyDescent="0.2">
      <c r="A49" s="229">
        <v>28903</v>
      </c>
      <c r="B49" s="211" t="s">
        <v>96</v>
      </c>
      <c r="C49">
        <v>3.24</v>
      </c>
      <c r="D49">
        <v>3.4159999999999999</v>
      </c>
      <c r="E49" s="226">
        <v>5.42</v>
      </c>
      <c r="F49">
        <v>53.5</v>
      </c>
      <c r="G49">
        <v>164.1</v>
      </c>
      <c r="H49">
        <v>1189.2</v>
      </c>
      <c r="I49">
        <v>44636</v>
      </c>
      <c r="J49">
        <v>33537</v>
      </c>
    </row>
    <row r="50" spans="1:10" ht="16" x14ac:dyDescent="0.2">
      <c r="A50" s="229">
        <v>28904</v>
      </c>
      <c r="B50" s="211" t="s">
        <v>91</v>
      </c>
      <c r="C50">
        <v>4.8209999999999997</v>
      </c>
      <c r="D50">
        <v>5.1040000000000001</v>
      </c>
      <c r="E50" s="226">
        <v>5.87</v>
      </c>
      <c r="F50">
        <v>47.5</v>
      </c>
      <c r="G50">
        <v>80.599999999999994</v>
      </c>
      <c r="H50">
        <v>786.5</v>
      </c>
      <c r="I50">
        <v>36416</v>
      </c>
      <c r="J50">
        <v>26673</v>
      </c>
    </row>
    <row r="51" spans="1:10" ht="16" x14ac:dyDescent="0.2">
      <c r="A51" s="228">
        <v>28925</v>
      </c>
      <c r="B51" s="211" t="s">
        <v>91</v>
      </c>
      <c r="C51">
        <v>3.88</v>
      </c>
      <c r="D51">
        <v>4.2050000000000001</v>
      </c>
      <c r="E51" s="226">
        <v>8.3699999999999992</v>
      </c>
      <c r="F51">
        <v>31.6</v>
      </c>
      <c r="G51">
        <v>107.1</v>
      </c>
      <c r="H51">
        <v>1069.5</v>
      </c>
      <c r="I51">
        <v>34501</v>
      </c>
      <c r="J51">
        <v>19741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C176C-9606-5E41-B919-37DC76EE49C4}">
  <dimension ref="A1:J51"/>
  <sheetViews>
    <sheetView workbookViewId="0">
      <selection activeCell="J17" sqref="J17"/>
    </sheetView>
  </sheetViews>
  <sheetFormatPr baseColWidth="10" defaultColWidth="11" defaultRowHeight="15" x14ac:dyDescent="0.2"/>
  <cols>
    <col min="3" max="3" width="11" style="68"/>
    <col min="4" max="4" width="22" bestFit="1" customWidth="1"/>
    <col min="5" max="5" width="21" bestFit="1" customWidth="1"/>
  </cols>
  <sheetData>
    <row r="1" spans="1:10" x14ac:dyDescent="0.2">
      <c r="A1" s="189"/>
      <c r="B1" s="189"/>
      <c r="C1" s="190"/>
      <c r="D1" s="191"/>
      <c r="E1" s="191"/>
    </row>
    <row r="2" spans="1:10" ht="16" x14ac:dyDescent="0.2">
      <c r="A2" s="192" t="s">
        <v>215</v>
      </c>
      <c r="B2" s="192" t="s">
        <v>221</v>
      </c>
      <c r="C2" s="193" t="s">
        <v>54</v>
      </c>
      <c r="D2" s="192" t="s">
        <v>222</v>
      </c>
      <c r="E2" s="192" t="s">
        <v>223</v>
      </c>
    </row>
    <row r="3" spans="1:10" x14ac:dyDescent="0.2">
      <c r="A3">
        <v>12625</v>
      </c>
      <c r="B3">
        <v>2</v>
      </c>
      <c r="C3" s="68">
        <v>1</v>
      </c>
      <c r="D3">
        <v>7</v>
      </c>
      <c r="E3">
        <v>5</v>
      </c>
    </row>
    <row r="4" spans="1:10" x14ac:dyDescent="0.2">
      <c r="A4">
        <v>13350</v>
      </c>
      <c r="B4">
        <v>2</v>
      </c>
      <c r="C4" s="68">
        <v>0</v>
      </c>
      <c r="D4">
        <v>11</v>
      </c>
      <c r="E4">
        <v>7</v>
      </c>
    </row>
    <row r="5" spans="1:10" ht="16" x14ac:dyDescent="0.2">
      <c r="A5">
        <v>13459</v>
      </c>
      <c r="B5">
        <v>2</v>
      </c>
      <c r="C5" s="68">
        <v>0</v>
      </c>
      <c r="D5">
        <v>8</v>
      </c>
      <c r="E5">
        <v>6</v>
      </c>
      <c r="H5" s="194"/>
      <c r="I5" s="194"/>
      <c r="J5" s="194"/>
    </row>
    <row r="6" spans="1:10" x14ac:dyDescent="0.2">
      <c r="A6">
        <v>15072</v>
      </c>
      <c r="B6">
        <v>2</v>
      </c>
      <c r="C6" s="68">
        <v>1</v>
      </c>
      <c r="D6">
        <v>10</v>
      </c>
      <c r="E6">
        <v>7</v>
      </c>
    </row>
    <row r="7" spans="1:10" x14ac:dyDescent="0.2">
      <c r="A7">
        <v>15120</v>
      </c>
      <c r="B7">
        <v>2</v>
      </c>
      <c r="C7" s="68">
        <v>0</v>
      </c>
      <c r="D7">
        <v>11</v>
      </c>
      <c r="E7">
        <v>8</v>
      </c>
    </row>
    <row r="8" spans="1:10" x14ac:dyDescent="0.2">
      <c r="A8">
        <v>15842</v>
      </c>
      <c r="B8">
        <v>2</v>
      </c>
      <c r="C8" s="68">
        <v>0</v>
      </c>
      <c r="D8">
        <v>13</v>
      </c>
      <c r="E8">
        <v>8</v>
      </c>
    </row>
    <row r="9" spans="1:10" x14ac:dyDescent="0.2">
      <c r="A9">
        <v>16418</v>
      </c>
      <c r="B9">
        <v>2</v>
      </c>
      <c r="C9" s="68">
        <v>1</v>
      </c>
      <c r="D9">
        <v>12</v>
      </c>
      <c r="E9">
        <v>8</v>
      </c>
    </row>
    <row r="10" spans="1:10" x14ac:dyDescent="0.2">
      <c r="A10">
        <v>17200</v>
      </c>
      <c r="B10">
        <v>2</v>
      </c>
      <c r="C10" s="68">
        <v>0</v>
      </c>
      <c r="D10">
        <v>12</v>
      </c>
      <c r="E10">
        <v>8</v>
      </c>
    </row>
    <row r="11" spans="1:10" x14ac:dyDescent="0.2">
      <c r="A11">
        <v>18701</v>
      </c>
      <c r="B11">
        <v>2</v>
      </c>
      <c r="C11" s="68">
        <v>0</v>
      </c>
      <c r="D11">
        <v>13</v>
      </c>
      <c r="E11">
        <v>8</v>
      </c>
    </row>
    <row r="12" spans="1:10" x14ac:dyDescent="0.2">
      <c r="A12">
        <v>19133</v>
      </c>
      <c r="B12">
        <v>2</v>
      </c>
      <c r="C12" s="68">
        <v>0</v>
      </c>
      <c r="D12">
        <v>12</v>
      </c>
      <c r="E12">
        <v>8</v>
      </c>
    </row>
    <row r="13" spans="1:10" x14ac:dyDescent="0.2">
      <c r="A13">
        <v>19837</v>
      </c>
      <c r="B13">
        <v>2</v>
      </c>
      <c r="C13" s="68">
        <v>0</v>
      </c>
      <c r="D13">
        <v>10</v>
      </c>
      <c r="E13">
        <v>7</v>
      </c>
    </row>
    <row r="14" spans="1:10" x14ac:dyDescent="0.2">
      <c r="A14">
        <v>20149</v>
      </c>
      <c r="B14">
        <v>2</v>
      </c>
      <c r="C14" s="68">
        <v>0</v>
      </c>
      <c r="D14">
        <v>14</v>
      </c>
      <c r="E14">
        <v>8</v>
      </c>
    </row>
    <row r="15" spans="1:10" x14ac:dyDescent="0.2">
      <c r="A15">
        <v>20874</v>
      </c>
      <c r="B15">
        <v>2</v>
      </c>
      <c r="C15" s="68">
        <v>0</v>
      </c>
      <c r="D15">
        <v>7</v>
      </c>
      <c r="E15">
        <v>5</v>
      </c>
    </row>
    <row r="16" spans="1:10" x14ac:dyDescent="0.2">
      <c r="A16">
        <v>21070</v>
      </c>
      <c r="B16">
        <v>2</v>
      </c>
      <c r="C16" s="68">
        <v>0</v>
      </c>
      <c r="D16">
        <v>8</v>
      </c>
      <c r="E16">
        <v>7</v>
      </c>
    </row>
    <row r="17" spans="1:10" x14ac:dyDescent="0.2">
      <c r="A17">
        <v>21605</v>
      </c>
      <c r="B17">
        <v>2</v>
      </c>
      <c r="C17" s="68">
        <v>1</v>
      </c>
      <c r="D17">
        <v>8</v>
      </c>
      <c r="E17">
        <v>5</v>
      </c>
    </row>
    <row r="18" spans="1:10" x14ac:dyDescent="0.2">
      <c r="A18">
        <v>22060</v>
      </c>
      <c r="B18">
        <v>2</v>
      </c>
      <c r="C18" s="68">
        <v>1</v>
      </c>
      <c r="D18">
        <v>11</v>
      </c>
      <c r="E18">
        <v>7</v>
      </c>
    </row>
    <row r="19" spans="1:10" x14ac:dyDescent="0.2">
      <c r="A19">
        <v>23326</v>
      </c>
      <c r="B19">
        <v>2</v>
      </c>
      <c r="C19" s="68">
        <v>0</v>
      </c>
      <c r="D19">
        <v>10</v>
      </c>
      <c r="E19">
        <v>7</v>
      </c>
    </row>
    <row r="20" spans="1:10" x14ac:dyDescent="0.2">
      <c r="A20">
        <v>24158</v>
      </c>
      <c r="B20">
        <v>2</v>
      </c>
      <c r="C20" s="68">
        <v>0</v>
      </c>
      <c r="D20">
        <v>11</v>
      </c>
      <c r="E20">
        <v>7</v>
      </c>
    </row>
    <row r="21" spans="1:10" x14ac:dyDescent="0.2">
      <c r="A21">
        <v>24181</v>
      </c>
      <c r="B21">
        <v>2</v>
      </c>
      <c r="C21" s="68">
        <v>0</v>
      </c>
      <c r="D21">
        <v>13</v>
      </c>
      <c r="E21">
        <v>8</v>
      </c>
    </row>
    <row r="22" spans="1:10" x14ac:dyDescent="0.2">
      <c r="A22">
        <v>24318</v>
      </c>
      <c r="B22">
        <v>2</v>
      </c>
      <c r="C22" s="68">
        <v>0</v>
      </c>
      <c r="D22">
        <v>10</v>
      </c>
      <c r="E22">
        <v>6</v>
      </c>
    </row>
    <row r="23" spans="1:10" x14ac:dyDescent="0.2">
      <c r="A23">
        <v>24465</v>
      </c>
      <c r="B23">
        <v>2</v>
      </c>
      <c r="C23" s="68">
        <v>1</v>
      </c>
      <c r="D23">
        <v>10</v>
      </c>
      <c r="E23">
        <v>6</v>
      </c>
    </row>
    <row r="24" spans="1:10" ht="16" x14ac:dyDescent="0.2">
      <c r="A24">
        <v>24548</v>
      </c>
      <c r="B24">
        <v>2</v>
      </c>
      <c r="C24" s="68">
        <v>0</v>
      </c>
      <c r="D24">
        <v>11</v>
      </c>
      <c r="E24">
        <v>8</v>
      </c>
      <c r="H24" s="194"/>
      <c r="I24" s="194"/>
      <c r="J24" s="194"/>
    </row>
    <row r="25" spans="1:10" x14ac:dyDescent="0.2">
      <c r="A25">
        <v>24687</v>
      </c>
      <c r="B25">
        <v>2</v>
      </c>
      <c r="C25" s="68">
        <v>1</v>
      </c>
      <c r="D25">
        <v>9</v>
      </c>
      <c r="E25">
        <v>6</v>
      </c>
    </row>
    <row r="26" spans="1:10" x14ac:dyDescent="0.2">
      <c r="A26">
        <v>24715</v>
      </c>
      <c r="B26">
        <v>2</v>
      </c>
      <c r="C26" s="68">
        <v>0</v>
      </c>
      <c r="D26">
        <v>9</v>
      </c>
      <c r="E26">
        <v>6</v>
      </c>
    </row>
    <row r="27" spans="1:10" x14ac:dyDescent="0.2">
      <c r="A27">
        <v>24768</v>
      </c>
      <c r="B27">
        <v>2</v>
      </c>
      <c r="C27" s="68">
        <v>0</v>
      </c>
      <c r="D27">
        <v>9</v>
      </c>
      <c r="E27">
        <v>6</v>
      </c>
    </row>
    <row r="28" spans="1:10" x14ac:dyDescent="0.2">
      <c r="A28">
        <v>25121</v>
      </c>
      <c r="B28">
        <v>2</v>
      </c>
      <c r="C28" s="68">
        <v>1</v>
      </c>
      <c r="D28">
        <v>15</v>
      </c>
      <c r="E28">
        <v>9</v>
      </c>
    </row>
    <row r="29" spans="1:10" x14ac:dyDescent="0.2">
      <c r="A29">
        <v>25227</v>
      </c>
      <c r="B29">
        <v>2</v>
      </c>
      <c r="C29" s="68">
        <v>0</v>
      </c>
      <c r="D29">
        <v>10</v>
      </c>
      <c r="E29">
        <v>6</v>
      </c>
    </row>
    <row r="30" spans="1:10" x14ac:dyDescent="0.2">
      <c r="A30">
        <v>25266</v>
      </c>
      <c r="B30">
        <v>2</v>
      </c>
      <c r="C30" s="68">
        <v>0</v>
      </c>
      <c r="D30">
        <v>10</v>
      </c>
      <c r="E30">
        <v>7</v>
      </c>
    </row>
    <row r="31" spans="1:10" x14ac:dyDescent="0.2">
      <c r="A31">
        <v>25286</v>
      </c>
      <c r="B31">
        <v>2</v>
      </c>
      <c r="C31" s="68">
        <v>0</v>
      </c>
      <c r="D31">
        <v>13</v>
      </c>
      <c r="E31">
        <v>8</v>
      </c>
    </row>
    <row r="32" spans="1:10" x14ac:dyDescent="0.2">
      <c r="A32">
        <v>25463</v>
      </c>
      <c r="B32">
        <v>2</v>
      </c>
      <c r="C32" s="68">
        <v>1</v>
      </c>
      <c r="D32">
        <v>11</v>
      </c>
      <c r="E32">
        <v>7</v>
      </c>
    </row>
    <row r="33" spans="1:10" x14ac:dyDescent="0.2">
      <c r="A33">
        <v>25608</v>
      </c>
      <c r="B33">
        <v>2</v>
      </c>
      <c r="C33" s="68">
        <v>1</v>
      </c>
      <c r="D33">
        <v>12</v>
      </c>
      <c r="E33">
        <v>8</v>
      </c>
    </row>
    <row r="34" spans="1:10" x14ac:dyDescent="0.2">
      <c r="A34">
        <v>25724</v>
      </c>
      <c r="B34">
        <v>2</v>
      </c>
      <c r="C34" s="68">
        <v>0</v>
      </c>
      <c r="D34">
        <v>10</v>
      </c>
      <c r="E34">
        <v>7</v>
      </c>
    </row>
    <row r="35" spans="1:10" ht="16" thickBot="1" x14ac:dyDescent="0.25">
      <c r="A35">
        <v>27935</v>
      </c>
      <c r="B35">
        <v>2</v>
      </c>
      <c r="C35" s="68">
        <v>0</v>
      </c>
      <c r="D35">
        <v>11</v>
      </c>
      <c r="E35">
        <v>7</v>
      </c>
      <c r="H35" s="195"/>
      <c r="I35" s="195"/>
      <c r="J35" s="195"/>
    </row>
    <row r="36" spans="1:10" x14ac:dyDescent="0.2">
      <c r="A36">
        <v>28226</v>
      </c>
      <c r="B36">
        <v>2</v>
      </c>
      <c r="C36" s="68">
        <v>1</v>
      </c>
      <c r="D36">
        <v>14</v>
      </c>
      <c r="E36">
        <v>9</v>
      </c>
    </row>
    <row r="37" spans="1:10" ht="16" x14ac:dyDescent="0.2">
      <c r="A37" s="196">
        <v>28474</v>
      </c>
      <c r="B37">
        <v>2</v>
      </c>
      <c r="C37" s="68">
        <v>1</v>
      </c>
      <c r="D37">
        <v>11</v>
      </c>
      <c r="E37">
        <v>7</v>
      </c>
    </row>
    <row r="38" spans="1:10" x14ac:dyDescent="0.2">
      <c r="A38">
        <v>28572</v>
      </c>
      <c r="B38">
        <v>2</v>
      </c>
      <c r="C38" s="68">
        <v>1</v>
      </c>
      <c r="D38">
        <v>10</v>
      </c>
      <c r="E38">
        <v>7</v>
      </c>
    </row>
    <row r="39" spans="1:10" x14ac:dyDescent="0.2">
      <c r="A39">
        <v>28597</v>
      </c>
      <c r="B39">
        <v>2</v>
      </c>
      <c r="C39" s="68">
        <v>1</v>
      </c>
      <c r="D39">
        <v>14</v>
      </c>
      <c r="E39">
        <v>8</v>
      </c>
    </row>
    <row r="40" spans="1:10" x14ac:dyDescent="0.2">
      <c r="A40">
        <v>28608</v>
      </c>
      <c r="B40">
        <v>2</v>
      </c>
      <c r="C40" s="68">
        <v>1</v>
      </c>
      <c r="D40">
        <v>13</v>
      </c>
      <c r="E40">
        <v>8</v>
      </c>
    </row>
    <row r="41" spans="1:10" x14ac:dyDescent="0.2">
      <c r="A41">
        <v>28609</v>
      </c>
      <c r="B41">
        <v>2</v>
      </c>
      <c r="C41" s="68">
        <v>1</v>
      </c>
      <c r="D41">
        <v>12</v>
      </c>
      <c r="E41">
        <v>7</v>
      </c>
    </row>
    <row r="42" spans="1:10" x14ac:dyDescent="0.2">
      <c r="A42">
        <v>28632</v>
      </c>
      <c r="B42">
        <v>2</v>
      </c>
      <c r="C42" s="68">
        <v>1</v>
      </c>
      <c r="D42">
        <v>13</v>
      </c>
      <c r="E42">
        <v>8</v>
      </c>
    </row>
    <row r="43" spans="1:10" x14ac:dyDescent="0.2">
      <c r="A43">
        <v>28664</v>
      </c>
      <c r="B43">
        <v>2</v>
      </c>
      <c r="C43" s="68">
        <v>1</v>
      </c>
      <c r="D43">
        <v>13</v>
      </c>
      <c r="E43">
        <v>8</v>
      </c>
    </row>
    <row r="44" spans="1:10" x14ac:dyDescent="0.2">
      <c r="A44">
        <v>28667</v>
      </c>
      <c r="B44">
        <v>2</v>
      </c>
      <c r="C44" s="68">
        <v>0</v>
      </c>
      <c r="D44">
        <v>10</v>
      </c>
      <c r="E44">
        <v>6</v>
      </c>
    </row>
    <row r="45" spans="1:10" x14ac:dyDescent="0.2">
      <c r="A45">
        <v>28669</v>
      </c>
      <c r="B45">
        <v>2</v>
      </c>
      <c r="C45" s="68">
        <v>1</v>
      </c>
      <c r="D45">
        <v>13</v>
      </c>
      <c r="E45">
        <v>8</v>
      </c>
    </row>
    <row r="46" spans="1:10" x14ac:dyDescent="0.2">
      <c r="A46">
        <v>28716</v>
      </c>
      <c r="B46">
        <v>2</v>
      </c>
      <c r="C46" s="68">
        <v>0</v>
      </c>
      <c r="D46">
        <v>11</v>
      </c>
      <c r="E46">
        <v>7</v>
      </c>
    </row>
    <row r="47" spans="1:10" x14ac:dyDescent="0.2">
      <c r="A47">
        <v>28864</v>
      </c>
      <c r="B47">
        <v>2</v>
      </c>
      <c r="C47" s="68">
        <v>0</v>
      </c>
    </row>
    <row r="48" spans="1:10" x14ac:dyDescent="0.2">
      <c r="A48">
        <v>28873</v>
      </c>
      <c r="B48">
        <v>2</v>
      </c>
      <c r="C48" s="68">
        <v>1</v>
      </c>
      <c r="D48">
        <v>9</v>
      </c>
      <c r="E48">
        <v>7</v>
      </c>
    </row>
    <row r="49" spans="1:5" x14ac:dyDescent="0.2">
      <c r="A49">
        <v>28903</v>
      </c>
      <c r="B49">
        <v>2</v>
      </c>
      <c r="C49" s="68">
        <v>0</v>
      </c>
      <c r="D49">
        <v>12</v>
      </c>
      <c r="E49">
        <v>7</v>
      </c>
    </row>
    <row r="50" spans="1:5" ht="16" x14ac:dyDescent="0.2">
      <c r="A50" s="196">
        <v>28904</v>
      </c>
      <c r="B50">
        <v>2</v>
      </c>
      <c r="C50" s="68">
        <v>1</v>
      </c>
      <c r="D50">
        <v>10</v>
      </c>
      <c r="E50">
        <v>7</v>
      </c>
    </row>
    <row r="51" spans="1:5" x14ac:dyDescent="0.2">
      <c r="A51">
        <v>28925</v>
      </c>
      <c r="B51">
        <v>2</v>
      </c>
      <c r="C51" s="68">
        <v>1</v>
      </c>
      <c r="D51">
        <v>8</v>
      </c>
      <c r="E51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ED5C4-126F-D24B-AFEF-9DD6464FFA7A}">
  <dimension ref="A1:J51"/>
  <sheetViews>
    <sheetView workbookViewId="0">
      <selection activeCell="H17" sqref="H17"/>
    </sheetView>
  </sheetViews>
  <sheetFormatPr baseColWidth="10" defaultColWidth="11" defaultRowHeight="15" x14ac:dyDescent="0.2"/>
  <cols>
    <col min="3" max="3" width="11" style="68"/>
    <col min="4" max="4" width="23.5" bestFit="1" customWidth="1"/>
    <col min="5" max="5" width="30.6640625" bestFit="1" customWidth="1"/>
  </cols>
  <sheetData>
    <row r="1" spans="1:10" x14ac:dyDescent="0.2">
      <c r="A1" s="189"/>
      <c r="B1" s="189"/>
      <c r="C1" s="190"/>
      <c r="D1" s="191"/>
      <c r="E1" s="191"/>
    </row>
    <row r="2" spans="1:10" ht="16" x14ac:dyDescent="0.2">
      <c r="A2" s="192" t="s">
        <v>215</v>
      </c>
      <c r="B2" s="192" t="s">
        <v>221</v>
      </c>
      <c r="C2" s="193" t="s">
        <v>54</v>
      </c>
      <c r="D2" s="192" t="s">
        <v>224</v>
      </c>
      <c r="E2" s="192" t="s">
        <v>225</v>
      </c>
    </row>
    <row r="3" spans="1:10" x14ac:dyDescent="0.2">
      <c r="A3">
        <v>12625</v>
      </c>
      <c r="B3">
        <v>2</v>
      </c>
      <c r="C3" s="68">
        <v>1</v>
      </c>
      <c r="D3">
        <v>5</v>
      </c>
      <c r="E3">
        <v>4</v>
      </c>
    </row>
    <row r="4" spans="1:10" x14ac:dyDescent="0.2">
      <c r="A4">
        <v>13350</v>
      </c>
      <c r="B4">
        <v>2</v>
      </c>
      <c r="C4" s="68">
        <v>0</v>
      </c>
      <c r="D4">
        <v>8</v>
      </c>
      <c r="E4">
        <v>7</v>
      </c>
    </row>
    <row r="5" spans="1:10" ht="16" x14ac:dyDescent="0.2">
      <c r="A5">
        <v>13459</v>
      </c>
      <c r="B5">
        <v>2</v>
      </c>
      <c r="C5" s="68">
        <v>0</v>
      </c>
      <c r="D5">
        <v>6</v>
      </c>
      <c r="E5">
        <v>4</v>
      </c>
      <c r="H5" s="194"/>
      <c r="I5" s="194"/>
      <c r="J5" s="194"/>
    </row>
    <row r="6" spans="1:10" x14ac:dyDescent="0.2">
      <c r="A6">
        <v>15072</v>
      </c>
      <c r="B6">
        <v>2</v>
      </c>
      <c r="C6" s="68">
        <v>1</v>
      </c>
      <c r="D6">
        <v>7</v>
      </c>
      <c r="E6">
        <v>5</v>
      </c>
    </row>
    <row r="7" spans="1:10" x14ac:dyDescent="0.2">
      <c r="A7">
        <v>15120</v>
      </c>
      <c r="B7">
        <v>2</v>
      </c>
      <c r="C7" s="68">
        <v>0</v>
      </c>
      <c r="D7">
        <v>7</v>
      </c>
      <c r="E7">
        <v>5</v>
      </c>
    </row>
    <row r="8" spans="1:10" x14ac:dyDescent="0.2">
      <c r="A8">
        <v>15842</v>
      </c>
      <c r="B8">
        <v>2</v>
      </c>
      <c r="C8" s="68">
        <v>0</v>
      </c>
      <c r="D8">
        <v>10</v>
      </c>
      <c r="E8">
        <v>7</v>
      </c>
    </row>
    <row r="9" spans="1:10" x14ac:dyDescent="0.2">
      <c r="A9">
        <v>16418</v>
      </c>
      <c r="B9">
        <v>2</v>
      </c>
      <c r="C9" s="68">
        <v>1</v>
      </c>
      <c r="D9">
        <v>9</v>
      </c>
      <c r="E9">
        <v>6</v>
      </c>
    </row>
    <row r="10" spans="1:10" x14ac:dyDescent="0.2">
      <c r="A10">
        <v>17200</v>
      </c>
      <c r="B10">
        <v>2</v>
      </c>
      <c r="C10" s="68">
        <v>0</v>
      </c>
      <c r="D10">
        <v>10</v>
      </c>
      <c r="E10">
        <v>6</v>
      </c>
    </row>
    <row r="11" spans="1:10" x14ac:dyDescent="0.2">
      <c r="A11">
        <v>18701</v>
      </c>
      <c r="B11">
        <v>2</v>
      </c>
      <c r="C11" s="68">
        <v>0</v>
      </c>
      <c r="D11">
        <v>7</v>
      </c>
      <c r="E11">
        <v>5</v>
      </c>
    </row>
    <row r="12" spans="1:10" x14ac:dyDescent="0.2">
      <c r="A12">
        <v>19133</v>
      </c>
      <c r="B12">
        <v>2</v>
      </c>
      <c r="C12" s="68">
        <v>0</v>
      </c>
      <c r="D12">
        <v>10</v>
      </c>
      <c r="E12">
        <v>7</v>
      </c>
    </row>
    <row r="13" spans="1:10" x14ac:dyDescent="0.2">
      <c r="A13">
        <v>19837</v>
      </c>
      <c r="B13">
        <v>2</v>
      </c>
      <c r="C13" s="68">
        <v>0</v>
      </c>
      <c r="D13">
        <v>11</v>
      </c>
      <c r="E13">
        <v>8</v>
      </c>
    </row>
    <row r="14" spans="1:10" x14ac:dyDescent="0.2">
      <c r="A14">
        <v>20149</v>
      </c>
      <c r="B14">
        <v>2</v>
      </c>
      <c r="C14" s="68">
        <v>0</v>
      </c>
      <c r="D14">
        <v>5</v>
      </c>
      <c r="E14">
        <v>4</v>
      </c>
    </row>
    <row r="15" spans="1:10" x14ac:dyDescent="0.2">
      <c r="A15">
        <v>20874</v>
      </c>
      <c r="B15">
        <v>2</v>
      </c>
      <c r="C15" s="68">
        <v>0</v>
      </c>
      <c r="D15">
        <v>7</v>
      </c>
      <c r="E15">
        <v>5</v>
      </c>
    </row>
    <row r="16" spans="1:10" x14ac:dyDescent="0.2">
      <c r="A16">
        <v>21070</v>
      </c>
      <c r="B16">
        <v>2</v>
      </c>
      <c r="C16" s="68">
        <v>0</v>
      </c>
      <c r="D16">
        <v>9</v>
      </c>
      <c r="E16">
        <v>6</v>
      </c>
    </row>
    <row r="17" spans="1:10" x14ac:dyDescent="0.2">
      <c r="A17">
        <v>21605</v>
      </c>
      <c r="B17">
        <v>2</v>
      </c>
      <c r="C17" s="68">
        <v>1</v>
      </c>
      <c r="D17">
        <v>4</v>
      </c>
      <c r="E17">
        <v>4</v>
      </c>
    </row>
    <row r="18" spans="1:10" x14ac:dyDescent="0.2">
      <c r="A18">
        <v>22060</v>
      </c>
      <c r="B18">
        <v>2</v>
      </c>
      <c r="C18" s="68">
        <v>1</v>
      </c>
      <c r="D18">
        <v>8</v>
      </c>
      <c r="E18">
        <v>6</v>
      </c>
    </row>
    <row r="19" spans="1:10" x14ac:dyDescent="0.2">
      <c r="A19">
        <v>23326</v>
      </c>
      <c r="B19">
        <v>2</v>
      </c>
      <c r="C19" s="68">
        <v>0</v>
      </c>
      <c r="D19">
        <v>7</v>
      </c>
      <c r="E19">
        <v>6</v>
      </c>
    </row>
    <row r="20" spans="1:10" x14ac:dyDescent="0.2">
      <c r="A20">
        <v>24158</v>
      </c>
      <c r="B20">
        <v>2</v>
      </c>
      <c r="C20" s="68">
        <v>0</v>
      </c>
      <c r="D20">
        <v>9</v>
      </c>
      <c r="E20">
        <v>6</v>
      </c>
    </row>
    <row r="21" spans="1:10" x14ac:dyDescent="0.2">
      <c r="A21">
        <v>24181</v>
      </c>
      <c r="B21">
        <v>2</v>
      </c>
      <c r="C21" s="68">
        <v>0</v>
      </c>
      <c r="D21">
        <v>7</v>
      </c>
      <c r="E21">
        <v>6</v>
      </c>
    </row>
    <row r="22" spans="1:10" x14ac:dyDescent="0.2">
      <c r="A22">
        <v>24318</v>
      </c>
      <c r="B22">
        <v>2</v>
      </c>
      <c r="C22" s="68">
        <v>0</v>
      </c>
      <c r="D22">
        <v>7</v>
      </c>
      <c r="E22">
        <v>6</v>
      </c>
    </row>
    <row r="23" spans="1:10" x14ac:dyDescent="0.2">
      <c r="A23">
        <v>24465</v>
      </c>
      <c r="B23">
        <v>2</v>
      </c>
      <c r="C23" s="68">
        <v>1</v>
      </c>
      <c r="D23">
        <v>9</v>
      </c>
      <c r="E23">
        <v>7</v>
      </c>
    </row>
    <row r="24" spans="1:10" ht="16" x14ac:dyDescent="0.2">
      <c r="A24">
        <v>24548</v>
      </c>
      <c r="B24">
        <v>2</v>
      </c>
      <c r="C24" s="68">
        <v>0</v>
      </c>
      <c r="D24">
        <v>6</v>
      </c>
      <c r="E24">
        <v>5</v>
      </c>
      <c r="H24" s="194"/>
      <c r="I24" s="194"/>
      <c r="J24" s="194"/>
    </row>
    <row r="25" spans="1:10" x14ac:dyDescent="0.2">
      <c r="A25">
        <v>24687</v>
      </c>
      <c r="B25">
        <v>2</v>
      </c>
      <c r="C25" s="68">
        <v>1</v>
      </c>
      <c r="D25">
        <v>6</v>
      </c>
      <c r="E25">
        <v>5</v>
      </c>
    </row>
    <row r="26" spans="1:10" x14ac:dyDescent="0.2">
      <c r="A26">
        <v>24715</v>
      </c>
      <c r="B26">
        <v>2</v>
      </c>
      <c r="C26" s="68">
        <v>0</v>
      </c>
      <c r="D26">
        <v>7</v>
      </c>
      <c r="E26">
        <v>6</v>
      </c>
    </row>
    <row r="27" spans="1:10" x14ac:dyDescent="0.2">
      <c r="A27">
        <v>24768</v>
      </c>
      <c r="B27">
        <v>2</v>
      </c>
      <c r="C27" s="68">
        <v>0</v>
      </c>
      <c r="D27">
        <v>7</v>
      </c>
      <c r="E27">
        <v>5</v>
      </c>
    </row>
    <row r="28" spans="1:10" x14ac:dyDescent="0.2">
      <c r="A28">
        <v>25121</v>
      </c>
      <c r="B28">
        <v>2</v>
      </c>
      <c r="C28" s="68">
        <v>1</v>
      </c>
      <c r="D28">
        <v>11</v>
      </c>
      <c r="E28">
        <v>7</v>
      </c>
    </row>
    <row r="29" spans="1:10" x14ac:dyDescent="0.2">
      <c r="A29">
        <v>25227</v>
      </c>
      <c r="B29">
        <v>2</v>
      </c>
      <c r="C29" s="68">
        <v>0</v>
      </c>
      <c r="D29">
        <v>7</v>
      </c>
      <c r="E29">
        <v>5</v>
      </c>
    </row>
    <row r="30" spans="1:10" x14ac:dyDescent="0.2">
      <c r="A30">
        <v>25266</v>
      </c>
      <c r="B30">
        <v>2</v>
      </c>
      <c r="C30" s="68">
        <v>0</v>
      </c>
      <c r="D30">
        <v>9</v>
      </c>
      <c r="E30">
        <v>6</v>
      </c>
    </row>
    <row r="31" spans="1:10" x14ac:dyDescent="0.2">
      <c r="A31">
        <v>25286</v>
      </c>
      <c r="B31">
        <v>2</v>
      </c>
      <c r="C31" s="68">
        <v>0</v>
      </c>
      <c r="D31">
        <v>7</v>
      </c>
      <c r="E31">
        <v>5</v>
      </c>
    </row>
    <row r="32" spans="1:10" x14ac:dyDescent="0.2">
      <c r="A32">
        <v>25463</v>
      </c>
      <c r="B32">
        <v>2</v>
      </c>
      <c r="C32" s="68">
        <v>1</v>
      </c>
      <c r="D32">
        <v>5</v>
      </c>
      <c r="E32">
        <v>4</v>
      </c>
    </row>
    <row r="33" spans="1:5" x14ac:dyDescent="0.2">
      <c r="A33">
        <v>25608</v>
      </c>
      <c r="B33">
        <v>2</v>
      </c>
      <c r="C33" s="68">
        <v>1</v>
      </c>
      <c r="D33">
        <v>7</v>
      </c>
      <c r="E33">
        <v>5</v>
      </c>
    </row>
    <row r="34" spans="1:5" x14ac:dyDescent="0.2">
      <c r="A34">
        <v>25724</v>
      </c>
      <c r="B34">
        <v>2</v>
      </c>
      <c r="C34" s="68">
        <v>0</v>
      </c>
      <c r="D34">
        <v>7</v>
      </c>
      <c r="E34">
        <v>5</v>
      </c>
    </row>
    <row r="35" spans="1:5" x14ac:dyDescent="0.2">
      <c r="A35">
        <v>27935</v>
      </c>
      <c r="B35">
        <v>2</v>
      </c>
      <c r="C35" s="68">
        <v>0</v>
      </c>
      <c r="D35">
        <v>5</v>
      </c>
      <c r="E35">
        <v>5</v>
      </c>
    </row>
    <row r="36" spans="1:5" x14ac:dyDescent="0.2">
      <c r="A36">
        <v>28226</v>
      </c>
      <c r="B36">
        <v>2</v>
      </c>
      <c r="C36" s="68">
        <v>1</v>
      </c>
      <c r="D36">
        <v>10</v>
      </c>
      <c r="E36">
        <v>7</v>
      </c>
    </row>
    <row r="37" spans="1:5" ht="16" x14ac:dyDescent="0.2">
      <c r="A37" s="196">
        <v>28474</v>
      </c>
      <c r="B37">
        <v>2</v>
      </c>
      <c r="C37" s="68">
        <v>1</v>
      </c>
      <c r="D37">
        <v>11</v>
      </c>
      <c r="E37">
        <v>7</v>
      </c>
    </row>
    <row r="38" spans="1:5" x14ac:dyDescent="0.2">
      <c r="A38">
        <v>28572</v>
      </c>
      <c r="B38">
        <v>2</v>
      </c>
      <c r="C38" s="68">
        <v>1</v>
      </c>
      <c r="D38">
        <v>11</v>
      </c>
      <c r="E38">
        <v>8</v>
      </c>
    </row>
    <row r="39" spans="1:5" x14ac:dyDescent="0.2">
      <c r="A39">
        <v>28597</v>
      </c>
      <c r="B39">
        <v>2</v>
      </c>
      <c r="C39" s="68">
        <v>1</v>
      </c>
      <c r="D39">
        <v>10</v>
      </c>
      <c r="E39">
        <v>7</v>
      </c>
    </row>
    <row r="40" spans="1:5" x14ac:dyDescent="0.2">
      <c r="A40">
        <v>28608</v>
      </c>
      <c r="B40">
        <v>2</v>
      </c>
      <c r="C40" s="68">
        <v>1</v>
      </c>
      <c r="D40">
        <v>9</v>
      </c>
      <c r="E40">
        <v>6</v>
      </c>
    </row>
    <row r="41" spans="1:5" x14ac:dyDescent="0.2">
      <c r="A41">
        <v>28609</v>
      </c>
      <c r="B41">
        <v>2</v>
      </c>
      <c r="C41" s="68">
        <v>1</v>
      </c>
      <c r="D41">
        <v>11</v>
      </c>
      <c r="E41">
        <v>7</v>
      </c>
    </row>
    <row r="42" spans="1:5" x14ac:dyDescent="0.2">
      <c r="A42">
        <v>28632</v>
      </c>
      <c r="B42">
        <v>2</v>
      </c>
      <c r="C42" s="68">
        <v>1</v>
      </c>
      <c r="D42">
        <v>12</v>
      </c>
      <c r="E42">
        <v>7</v>
      </c>
    </row>
    <row r="43" spans="1:5" x14ac:dyDescent="0.2">
      <c r="A43">
        <v>28664</v>
      </c>
      <c r="B43">
        <v>2</v>
      </c>
      <c r="C43" s="68">
        <v>1</v>
      </c>
      <c r="D43">
        <v>11</v>
      </c>
      <c r="E43">
        <v>8</v>
      </c>
    </row>
    <row r="44" spans="1:5" x14ac:dyDescent="0.2">
      <c r="A44">
        <v>28667</v>
      </c>
      <c r="B44">
        <v>2</v>
      </c>
      <c r="C44" s="68">
        <v>0</v>
      </c>
      <c r="D44">
        <v>10</v>
      </c>
      <c r="E44">
        <v>6</v>
      </c>
    </row>
    <row r="45" spans="1:5" x14ac:dyDescent="0.2">
      <c r="A45">
        <v>28669</v>
      </c>
      <c r="B45">
        <v>2</v>
      </c>
      <c r="C45" s="68">
        <v>1</v>
      </c>
      <c r="D45">
        <v>10</v>
      </c>
      <c r="E45">
        <v>6</v>
      </c>
    </row>
    <row r="46" spans="1:5" x14ac:dyDescent="0.2">
      <c r="A46">
        <v>28716</v>
      </c>
      <c r="B46">
        <v>2</v>
      </c>
      <c r="C46" s="68">
        <v>0</v>
      </c>
      <c r="D46">
        <v>6</v>
      </c>
      <c r="E46">
        <v>6</v>
      </c>
    </row>
    <row r="47" spans="1:5" x14ac:dyDescent="0.2">
      <c r="A47">
        <v>28864</v>
      </c>
      <c r="B47">
        <v>2</v>
      </c>
      <c r="C47" s="68">
        <v>0</v>
      </c>
    </row>
    <row r="48" spans="1:5" x14ac:dyDescent="0.2">
      <c r="A48">
        <v>28873</v>
      </c>
      <c r="B48">
        <v>2</v>
      </c>
      <c r="C48" s="68">
        <v>1</v>
      </c>
      <c r="D48">
        <v>7</v>
      </c>
      <c r="E48">
        <v>5</v>
      </c>
    </row>
    <row r="49" spans="1:5" x14ac:dyDescent="0.2">
      <c r="A49">
        <v>28903</v>
      </c>
      <c r="B49">
        <v>2</v>
      </c>
      <c r="C49" s="68">
        <v>0</v>
      </c>
      <c r="D49">
        <v>12</v>
      </c>
      <c r="E49">
        <v>7</v>
      </c>
    </row>
    <row r="50" spans="1:5" ht="16" x14ac:dyDescent="0.2">
      <c r="A50" s="196">
        <v>28904</v>
      </c>
      <c r="B50">
        <v>2</v>
      </c>
      <c r="C50" s="68">
        <v>1</v>
      </c>
      <c r="D50">
        <v>10</v>
      </c>
      <c r="E50">
        <v>6</v>
      </c>
    </row>
    <row r="51" spans="1:5" x14ac:dyDescent="0.2">
      <c r="A51">
        <v>28925</v>
      </c>
      <c r="B51">
        <v>2</v>
      </c>
      <c r="C51" s="68">
        <v>1</v>
      </c>
      <c r="D51">
        <v>5</v>
      </c>
      <c r="E51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DBAF7-ABF2-EF4A-9542-34452FF7F1B9}">
  <dimension ref="A1:L51"/>
  <sheetViews>
    <sheetView workbookViewId="0">
      <selection activeCell="J35" sqref="J35"/>
    </sheetView>
  </sheetViews>
  <sheetFormatPr baseColWidth="10" defaultColWidth="11" defaultRowHeight="15" x14ac:dyDescent="0.2"/>
  <cols>
    <col min="3" max="3" width="11" style="68"/>
  </cols>
  <sheetData>
    <row r="1" spans="1:7" x14ac:dyDescent="0.2">
      <c r="A1" s="189"/>
      <c r="B1" s="189"/>
      <c r="C1" s="190"/>
      <c r="D1" s="191"/>
      <c r="E1" s="191"/>
      <c r="F1" s="191"/>
      <c r="G1" s="191"/>
    </row>
    <row r="2" spans="1:7" ht="16" x14ac:dyDescent="0.2">
      <c r="A2" s="192" t="s">
        <v>215</v>
      </c>
      <c r="B2" s="192" t="s">
        <v>221</v>
      </c>
      <c r="C2" s="193" t="s">
        <v>54</v>
      </c>
      <c r="D2" s="192" t="s">
        <v>226</v>
      </c>
      <c r="E2" s="192" t="s">
        <v>227</v>
      </c>
      <c r="F2" s="192" t="s">
        <v>228</v>
      </c>
      <c r="G2" s="192" t="s">
        <v>229</v>
      </c>
    </row>
    <row r="3" spans="1:7" x14ac:dyDescent="0.2">
      <c r="A3" s="197">
        <v>12625</v>
      </c>
      <c r="B3">
        <v>2</v>
      </c>
      <c r="C3" s="68">
        <v>1</v>
      </c>
      <c r="D3">
        <v>48</v>
      </c>
      <c r="E3">
        <v>48</v>
      </c>
      <c r="F3">
        <v>0</v>
      </c>
      <c r="G3">
        <f>E3-F3</f>
        <v>48</v>
      </c>
    </row>
    <row r="4" spans="1:7" x14ac:dyDescent="0.2">
      <c r="A4" s="68">
        <v>13350</v>
      </c>
      <c r="B4">
        <v>2</v>
      </c>
      <c r="C4" s="68">
        <v>0</v>
      </c>
      <c r="D4">
        <v>79</v>
      </c>
      <c r="E4">
        <v>73</v>
      </c>
      <c r="F4">
        <v>6</v>
      </c>
      <c r="G4">
        <v>73</v>
      </c>
    </row>
    <row r="5" spans="1:7" x14ac:dyDescent="0.2">
      <c r="A5" s="198">
        <v>13459</v>
      </c>
      <c r="B5">
        <v>2</v>
      </c>
      <c r="C5" s="68">
        <v>0</v>
      </c>
      <c r="D5">
        <v>70</v>
      </c>
      <c r="E5">
        <v>70</v>
      </c>
      <c r="F5">
        <v>0</v>
      </c>
      <c r="G5">
        <f>E5-F5</f>
        <v>70</v>
      </c>
    </row>
    <row r="6" spans="1:7" x14ac:dyDescent="0.2">
      <c r="A6" s="68">
        <v>15072</v>
      </c>
      <c r="B6">
        <v>2</v>
      </c>
      <c r="C6" s="68">
        <v>1</v>
      </c>
      <c r="D6">
        <v>68</v>
      </c>
      <c r="E6">
        <v>68</v>
      </c>
      <c r="F6">
        <v>0</v>
      </c>
      <c r="G6">
        <v>68</v>
      </c>
    </row>
    <row r="7" spans="1:7" x14ac:dyDescent="0.2">
      <c r="A7" s="68">
        <v>15120</v>
      </c>
      <c r="B7">
        <v>2</v>
      </c>
      <c r="C7" s="68">
        <v>0</v>
      </c>
      <c r="D7">
        <v>65</v>
      </c>
      <c r="E7">
        <v>65</v>
      </c>
      <c r="F7">
        <v>0</v>
      </c>
      <c r="G7">
        <v>65</v>
      </c>
    </row>
    <row r="8" spans="1:7" x14ac:dyDescent="0.2">
      <c r="A8" s="68">
        <v>15842</v>
      </c>
      <c r="B8">
        <v>2</v>
      </c>
      <c r="C8" s="68">
        <v>0</v>
      </c>
      <c r="D8">
        <v>96</v>
      </c>
      <c r="E8">
        <v>96</v>
      </c>
      <c r="F8">
        <v>0</v>
      </c>
      <c r="G8">
        <v>96</v>
      </c>
    </row>
    <row r="9" spans="1:7" x14ac:dyDescent="0.2">
      <c r="A9" s="68">
        <v>16418</v>
      </c>
      <c r="B9">
        <v>1</v>
      </c>
      <c r="C9" s="68">
        <v>1</v>
      </c>
      <c r="D9">
        <v>103</v>
      </c>
      <c r="E9">
        <v>103</v>
      </c>
      <c r="F9">
        <v>0</v>
      </c>
      <c r="G9">
        <v>103</v>
      </c>
    </row>
    <row r="10" spans="1:7" x14ac:dyDescent="0.2">
      <c r="A10" s="68">
        <v>17200</v>
      </c>
      <c r="B10">
        <v>2</v>
      </c>
      <c r="C10" s="68">
        <v>0</v>
      </c>
      <c r="D10">
        <v>73</v>
      </c>
      <c r="E10">
        <v>73</v>
      </c>
      <c r="F10">
        <v>0</v>
      </c>
      <c r="G10">
        <v>73</v>
      </c>
    </row>
    <row r="11" spans="1:7" x14ac:dyDescent="0.2">
      <c r="A11" s="68">
        <v>18701</v>
      </c>
      <c r="B11">
        <v>1</v>
      </c>
      <c r="C11" s="68">
        <v>0</v>
      </c>
      <c r="D11">
        <v>76</v>
      </c>
      <c r="E11">
        <v>73</v>
      </c>
      <c r="F11">
        <v>0</v>
      </c>
      <c r="G11">
        <v>73</v>
      </c>
    </row>
    <row r="12" spans="1:7" x14ac:dyDescent="0.2">
      <c r="A12" s="199">
        <v>19133</v>
      </c>
      <c r="B12">
        <v>2</v>
      </c>
      <c r="C12" s="68">
        <v>0</v>
      </c>
      <c r="D12">
        <v>90</v>
      </c>
      <c r="E12">
        <v>90</v>
      </c>
      <c r="F12">
        <v>0</v>
      </c>
      <c r="G12">
        <f>E12-F12</f>
        <v>90</v>
      </c>
    </row>
    <row r="13" spans="1:7" x14ac:dyDescent="0.2">
      <c r="A13" s="68">
        <v>19837</v>
      </c>
      <c r="B13">
        <v>1</v>
      </c>
      <c r="C13" s="68">
        <v>0</v>
      </c>
      <c r="D13">
        <v>69</v>
      </c>
      <c r="E13">
        <v>69</v>
      </c>
      <c r="F13">
        <v>0</v>
      </c>
      <c r="G13">
        <v>69</v>
      </c>
    </row>
    <row r="14" spans="1:7" x14ac:dyDescent="0.2">
      <c r="A14" s="199">
        <v>20149</v>
      </c>
      <c r="B14">
        <v>2</v>
      </c>
      <c r="C14" s="68">
        <v>0</v>
      </c>
      <c r="D14">
        <v>102</v>
      </c>
      <c r="E14">
        <v>102</v>
      </c>
      <c r="F14">
        <v>0</v>
      </c>
      <c r="G14">
        <f>E14-F14</f>
        <v>102</v>
      </c>
    </row>
    <row r="15" spans="1:7" x14ac:dyDescent="0.2">
      <c r="A15" s="199">
        <v>20874</v>
      </c>
      <c r="B15">
        <v>2</v>
      </c>
      <c r="C15" s="68">
        <v>0</v>
      </c>
      <c r="D15">
        <v>71</v>
      </c>
      <c r="E15">
        <v>71</v>
      </c>
      <c r="F15">
        <v>0</v>
      </c>
      <c r="G15">
        <f>E15-F15</f>
        <v>71</v>
      </c>
    </row>
    <row r="16" spans="1:7" x14ac:dyDescent="0.2">
      <c r="A16" s="197">
        <v>21070</v>
      </c>
      <c r="B16">
        <v>2</v>
      </c>
      <c r="C16" s="68">
        <v>0</v>
      </c>
      <c r="D16">
        <v>73</v>
      </c>
      <c r="E16">
        <v>73</v>
      </c>
      <c r="F16">
        <v>0</v>
      </c>
      <c r="G16">
        <f>E16-F16</f>
        <v>73</v>
      </c>
    </row>
    <row r="17" spans="1:12" x14ac:dyDescent="0.2">
      <c r="A17" s="68">
        <v>21605</v>
      </c>
      <c r="B17">
        <v>2</v>
      </c>
      <c r="C17" s="68">
        <v>1</v>
      </c>
      <c r="D17">
        <v>71</v>
      </c>
      <c r="E17">
        <v>71</v>
      </c>
      <c r="F17">
        <v>0</v>
      </c>
      <c r="G17">
        <v>71</v>
      </c>
    </row>
    <row r="18" spans="1:12" x14ac:dyDescent="0.2">
      <c r="A18" s="197">
        <v>22060</v>
      </c>
      <c r="B18">
        <v>2</v>
      </c>
      <c r="C18" s="68">
        <v>1</v>
      </c>
      <c r="D18">
        <v>103</v>
      </c>
      <c r="E18">
        <v>103</v>
      </c>
      <c r="F18">
        <v>0</v>
      </c>
      <c r="G18">
        <f>E18-F18</f>
        <v>103</v>
      </c>
    </row>
    <row r="19" spans="1:12" ht="16" x14ac:dyDescent="0.2">
      <c r="A19" s="68">
        <v>23326</v>
      </c>
      <c r="B19">
        <v>2</v>
      </c>
      <c r="C19" s="68">
        <v>0</v>
      </c>
      <c r="D19">
        <v>80</v>
      </c>
      <c r="E19">
        <v>80</v>
      </c>
      <c r="F19">
        <v>0</v>
      </c>
      <c r="G19">
        <v>80</v>
      </c>
      <c r="J19" s="194"/>
      <c r="K19" s="194"/>
      <c r="L19" s="194"/>
    </row>
    <row r="20" spans="1:12" x14ac:dyDescent="0.2">
      <c r="A20" s="199">
        <v>24158</v>
      </c>
      <c r="B20">
        <v>2</v>
      </c>
      <c r="C20" s="68">
        <v>0</v>
      </c>
      <c r="D20">
        <v>102</v>
      </c>
      <c r="E20">
        <v>102</v>
      </c>
      <c r="F20">
        <v>0</v>
      </c>
      <c r="G20">
        <f>E20-F20</f>
        <v>102</v>
      </c>
    </row>
    <row r="21" spans="1:12" x14ac:dyDescent="0.2">
      <c r="A21" s="68">
        <v>24181</v>
      </c>
      <c r="B21">
        <v>2</v>
      </c>
      <c r="C21" s="68">
        <v>0</v>
      </c>
      <c r="D21">
        <v>78</v>
      </c>
      <c r="E21">
        <v>78</v>
      </c>
      <c r="F21">
        <v>0</v>
      </c>
      <c r="G21">
        <v>78</v>
      </c>
    </row>
    <row r="22" spans="1:12" x14ac:dyDescent="0.2">
      <c r="A22" s="68">
        <v>24318</v>
      </c>
      <c r="B22">
        <v>2</v>
      </c>
      <c r="C22" s="68">
        <v>0</v>
      </c>
      <c r="D22">
        <v>59</v>
      </c>
      <c r="E22">
        <v>59</v>
      </c>
      <c r="F22">
        <v>0</v>
      </c>
      <c r="G22">
        <v>59</v>
      </c>
    </row>
    <row r="23" spans="1:12" x14ac:dyDescent="0.2">
      <c r="A23" s="68">
        <v>24465</v>
      </c>
      <c r="B23">
        <v>2</v>
      </c>
      <c r="C23" s="68">
        <v>1</v>
      </c>
      <c r="D23">
        <v>64</v>
      </c>
      <c r="E23">
        <v>64</v>
      </c>
      <c r="F23">
        <v>0</v>
      </c>
      <c r="G23">
        <v>64</v>
      </c>
    </row>
    <row r="24" spans="1:12" x14ac:dyDescent="0.2">
      <c r="A24" s="200">
        <v>24548</v>
      </c>
      <c r="B24">
        <v>2</v>
      </c>
      <c r="C24" s="68">
        <v>0</v>
      </c>
      <c r="D24">
        <v>68</v>
      </c>
      <c r="E24">
        <v>68</v>
      </c>
      <c r="F24">
        <v>0</v>
      </c>
      <c r="G24">
        <f>E24-F24</f>
        <v>68</v>
      </c>
    </row>
    <row r="25" spans="1:12" x14ac:dyDescent="0.2">
      <c r="A25">
        <v>24687</v>
      </c>
      <c r="B25">
        <v>2</v>
      </c>
      <c r="C25" s="68">
        <v>1</v>
      </c>
      <c r="D25">
        <v>57</v>
      </c>
      <c r="E25">
        <v>57</v>
      </c>
      <c r="F25">
        <v>0</v>
      </c>
      <c r="G25">
        <v>57</v>
      </c>
    </row>
    <row r="26" spans="1:12" x14ac:dyDescent="0.2">
      <c r="A26" s="200">
        <v>24715</v>
      </c>
      <c r="B26">
        <v>2</v>
      </c>
      <c r="C26" s="68">
        <v>0</v>
      </c>
      <c r="D26">
        <v>73</v>
      </c>
      <c r="E26">
        <v>73</v>
      </c>
      <c r="F26">
        <v>0</v>
      </c>
      <c r="G26">
        <f>E26-F26</f>
        <v>73</v>
      </c>
    </row>
    <row r="27" spans="1:12" x14ac:dyDescent="0.2">
      <c r="A27" s="201">
        <v>24768</v>
      </c>
      <c r="B27">
        <v>2</v>
      </c>
      <c r="C27" s="68">
        <v>0</v>
      </c>
      <c r="D27">
        <v>70</v>
      </c>
      <c r="E27">
        <v>70</v>
      </c>
      <c r="F27">
        <v>0</v>
      </c>
      <c r="G27">
        <f>E27-F27</f>
        <v>70</v>
      </c>
    </row>
    <row r="28" spans="1:12" x14ac:dyDescent="0.2">
      <c r="A28">
        <v>25121</v>
      </c>
      <c r="B28">
        <v>1</v>
      </c>
      <c r="C28" s="68">
        <v>1</v>
      </c>
      <c r="D28">
        <v>76</v>
      </c>
      <c r="E28">
        <v>76</v>
      </c>
      <c r="F28">
        <v>0</v>
      </c>
      <c r="G28">
        <v>76</v>
      </c>
    </row>
    <row r="29" spans="1:12" x14ac:dyDescent="0.2">
      <c r="A29" s="200">
        <v>25227</v>
      </c>
      <c r="B29">
        <v>2</v>
      </c>
      <c r="C29" s="68">
        <v>0</v>
      </c>
      <c r="D29">
        <v>88</v>
      </c>
      <c r="E29">
        <v>88</v>
      </c>
      <c r="F29">
        <v>0</v>
      </c>
      <c r="G29">
        <f>E29-F29</f>
        <v>88</v>
      </c>
    </row>
    <row r="30" spans="1:12" x14ac:dyDescent="0.2">
      <c r="A30" s="200">
        <v>25266</v>
      </c>
      <c r="B30">
        <v>2</v>
      </c>
      <c r="C30" s="68">
        <v>0</v>
      </c>
      <c r="D30">
        <v>49</v>
      </c>
      <c r="E30">
        <v>49</v>
      </c>
      <c r="F30">
        <v>0</v>
      </c>
      <c r="G30">
        <f>E30-F30</f>
        <v>49</v>
      </c>
    </row>
    <row r="31" spans="1:12" x14ac:dyDescent="0.2">
      <c r="A31">
        <v>25286</v>
      </c>
      <c r="B31">
        <v>2</v>
      </c>
      <c r="C31" s="68">
        <v>0</v>
      </c>
      <c r="D31">
        <v>85</v>
      </c>
      <c r="E31">
        <v>85</v>
      </c>
      <c r="F31">
        <v>0</v>
      </c>
      <c r="G31">
        <v>85</v>
      </c>
    </row>
    <row r="32" spans="1:12" x14ac:dyDescent="0.2">
      <c r="A32">
        <v>25463</v>
      </c>
      <c r="B32">
        <v>2</v>
      </c>
      <c r="C32" s="68">
        <v>1</v>
      </c>
      <c r="D32">
        <v>67</v>
      </c>
      <c r="E32">
        <v>67</v>
      </c>
      <c r="F32">
        <v>0</v>
      </c>
      <c r="G32">
        <v>67</v>
      </c>
    </row>
    <row r="33" spans="1:7" x14ac:dyDescent="0.2">
      <c r="A33" s="201">
        <v>25608</v>
      </c>
      <c r="B33">
        <v>2</v>
      </c>
      <c r="C33" s="68">
        <v>1</v>
      </c>
      <c r="D33">
        <v>92</v>
      </c>
      <c r="E33">
        <v>92</v>
      </c>
      <c r="F33">
        <v>0</v>
      </c>
      <c r="G33">
        <f>E33-F33</f>
        <v>92</v>
      </c>
    </row>
    <row r="34" spans="1:7" x14ac:dyDescent="0.2">
      <c r="A34" s="202">
        <v>25724</v>
      </c>
      <c r="B34">
        <v>2</v>
      </c>
      <c r="C34" s="68">
        <v>0</v>
      </c>
      <c r="D34">
        <v>103</v>
      </c>
      <c r="E34">
        <v>103</v>
      </c>
      <c r="F34">
        <v>0</v>
      </c>
      <c r="G34">
        <f>E34-F34</f>
        <v>103</v>
      </c>
    </row>
    <row r="35" spans="1:7" x14ac:dyDescent="0.2">
      <c r="A35" s="202">
        <v>27935</v>
      </c>
      <c r="B35">
        <v>2</v>
      </c>
      <c r="C35" s="68">
        <v>0</v>
      </c>
      <c r="D35">
        <v>72</v>
      </c>
      <c r="E35">
        <v>72</v>
      </c>
      <c r="F35">
        <v>0</v>
      </c>
      <c r="G35">
        <f>E35-F35</f>
        <v>72</v>
      </c>
    </row>
    <row r="36" spans="1:7" x14ac:dyDescent="0.2">
      <c r="A36">
        <v>28226</v>
      </c>
      <c r="B36">
        <v>2</v>
      </c>
      <c r="C36" s="68">
        <v>1</v>
      </c>
      <c r="D36">
        <v>81</v>
      </c>
      <c r="E36">
        <v>81</v>
      </c>
      <c r="F36">
        <v>0</v>
      </c>
      <c r="G36">
        <v>81</v>
      </c>
    </row>
    <row r="37" spans="1:7" ht="16" x14ac:dyDescent="0.2">
      <c r="A37" s="196">
        <v>28474</v>
      </c>
      <c r="B37">
        <v>2</v>
      </c>
      <c r="C37" s="68">
        <v>1</v>
      </c>
      <c r="D37">
        <v>66</v>
      </c>
      <c r="E37">
        <v>66</v>
      </c>
      <c r="F37">
        <v>0</v>
      </c>
      <c r="G37">
        <v>66</v>
      </c>
    </row>
    <row r="38" spans="1:7" x14ac:dyDescent="0.2">
      <c r="A38" s="200">
        <v>28572</v>
      </c>
      <c r="B38">
        <v>2</v>
      </c>
      <c r="C38" s="68">
        <v>1</v>
      </c>
      <c r="D38">
        <v>65</v>
      </c>
      <c r="E38">
        <v>65</v>
      </c>
      <c r="F38">
        <v>0</v>
      </c>
      <c r="G38">
        <f>E38-F38</f>
        <v>65</v>
      </c>
    </row>
    <row r="39" spans="1:7" x14ac:dyDescent="0.2">
      <c r="A39">
        <v>28597</v>
      </c>
      <c r="B39">
        <v>2</v>
      </c>
      <c r="C39" s="68">
        <v>1</v>
      </c>
      <c r="D39">
        <v>64</v>
      </c>
      <c r="E39">
        <v>64</v>
      </c>
      <c r="F39">
        <v>0</v>
      </c>
      <c r="G39">
        <v>64</v>
      </c>
    </row>
    <row r="40" spans="1:7" x14ac:dyDescent="0.2">
      <c r="A40" s="200">
        <v>28608</v>
      </c>
      <c r="B40">
        <v>2</v>
      </c>
      <c r="C40" s="68">
        <v>1</v>
      </c>
      <c r="D40">
        <v>79</v>
      </c>
      <c r="E40">
        <v>79</v>
      </c>
      <c r="F40">
        <v>0</v>
      </c>
      <c r="G40">
        <f>E40-F40</f>
        <v>79</v>
      </c>
    </row>
    <row r="41" spans="1:7" x14ac:dyDescent="0.2">
      <c r="A41" s="200">
        <v>28609</v>
      </c>
      <c r="B41">
        <v>2</v>
      </c>
      <c r="C41" s="68">
        <v>1</v>
      </c>
      <c r="D41">
        <v>64</v>
      </c>
      <c r="E41">
        <v>64</v>
      </c>
      <c r="F41">
        <v>0</v>
      </c>
      <c r="G41">
        <f>E41-F41</f>
        <v>64</v>
      </c>
    </row>
    <row r="42" spans="1:7" x14ac:dyDescent="0.2">
      <c r="A42">
        <v>28632</v>
      </c>
      <c r="B42">
        <v>2</v>
      </c>
      <c r="C42" s="68">
        <v>1</v>
      </c>
      <c r="D42">
        <v>82</v>
      </c>
      <c r="E42">
        <v>82</v>
      </c>
      <c r="F42">
        <v>0</v>
      </c>
      <c r="G42">
        <v>82</v>
      </c>
    </row>
    <row r="43" spans="1:7" x14ac:dyDescent="0.2">
      <c r="A43">
        <v>28664</v>
      </c>
      <c r="B43">
        <v>2</v>
      </c>
      <c r="C43" s="68">
        <v>1</v>
      </c>
      <c r="D43">
        <v>67</v>
      </c>
      <c r="E43">
        <v>66</v>
      </c>
      <c r="F43">
        <v>1</v>
      </c>
      <c r="G43">
        <v>66</v>
      </c>
    </row>
    <row r="44" spans="1:7" x14ac:dyDescent="0.2">
      <c r="A44">
        <v>28667</v>
      </c>
      <c r="B44">
        <v>2</v>
      </c>
      <c r="C44" s="68">
        <v>0</v>
      </c>
      <c r="D44">
        <v>83</v>
      </c>
      <c r="E44">
        <v>83</v>
      </c>
      <c r="F44">
        <v>0</v>
      </c>
      <c r="G44">
        <v>83</v>
      </c>
    </row>
    <row r="45" spans="1:7" x14ac:dyDescent="0.2">
      <c r="A45">
        <v>28669</v>
      </c>
      <c r="B45">
        <v>2</v>
      </c>
      <c r="C45" s="68">
        <v>1</v>
      </c>
      <c r="D45">
        <v>51</v>
      </c>
      <c r="E45">
        <v>51</v>
      </c>
      <c r="F45">
        <v>0</v>
      </c>
      <c r="G45">
        <v>51</v>
      </c>
    </row>
    <row r="46" spans="1:7" x14ac:dyDescent="0.2">
      <c r="A46">
        <v>28716</v>
      </c>
      <c r="B46">
        <v>2</v>
      </c>
      <c r="C46" s="68">
        <v>0</v>
      </c>
      <c r="D46">
        <v>63</v>
      </c>
      <c r="E46">
        <v>63</v>
      </c>
      <c r="F46">
        <v>0</v>
      </c>
      <c r="G46">
        <v>63</v>
      </c>
    </row>
    <row r="47" spans="1:7" x14ac:dyDescent="0.2">
      <c r="A47">
        <v>28864</v>
      </c>
      <c r="B47">
        <v>2</v>
      </c>
      <c r="C47" s="68">
        <v>0</v>
      </c>
    </row>
    <row r="48" spans="1:7" x14ac:dyDescent="0.2">
      <c r="A48">
        <v>28873</v>
      </c>
      <c r="B48">
        <v>2</v>
      </c>
      <c r="C48" s="68">
        <v>1</v>
      </c>
      <c r="D48">
        <v>67</v>
      </c>
      <c r="E48">
        <v>67</v>
      </c>
      <c r="F48">
        <v>0</v>
      </c>
      <c r="G48">
        <v>67</v>
      </c>
    </row>
    <row r="49" spans="1:7" x14ac:dyDescent="0.2">
      <c r="A49">
        <v>28903</v>
      </c>
      <c r="B49">
        <v>2</v>
      </c>
      <c r="C49" s="68">
        <v>0</v>
      </c>
      <c r="D49">
        <v>94</v>
      </c>
      <c r="E49">
        <v>94</v>
      </c>
      <c r="F49">
        <v>0</v>
      </c>
      <c r="G49">
        <v>94</v>
      </c>
    </row>
    <row r="50" spans="1:7" ht="16" x14ac:dyDescent="0.2">
      <c r="A50" s="196">
        <v>28904</v>
      </c>
      <c r="B50">
        <v>2</v>
      </c>
      <c r="C50" s="68">
        <v>1</v>
      </c>
      <c r="D50">
        <v>63</v>
      </c>
      <c r="E50">
        <v>63</v>
      </c>
      <c r="F50">
        <v>0</v>
      </c>
      <c r="G50">
        <v>63</v>
      </c>
    </row>
    <row r="51" spans="1:7" x14ac:dyDescent="0.2">
      <c r="A51">
        <v>28925</v>
      </c>
      <c r="B51">
        <v>2</v>
      </c>
      <c r="C51" s="68">
        <v>1</v>
      </c>
      <c r="D51">
        <v>84</v>
      </c>
      <c r="E51">
        <v>84</v>
      </c>
      <c r="F51">
        <v>0</v>
      </c>
      <c r="G51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167C-C852-7A4D-8DF4-E3444588D76C}">
  <dimension ref="A1:L51"/>
  <sheetViews>
    <sheetView workbookViewId="0">
      <selection activeCell="I15" sqref="I15"/>
    </sheetView>
  </sheetViews>
  <sheetFormatPr baseColWidth="10" defaultColWidth="11" defaultRowHeight="15" x14ac:dyDescent="0.2"/>
  <cols>
    <col min="3" max="3" width="11" style="68"/>
  </cols>
  <sheetData>
    <row r="1" spans="1:7" x14ac:dyDescent="0.2">
      <c r="A1" s="189"/>
      <c r="B1" s="189"/>
      <c r="C1" s="190"/>
      <c r="D1" s="191"/>
      <c r="E1" s="191"/>
      <c r="F1" s="191"/>
      <c r="G1" s="191"/>
    </row>
    <row r="2" spans="1:7" ht="16" x14ac:dyDescent="0.2">
      <c r="A2" s="192" t="s">
        <v>215</v>
      </c>
      <c r="B2" s="192" t="s">
        <v>221</v>
      </c>
      <c r="C2" s="193" t="s">
        <v>54</v>
      </c>
      <c r="D2" s="192" t="s">
        <v>230</v>
      </c>
      <c r="E2" s="192" t="s">
        <v>227</v>
      </c>
      <c r="F2" s="192" t="s">
        <v>228</v>
      </c>
      <c r="G2" s="192" t="s">
        <v>229</v>
      </c>
    </row>
    <row r="3" spans="1:7" x14ac:dyDescent="0.2">
      <c r="A3" s="203">
        <v>12625</v>
      </c>
      <c r="B3">
        <v>2</v>
      </c>
      <c r="C3" s="68">
        <v>1</v>
      </c>
      <c r="D3">
        <v>22</v>
      </c>
      <c r="E3">
        <v>22</v>
      </c>
      <c r="F3">
        <v>0</v>
      </c>
      <c r="G3">
        <f>E3-F3</f>
        <v>22</v>
      </c>
    </row>
    <row r="4" spans="1:7" x14ac:dyDescent="0.2">
      <c r="A4" s="204">
        <v>13350</v>
      </c>
      <c r="B4">
        <v>2</v>
      </c>
      <c r="C4" s="68">
        <v>0</v>
      </c>
      <c r="D4">
        <v>38</v>
      </c>
      <c r="E4">
        <v>37</v>
      </c>
      <c r="F4">
        <v>1</v>
      </c>
      <c r="G4">
        <v>37</v>
      </c>
    </row>
    <row r="5" spans="1:7" x14ac:dyDescent="0.2">
      <c r="A5" s="205">
        <v>13459</v>
      </c>
      <c r="B5">
        <v>2</v>
      </c>
      <c r="C5" s="68">
        <v>0</v>
      </c>
      <c r="D5">
        <v>37</v>
      </c>
      <c r="E5">
        <v>37</v>
      </c>
      <c r="F5">
        <v>0</v>
      </c>
      <c r="G5">
        <f>E5-F5</f>
        <v>37</v>
      </c>
    </row>
    <row r="6" spans="1:7" x14ac:dyDescent="0.2">
      <c r="A6" s="204">
        <v>15072</v>
      </c>
      <c r="B6">
        <v>2</v>
      </c>
      <c r="C6" s="68">
        <v>1</v>
      </c>
      <c r="D6">
        <v>29</v>
      </c>
      <c r="E6">
        <v>29</v>
      </c>
      <c r="F6">
        <v>0</v>
      </c>
      <c r="G6">
        <v>29</v>
      </c>
    </row>
    <row r="7" spans="1:7" x14ac:dyDescent="0.2">
      <c r="A7" s="204">
        <v>15120</v>
      </c>
      <c r="B7">
        <v>2</v>
      </c>
      <c r="C7" s="68">
        <v>0</v>
      </c>
      <c r="D7">
        <v>29</v>
      </c>
      <c r="E7">
        <v>29</v>
      </c>
      <c r="F7">
        <v>0</v>
      </c>
      <c r="G7">
        <v>29</v>
      </c>
    </row>
    <row r="8" spans="1:7" x14ac:dyDescent="0.2">
      <c r="A8" s="68">
        <v>15842</v>
      </c>
      <c r="B8">
        <v>2</v>
      </c>
      <c r="C8" s="68">
        <v>0</v>
      </c>
      <c r="D8">
        <v>45</v>
      </c>
      <c r="E8">
        <v>45</v>
      </c>
      <c r="F8">
        <v>0</v>
      </c>
      <c r="G8">
        <v>45</v>
      </c>
    </row>
    <row r="9" spans="1:7" x14ac:dyDescent="0.2">
      <c r="A9" s="204">
        <v>16418</v>
      </c>
      <c r="B9">
        <v>1</v>
      </c>
      <c r="C9" s="68">
        <v>1</v>
      </c>
      <c r="D9">
        <v>48</v>
      </c>
      <c r="E9">
        <v>48</v>
      </c>
      <c r="F9">
        <v>0</v>
      </c>
      <c r="G9">
        <v>48</v>
      </c>
    </row>
    <row r="10" spans="1:7" x14ac:dyDescent="0.2">
      <c r="A10" s="204">
        <v>17200</v>
      </c>
      <c r="B10">
        <v>2</v>
      </c>
      <c r="C10" s="68">
        <v>0</v>
      </c>
      <c r="D10">
        <v>35</v>
      </c>
      <c r="E10">
        <v>35</v>
      </c>
      <c r="F10">
        <v>0</v>
      </c>
      <c r="G10">
        <v>35</v>
      </c>
    </row>
    <row r="11" spans="1:7" x14ac:dyDescent="0.2">
      <c r="A11" s="204">
        <v>18701</v>
      </c>
      <c r="B11">
        <v>1</v>
      </c>
      <c r="C11" s="68">
        <v>0</v>
      </c>
      <c r="D11">
        <v>42</v>
      </c>
      <c r="E11">
        <v>42</v>
      </c>
      <c r="F11">
        <v>0</v>
      </c>
      <c r="G11">
        <v>42</v>
      </c>
    </row>
    <row r="12" spans="1:7" x14ac:dyDescent="0.2">
      <c r="A12" s="206">
        <v>19133</v>
      </c>
      <c r="B12">
        <v>2</v>
      </c>
      <c r="C12" s="68">
        <v>0</v>
      </c>
      <c r="D12">
        <v>41</v>
      </c>
      <c r="E12">
        <v>41</v>
      </c>
      <c r="F12">
        <v>0</v>
      </c>
      <c r="G12">
        <f>E12-F12</f>
        <v>41</v>
      </c>
    </row>
    <row r="13" spans="1:7" x14ac:dyDescent="0.2">
      <c r="A13" s="204">
        <v>19837</v>
      </c>
      <c r="B13">
        <v>1</v>
      </c>
      <c r="C13" s="68">
        <v>0</v>
      </c>
      <c r="D13">
        <v>33</v>
      </c>
      <c r="E13">
        <v>33</v>
      </c>
      <c r="F13">
        <v>0</v>
      </c>
      <c r="G13">
        <v>33</v>
      </c>
    </row>
    <row r="14" spans="1:7" x14ac:dyDescent="0.2">
      <c r="A14" s="206">
        <v>20149</v>
      </c>
      <c r="B14">
        <v>2</v>
      </c>
      <c r="C14" s="68">
        <v>0</v>
      </c>
      <c r="D14">
        <v>44</v>
      </c>
      <c r="E14">
        <v>44</v>
      </c>
      <c r="F14">
        <v>0</v>
      </c>
      <c r="G14">
        <f>E14-F14</f>
        <v>44</v>
      </c>
    </row>
    <row r="15" spans="1:7" x14ac:dyDescent="0.2">
      <c r="A15" s="206">
        <v>20874</v>
      </c>
      <c r="B15">
        <v>2</v>
      </c>
      <c r="C15" s="68">
        <v>0</v>
      </c>
      <c r="D15">
        <v>25</v>
      </c>
      <c r="E15">
        <v>25</v>
      </c>
      <c r="F15">
        <v>0</v>
      </c>
      <c r="G15">
        <f>E15-F15</f>
        <v>25</v>
      </c>
    </row>
    <row r="16" spans="1:7" x14ac:dyDescent="0.2">
      <c r="A16" s="203">
        <v>21070</v>
      </c>
      <c r="B16">
        <v>2</v>
      </c>
      <c r="C16" s="68">
        <v>0</v>
      </c>
      <c r="D16">
        <v>35</v>
      </c>
      <c r="E16">
        <v>35</v>
      </c>
      <c r="F16">
        <v>0</v>
      </c>
      <c r="G16">
        <f>E16-F16</f>
        <v>35</v>
      </c>
    </row>
    <row r="17" spans="1:12" x14ac:dyDescent="0.2">
      <c r="A17" s="204">
        <v>21605</v>
      </c>
      <c r="B17">
        <v>2</v>
      </c>
      <c r="C17" s="68">
        <v>1</v>
      </c>
      <c r="D17">
        <v>31</v>
      </c>
      <c r="E17">
        <v>31</v>
      </c>
      <c r="F17">
        <v>0</v>
      </c>
      <c r="G17">
        <v>31</v>
      </c>
    </row>
    <row r="18" spans="1:12" x14ac:dyDescent="0.2">
      <c r="A18" s="203">
        <v>22060</v>
      </c>
      <c r="B18">
        <v>2</v>
      </c>
      <c r="C18" s="68">
        <v>1</v>
      </c>
      <c r="D18">
        <v>33</v>
      </c>
      <c r="E18">
        <v>33</v>
      </c>
      <c r="F18">
        <v>1</v>
      </c>
      <c r="G18">
        <f>E18-F18</f>
        <v>32</v>
      </c>
    </row>
    <row r="19" spans="1:12" ht="16" x14ac:dyDescent="0.2">
      <c r="A19" s="204">
        <v>23326</v>
      </c>
      <c r="B19">
        <v>2</v>
      </c>
      <c r="C19" s="68">
        <v>0</v>
      </c>
      <c r="D19">
        <v>34</v>
      </c>
      <c r="E19">
        <v>34</v>
      </c>
      <c r="F19">
        <v>0</v>
      </c>
      <c r="G19">
        <v>34</v>
      </c>
      <c r="J19" s="194"/>
      <c r="K19" s="194"/>
      <c r="L19" s="194"/>
    </row>
    <row r="20" spans="1:12" x14ac:dyDescent="0.2">
      <c r="A20" s="206">
        <v>24158</v>
      </c>
      <c r="B20">
        <v>2</v>
      </c>
      <c r="C20" s="68">
        <v>0</v>
      </c>
      <c r="D20">
        <v>47</v>
      </c>
      <c r="E20">
        <v>47</v>
      </c>
      <c r="F20">
        <v>0</v>
      </c>
      <c r="G20">
        <f>E20-F20</f>
        <v>47</v>
      </c>
    </row>
    <row r="21" spans="1:12" x14ac:dyDescent="0.2">
      <c r="A21" s="68">
        <v>24181</v>
      </c>
      <c r="B21">
        <v>2</v>
      </c>
      <c r="C21" s="68">
        <v>0</v>
      </c>
      <c r="D21">
        <v>39</v>
      </c>
      <c r="E21">
        <v>39</v>
      </c>
      <c r="F21">
        <v>0</v>
      </c>
      <c r="G21">
        <v>39</v>
      </c>
    </row>
    <row r="22" spans="1:12" x14ac:dyDescent="0.2">
      <c r="A22" s="204">
        <v>24318</v>
      </c>
      <c r="B22">
        <v>2</v>
      </c>
      <c r="C22" s="68">
        <v>0</v>
      </c>
      <c r="D22">
        <v>31</v>
      </c>
      <c r="E22">
        <v>24</v>
      </c>
      <c r="F22">
        <v>7</v>
      </c>
      <c r="G22">
        <v>24</v>
      </c>
    </row>
    <row r="23" spans="1:12" x14ac:dyDescent="0.2">
      <c r="A23" s="204">
        <v>24465</v>
      </c>
      <c r="B23">
        <v>2</v>
      </c>
      <c r="C23" s="68">
        <v>1</v>
      </c>
      <c r="D23">
        <v>34</v>
      </c>
      <c r="E23">
        <v>34</v>
      </c>
      <c r="F23">
        <v>0</v>
      </c>
      <c r="G23">
        <v>34</v>
      </c>
    </row>
    <row r="24" spans="1:12" x14ac:dyDescent="0.2">
      <c r="A24" s="207">
        <v>24548</v>
      </c>
      <c r="B24">
        <v>2</v>
      </c>
      <c r="C24" s="68">
        <v>0</v>
      </c>
      <c r="D24">
        <v>31</v>
      </c>
      <c r="E24">
        <v>31</v>
      </c>
      <c r="F24">
        <v>1</v>
      </c>
      <c r="G24">
        <f>E24-F24</f>
        <v>30</v>
      </c>
    </row>
    <row r="25" spans="1:12" x14ac:dyDescent="0.2">
      <c r="A25" s="208">
        <v>24687</v>
      </c>
      <c r="B25">
        <v>2</v>
      </c>
      <c r="C25" s="68">
        <v>1</v>
      </c>
      <c r="D25">
        <v>34</v>
      </c>
      <c r="E25">
        <v>34</v>
      </c>
      <c r="F25">
        <v>0</v>
      </c>
      <c r="G25">
        <v>34</v>
      </c>
    </row>
    <row r="26" spans="1:12" x14ac:dyDescent="0.2">
      <c r="A26" s="207">
        <v>24715</v>
      </c>
      <c r="B26">
        <v>2</v>
      </c>
      <c r="C26" s="68">
        <v>0</v>
      </c>
      <c r="D26">
        <v>37</v>
      </c>
      <c r="E26">
        <v>37</v>
      </c>
      <c r="F26">
        <v>0</v>
      </c>
      <c r="G26">
        <f>E26-F26</f>
        <v>37</v>
      </c>
    </row>
    <row r="27" spans="1:12" x14ac:dyDescent="0.2">
      <c r="A27" s="209">
        <v>24768</v>
      </c>
      <c r="B27">
        <v>2</v>
      </c>
      <c r="C27" s="68">
        <v>0</v>
      </c>
      <c r="D27">
        <v>36</v>
      </c>
      <c r="E27">
        <v>36</v>
      </c>
      <c r="F27">
        <v>0</v>
      </c>
      <c r="G27">
        <f>E27-F27</f>
        <v>36</v>
      </c>
    </row>
    <row r="28" spans="1:12" x14ac:dyDescent="0.2">
      <c r="A28" s="208">
        <v>25121</v>
      </c>
      <c r="B28">
        <v>1</v>
      </c>
      <c r="C28" s="68">
        <v>1</v>
      </c>
      <c r="D28">
        <v>24</v>
      </c>
      <c r="E28">
        <v>22</v>
      </c>
      <c r="F28">
        <v>2</v>
      </c>
      <c r="G28">
        <v>22</v>
      </c>
    </row>
    <row r="29" spans="1:12" x14ac:dyDescent="0.2">
      <c r="A29" s="207">
        <v>25227</v>
      </c>
      <c r="B29">
        <v>2</v>
      </c>
      <c r="C29" s="68">
        <v>0</v>
      </c>
      <c r="D29">
        <v>41</v>
      </c>
      <c r="E29">
        <v>41</v>
      </c>
      <c r="F29">
        <v>0</v>
      </c>
      <c r="G29">
        <f>E29-F29</f>
        <v>41</v>
      </c>
    </row>
    <row r="30" spans="1:12" x14ac:dyDescent="0.2">
      <c r="A30" s="207">
        <v>25266</v>
      </c>
      <c r="B30">
        <v>2</v>
      </c>
      <c r="C30" s="68">
        <v>0</v>
      </c>
      <c r="D30">
        <v>30</v>
      </c>
      <c r="E30">
        <v>30</v>
      </c>
      <c r="F30">
        <v>0</v>
      </c>
      <c r="G30">
        <f>E30-F30</f>
        <v>30</v>
      </c>
    </row>
    <row r="31" spans="1:12" x14ac:dyDescent="0.2">
      <c r="A31" s="208">
        <v>25286</v>
      </c>
      <c r="B31">
        <v>2</v>
      </c>
      <c r="C31" s="68">
        <v>0</v>
      </c>
      <c r="D31">
        <v>37</v>
      </c>
      <c r="E31">
        <v>37</v>
      </c>
      <c r="F31">
        <v>0</v>
      </c>
      <c r="G31">
        <v>37</v>
      </c>
    </row>
    <row r="32" spans="1:12" x14ac:dyDescent="0.2">
      <c r="A32" s="208">
        <v>25463</v>
      </c>
      <c r="B32">
        <v>2</v>
      </c>
      <c r="C32" s="68">
        <v>1</v>
      </c>
      <c r="D32">
        <v>42</v>
      </c>
      <c r="E32">
        <v>42</v>
      </c>
      <c r="F32">
        <v>0</v>
      </c>
      <c r="G32">
        <v>42</v>
      </c>
    </row>
    <row r="33" spans="1:7" x14ac:dyDescent="0.2">
      <c r="A33" s="209">
        <v>25608</v>
      </c>
      <c r="B33">
        <v>2</v>
      </c>
      <c r="C33" s="68">
        <v>1</v>
      </c>
      <c r="D33">
        <v>49</v>
      </c>
      <c r="E33">
        <v>49</v>
      </c>
      <c r="F33">
        <v>0</v>
      </c>
      <c r="G33">
        <f t="shared" ref="G33:G38" si="0">E33-F33</f>
        <v>49</v>
      </c>
    </row>
    <row r="34" spans="1:7" x14ac:dyDescent="0.2">
      <c r="A34" s="210">
        <v>25724</v>
      </c>
      <c r="B34">
        <v>2</v>
      </c>
      <c r="C34" s="68">
        <v>0</v>
      </c>
      <c r="D34">
        <v>38</v>
      </c>
      <c r="E34">
        <v>38</v>
      </c>
      <c r="F34">
        <v>0</v>
      </c>
      <c r="G34">
        <f t="shared" si="0"/>
        <v>38</v>
      </c>
    </row>
    <row r="35" spans="1:7" x14ac:dyDescent="0.2">
      <c r="A35" s="210">
        <v>27935</v>
      </c>
      <c r="B35">
        <v>2</v>
      </c>
      <c r="C35" s="68">
        <v>0</v>
      </c>
      <c r="D35">
        <v>28</v>
      </c>
      <c r="E35">
        <v>28</v>
      </c>
      <c r="F35">
        <v>0</v>
      </c>
      <c r="G35">
        <f t="shared" si="0"/>
        <v>28</v>
      </c>
    </row>
    <row r="36" spans="1:7" x14ac:dyDescent="0.2">
      <c r="A36" s="208">
        <v>28226</v>
      </c>
      <c r="B36">
        <v>2</v>
      </c>
      <c r="C36" s="68">
        <v>1</v>
      </c>
      <c r="D36">
        <v>49</v>
      </c>
      <c r="E36">
        <v>49</v>
      </c>
      <c r="F36">
        <v>0</v>
      </c>
      <c r="G36">
        <f t="shared" si="0"/>
        <v>49</v>
      </c>
    </row>
    <row r="37" spans="1:7" ht="16" x14ac:dyDescent="0.2">
      <c r="A37" s="196">
        <v>28474</v>
      </c>
      <c r="B37">
        <v>2</v>
      </c>
      <c r="C37" s="68">
        <v>1</v>
      </c>
      <c r="D37">
        <v>28</v>
      </c>
      <c r="E37">
        <v>28</v>
      </c>
      <c r="F37">
        <v>0</v>
      </c>
      <c r="G37">
        <f t="shared" si="0"/>
        <v>28</v>
      </c>
    </row>
    <row r="38" spans="1:7" x14ac:dyDescent="0.2">
      <c r="A38" s="207">
        <v>28572</v>
      </c>
      <c r="B38">
        <v>2</v>
      </c>
      <c r="C38" s="68">
        <v>1</v>
      </c>
      <c r="D38">
        <v>31</v>
      </c>
      <c r="E38">
        <v>31</v>
      </c>
      <c r="F38">
        <v>0</v>
      </c>
      <c r="G38">
        <f t="shared" si="0"/>
        <v>31</v>
      </c>
    </row>
    <row r="39" spans="1:7" x14ac:dyDescent="0.2">
      <c r="A39" s="208">
        <v>28597</v>
      </c>
      <c r="B39">
        <v>2</v>
      </c>
      <c r="C39" s="68">
        <v>1</v>
      </c>
      <c r="D39">
        <v>29</v>
      </c>
      <c r="E39">
        <v>29</v>
      </c>
      <c r="F39">
        <v>0</v>
      </c>
      <c r="G39">
        <v>29</v>
      </c>
    </row>
    <row r="40" spans="1:7" x14ac:dyDescent="0.2">
      <c r="A40" s="207">
        <v>28608</v>
      </c>
      <c r="B40">
        <v>2</v>
      </c>
      <c r="C40" s="68">
        <v>1</v>
      </c>
      <c r="D40">
        <v>39</v>
      </c>
      <c r="E40">
        <v>39</v>
      </c>
      <c r="F40">
        <v>0</v>
      </c>
      <c r="G40">
        <f>E40-F40</f>
        <v>39</v>
      </c>
    </row>
    <row r="41" spans="1:7" x14ac:dyDescent="0.2">
      <c r="A41" s="207">
        <v>28609</v>
      </c>
      <c r="B41">
        <v>2</v>
      </c>
      <c r="C41" s="68">
        <v>1</v>
      </c>
      <c r="D41">
        <v>32</v>
      </c>
      <c r="E41">
        <v>32</v>
      </c>
      <c r="F41">
        <v>0</v>
      </c>
      <c r="G41">
        <f>E41-F41</f>
        <v>32</v>
      </c>
    </row>
    <row r="42" spans="1:7" x14ac:dyDescent="0.2">
      <c r="A42" s="208">
        <v>28632</v>
      </c>
      <c r="B42">
        <v>2</v>
      </c>
      <c r="C42" s="68">
        <v>1</v>
      </c>
      <c r="D42">
        <v>33</v>
      </c>
      <c r="E42">
        <v>33</v>
      </c>
      <c r="F42">
        <v>0</v>
      </c>
      <c r="G42">
        <v>33</v>
      </c>
    </row>
    <row r="43" spans="1:7" x14ac:dyDescent="0.2">
      <c r="A43" s="208">
        <v>28664</v>
      </c>
      <c r="B43">
        <v>2</v>
      </c>
      <c r="C43" s="68">
        <v>1</v>
      </c>
      <c r="D43">
        <v>39</v>
      </c>
      <c r="E43">
        <v>39</v>
      </c>
      <c r="F43">
        <v>0</v>
      </c>
      <c r="G43">
        <v>39</v>
      </c>
    </row>
    <row r="44" spans="1:7" x14ac:dyDescent="0.2">
      <c r="A44" s="208">
        <v>28667</v>
      </c>
      <c r="B44">
        <v>2</v>
      </c>
      <c r="C44" s="68">
        <v>0</v>
      </c>
      <c r="D44">
        <v>31</v>
      </c>
      <c r="E44">
        <v>31</v>
      </c>
      <c r="F44">
        <v>0</v>
      </c>
      <c r="G44">
        <v>31</v>
      </c>
    </row>
    <row r="45" spans="1:7" x14ac:dyDescent="0.2">
      <c r="A45" s="208">
        <v>28669</v>
      </c>
      <c r="B45">
        <v>2</v>
      </c>
      <c r="C45" s="68">
        <v>1</v>
      </c>
      <c r="D45">
        <v>27</v>
      </c>
      <c r="E45">
        <v>27</v>
      </c>
      <c r="F45">
        <v>0</v>
      </c>
      <c r="G45">
        <v>27</v>
      </c>
    </row>
    <row r="46" spans="1:7" x14ac:dyDescent="0.2">
      <c r="A46" s="208">
        <v>28716</v>
      </c>
      <c r="B46">
        <v>2</v>
      </c>
      <c r="C46" s="68">
        <v>0</v>
      </c>
      <c r="D46">
        <v>31</v>
      </c>
      <c r="E46">
        <v>31</v>
      </c>
      <c r="F46">
        <v>0</v>
      </c>
      <c r="G46">
        <v>31</v>
      </c>
    </row>
    <row r="47" spans="1:7" x14ac:dyDescent="0.2">
      <c r="A47">
        <v>28864</v>
      </c>
      <c r="B47">
        <v>2</v>
      </c>
      <c r="C47" s="68">
        <v>0</v>
      </c>
    </row>
    <row r="48" spans="1:7" x14ac:dyDescent="0.2">
      <c r="A48" s="208">
        <v>28873</v>
      </c>
      <c r="B48">
        <v>2</v>
      </c>
      <c r="C48" s="68">
        <v>1</v>
      </c>
      <c r="D48">
        <v>36</v>
      </c>
      <c r="E48">
        <v>36</v>
      </c>
      <c r="F48">
        <v>0</v>
      </c>
      <c r="G48">
        <f>E48-F48</f>
        <v>36</v>
      </c>
    </row>
    <row r="49" spans="1:7" x14ac:dyDescent="0.2">
      <c r="A49">
        <v>28903</v>
      </c>
      <c r="B49">
        <v>2</v>
      </c>
      <c r="C49" s="68">
        <v>0</v>
      </c>
      <c r="D49">
        <v>35</v>
      </c>
      <c r="E49">
        <v>35</v>
      </c>
      <c r="F49">
        <v>0</v>
      </c>
      <c r="G49">
        <v>35</v>
      </c>
    </row>
    <row r="50" spans="1:7" ht="16" x14ac:dyDescent="0.2">
      <c r="A50" s="196">
        <v>28904</v>
      </c>
      <c r="B50">
        <v>2</v>
      </c>
      <c r="C50" s="68">
        <v>1</v>
      </c>
      <c r="D50">
        <v>33</v>
      </c>
      <c r="E50">
        <v>33</v>
      </c>
      <c r="F50">
        <v>0</v>
      </c>
      <c r="G50">
        <v>33</v>
      </c>
    </row>
    <row r="51" spans="1:7" x14ac:dyDescent="0.2">
      <c r="A51">
        <v>28925</v>
      </c>
      <c r="B51">
        <v>2</v>
      </c>
      <c r="C51" s="68">
        <v>1</v>
      </c>
      <c r="D51">
        <v>39</v>
      </c>
      <c r="E51">
        <v>39</v>
      </c>
      <c r="F51">
        <v>0</v>
      </c>
      <c r="G51">
        <v>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78368-259C-004F-BB23-181C5222094C}">
  <dimension ref="A1:AE52"/>
  <sheetViews>
    <sheetView workbookViewId="0">
      <selection activeCell="F2" sqref="F1:F2"/>
    </sheetView>
  </sheetViews>
  <sheetFormatPr baseColWidth="10" defaultRowHeight="15" x14ac:dyDescent="0.2"/>
  <sheetData>
    <row r="1" spans="1:31" x14ac:dyDescent="0.2">
      <c r="A1" s="203">
        <v>12625</v>
      </c>
      <c r="B1">
        <v>2</v>
      </c>
      <c r="C1" s="68">
        <v>1</v>
      </c>
      <c r="D1">
        <v>223</v>
      </c>
      <c r="E1">
        <v>17</v>
      </c>
      <c r="F1">
        <v>0.92900000000000005</v>
      </c>
      <c r="G1" s="68">
        <v>7.0832999999999993E-2</v>
      </c>
      <c r="S1" s="68"/>
      <c r="AE1" s="68"/>
    </row>
    <row r="2" spans="1:31" x14ac:dyDescent="0.2">
      <c r="A2" s="204">
        <v>13350</v>
      </c>
      <c r="B2">
        <v>2</v>
      </c>
      <c r="C2" s="68">
        <v>0</v>
      </c>
      <c r="D2">
        <v>239</v>
      </c>
      <c r="E2">
        <v>1</v>
      </c>
      <c r="F2">
        <v>0.99583299999999997</v>
      </c>
      <c r="G2" s="68">
        <v>4.1666699999999999E-3</v>
      </c>
      <c r="S2" s="68"/>
      <c r="AE2" s="68"/>
    </row>
    <row r="3" spans="1:31" x14ac:dyDescent="0.2">
      <c r="A3" s="68">
        <v>13459</v>
      </c>
      <c r="B3">
        <v>2</v>
      </c>
      <c r="C3" s="68">
        <v>0</v>
      </c>
      <c r="D3">
        <v>236</v>
      </c>
      <c r="E3">
        <v>4</v>
      </c>
      <c r="F3">
        <v>0.98299999999999998</v>
      </c>
      <c r="G3" s="68">
        <v>1.67E-2</v>
      </c>
      <c r="H3">
        <v>1</v>
      </c>
      <c r="I3">
        <v>1</v>
      </c>
      <c r="J3">
        <v>0</v>
      </c>
      <c r="K3">
        <v>1</v>
      </c>
      <c r="L3">
        <v>0.91700000000000004</v>
      </c>
      <c r="M3">
        <v>0.27600000000000002</v>
      </c>
      <c r="N3">
        <v>510.5</v>
      </c>
      <c r="O3">
        <v>504.1</v>
      </c>
      <c r="P3">
        <v>72</v>
      </c>
      <c r="Q3">
        <v>399</v>
      </c>
      <c r="R3">
        <v>399</v>
      </c>
      <c r="S3" s="68">
        <v>2</v>
      </c>
      <c r="T3">
        <v>1</v>
      </c>
      <c r="U3">
        <v>0.91700000000000004</v>
      </c>
      <c r="V3">
        <v>0.27600000000000002</v>
      </c>
      <c r="W3">
        <v>1</v>
      </c>
      <c r="X3">
        <v>1</v>
      </c>
      <c r="Y3">
        <v>0</v>
      </c>
      <c r="Z3">
        <v>447.5</v>
      </c>
      <c r="AA3">
        <v>447.5</v>
      </c>
      <c r="AB3">
        <v>12.5</v>
      </c>
      <c r="AC3">
        <v>508.5</v>
      </c>
      <c r="AD3">
        <v>528.6</v>
      </c>
      <c r="AE3" s="68">
        <v>86.9</v>
      </c>
    </row>
    <row r="4" spans="1:31" x14ac:dyDescent="0.2">
      <c r="A4" s="204">
        <v>15072</v>
      </c>
      <c r="B4">
        <v>2</v>
      </c>
      <c r="C4" s="68">
        <v>1</v>
      </c>
      <c r="D4">
        <v>211</v>
      </c>
      <c r="E4">
        <v>29</v>
      </c>
      <c r="F4">
        <v>0.87916700000000003</v>
      </c>
      <c r="G4" s="68">
        <v>0.120833</v>
      </c>
      <c r="S4" s="68"/>
      <c r="AE4" s="68"/>
    </row>
    <row r="5" spans="1:31" x14ac:dyDescent="0.2">
      <c r="A5" s="204">
        <v>15120</v>
      </c>
      <c r="B5">
        <v>2</v>
      </c>
      <c r="C5" s="68">
        <v>0</v>
      </c>
      <c r="D5">
        <v>227</v>
      </c>
      <c r="E5">
        <v>13</v>
      </c>
      <c r="F5">
        <v>0.94583300000000003</v>
      </c>
      <c r="G5" s="68">
        <v>5.4166699999999998E-2</v>
      </c>
      <c r="S5" s="68"/>
      <c r="AE5" s="68"/>
    </row>
    <row r="6" spans="1:31" x14ac:dyDescent="0.2">
      <c r="A6" s="68">
        <v>15842</v>
      </c>
      <c r="B6">
        <v>2</v>
      </c>
      <c r="C6" s="68">
        <v>0</v>
      </c>
      <c r="D6">
        <v>236</v>
      </c>
      <c r="E6">
        <v>4</v>
      </c>
      <c r="F6">
        <v>0.98299999999999998</v>
      </c>
      <c r="G6" s="68">
        <v>1.7000000000000001E-2</v>
      </c>
      <c r="AE6" s="68"/>
    </row>
    <row r="7" spans="1:31" x14ac:dyDescent="0.2">
      <c r="A7" s="204">
        <v>16418</v>
      </c>
      <c r="B7">
        <v>2</v>
      </c>
      <c r="C7" s="68">
        <v>1</v>
      </c>
      <c r="D7">
        <v>208</v>
      </c>
      <c r="E7">
        <v>32</v>
      </c>
      <c r="F7">
        <v>0.86666699999999997</v>
      </c>
      <c r="G7" s="68">
        <v>0.13333300000000001</v>
      </c>
      <c r="I7" s="68"/>
      <c r="O7" s="68"/>
      <c r="S7" s="68"/>
      <c r="X7" s="68"/>
      <c r="AD7" s="68"/>
      <c r="AE7" s="68"/>
    </row>
    <row r="8" spans="1:31" x14ac:dyDescent="0.2">
      <c r="A8" s="204">
        <v>17200</v>
      </c>
      <c r="B8">
        <v>2</v>
      </c>
      <c r="C8" s="68">
        <v>0</v>
      </c>
      <c r="D8">
        <v>230</v>
      </c>
      <c r="E8">
        <v>10</v>
      </c>
      <c r="F8">
        <v>0.95833299999999999</v>
      </c>
      <c r="G8" s="68">
        <v>4.1666700000000001E-2</v>
      </c>
      <c r="S8" s="68"/>
      <c r="AE8" s="68"/>
    </row>
    <row r="9" spans="1:31" x14ac:dyDescent="0.2">
      <c r="A9" s="204">
        <v>18701</v>
      </c>
      <c r="B9">
        <v>2</v>
      </c>
      <c r="C9" s="68">
        <v>0</v>
      </c>
      <c r="D9">
        <v>221</v>
      </c>
      <c r="E9">
        <v>19</v>
      </c>
      <c r="F9">
        <v>0.92083300000000001</v>
      </c>
      <c r="G9" s="68">
        <v>7.9166700000000007E-2</v>
      </c>
      <c r="S9" s="68"/>
      <c r="AE9" s="68"/>
    </row>
    <row r="10" spans="1:31" x14ac:dyDescent="0.2">
      <c r="A10" s="68">
        <v>19133</v>
      </c>
      <c r="B10">
        <v>2</v>
      </c>
      <c r="C10" s="68">
        <v>0</v>
      </c>
      <c r="D10">
        <v>226</v>
      </c>
      <c r="E10">
        <v>14</v>
      </c>
      <c r="F10">
        <v>0.94199999999999995</v>
      </c>
      <c r="G10" s="68">
        <v>5.8000000000000003E-2</v>
      </c>
      <c r="H10">
        <v>1</v>
      </c>
      <c r="I10">
        <v>1</v>
      </c>
      <c r="J10">
        <v>0</v>
      </c>
      <c r="K10">
        <v>1</v>
      </c>
      <c r="L10">
        <v>0.79200000000000004</v>
      </c>
      <c r="M10">
        <v>0.40600000000000003</v>
      </c>
      <c r="N10">
        <v>495.5</v>
      </c>
      <c r="O10">
        <v>501.4</v>
      </c>
      <c r="P10">
        <v>60.7</v>
      </c>
      <c r="Q10">
        <v>460</v>
      </c>
      <c r="R10">
        <v>455</v>
      </c>
      <c r="S10" s="68">
        <v>23.7</v>
      </c>
      <c r="T10">
        <v>1</v>
      </c>
      <c r="U10">
        <v>0.625</v>
      </c>
      <c r="V10">
        <v>0.48399999999999999</v>
      </c>
      <c r="W10">
        <v>1</v>
      </c>
      <c r="X10">
        <v>1</v>
      </c>
      <c r="Y10">
        <v>0</v>
      </c>
      <c r="Z10">
        <v>397</v>
      </c>
      <c r="AA10">
        <v>396.1</v>
      </c>
      <c r="AB10">
        <v>32.200000000000003</v>
      </c>
      <c r="AC10">
        <v>465.5</v>
      </c>
      <c r="AD10">
        <v>469.6</v>
      </c>
      <c r="AE10" s="68">
        <v>84.4</v>
      </c>
    </row>
    <row r="11" spans="1:31" x14ac:dyDescent="0.2">
      <c r="A11" s="204">
        <v>19837</v>
      </c>
      <c r="B11">
        <v>2</v>
      </c>
      <c r="C11" s="68">
        <v>0</v>
      </c>
      <c r="D11">
        <v>221</v>
      </c>
      <c r="E11">
        <v>19</v>
      </c>
      <c r="F11">
        <v>0.92083300000000001</v>
      </c>
      <c r="G11" s="68">
        <v>7.9166700000000007E-2</v>
      </c>
      <c r="S11" s="68"/>
      <c r="AE11" s="68"/>
    </row>
    <row r="12" spans="1:31" x14ac:dyDescent="0.2">
      <c r="A12" s="68">
        <v>20149</v>
      </c>
      <c r="B12">
        <v>2</v>
      </c>
      <c r="C12" s="68">
        <v>0</v>
      </c>
      <c r="D12">
        <v>172</v>
      </c>
      <c r="E12">
        <v>8</v>
      </c>
      <c r="F12">
        <v>0.95599999999999996</v>
      </c>
      <c r="G12" s="68">
        <v>4.3999999999999997E-2</v>
      </c>
      <c r="H12">
        <v>1</v>
      </c>
      <c r="I12">
        <v>1</v>
      </c>
      <c r="J12">
        <v>0</v>
      </c>
      <c r="K12">
        <v>1</v>
      </c>
      <c r="L12">
        <v>0.61099999999999999</v>
      </c>
      <c r="M12">
        <v>0.48699999999999999</v>
      </c>
      <c r="N12">
        <v>456</v>
      </c>
      <c r="O12">
        <v>483.6</v>
      </c>
      <c r="P12">
        <v>99</v>
      </c>
      <c r="Q12">
        <v>370</v>
      </c>
      <c r="R12">
        <v>386.8</v>
      </c>
      <c r="S12" s="68">
        <v>70.2</v>
      </c>
      <c r="T12">
        <v>1</v>
      </c>
      <c r="U12">
        <v>1</v>
      </c>
      <c r="V12">
        <v>0</v>
      </c>
      <c r="W12">
        <v>1</v>
      </c>
      <c r="X12">
        <v>0.94399999999999995</v>
      </c>
      <c r="Y12">
        <v>0.22900000000000001</v>
      </c>
      <c r="Z12">
        <v>443</v>
      </c>
      <c r="AA12">
        <v>443</v>
      </c>
      <c r="AB12">
        <v>0</v>
      </c>
      <c r="AC12">
        <v>469.5</v>
      </c>
      <c r="AD12">
        <v>480</v>
      </c>
      <c r="AE12" s="68">
        <v>68.5</v>
      </c>
    </row>
    <row r="13" spans="1:31" ht="16" x14ac:dyDescent="0.2">
      <c r="A13" s="68">
        <v>20874</v>
      </c>
      <c r="B13">
        <v>2</v>
      </c>
      <c r="C13" s="68">
        <v>0</v>
      </c>
      <c r="D13">
        <v>224</v>
      </c>
      <c r="E13">
        <v>16</v>
      </c>
      <c r="F13">
        <v>0.93300000000000005</v>
      </c>
      <c r="G13" s="68">
        <v>6.7000000000000004E-2</v>
      </c>
      <c r="H13">
        <v>1</v>
      </c>
      <c r="I13" s="211">
        <v>0.95799999999999996</v>
      </c>
      <c r="J13" s="211">
        <v>0.19900000000000001</v>
      </c>
      <c r="K13">
        <v>1</v>
      </c>
      <c r="L13">
        <v>0.70799999999999996</v>
      </c>
      <c r="M13">
        <v>0.45400000000000001</v>
      </c>
      <c r="N13">
        <v>553.5</v>
      </c>
      <c r="O13">
        <v>552.70000000000005</v>
      </c>
      <c r="P13">
        <v>78</v>
      </c>
      <c r="Q13">
        <v>526</v>
      </c>
      <c r="R13">
        <v>547.1</v>
      </c>
      <c r="S13" s="68">
        <v>59.4</v>
      </c>
      <c r="T13">
        <v>1</v>
      </c>
      <c r="U13">
        <v>0.98899999999999999</v>
      </c>
      <c r="V13">
        <v>0.10100000000000001</v>
      </c>
      <c r="W13">
        <v>1</v>
      </c>
      <c r="X13">
        <v>0.83299999999999996</v>
      </c>
      <c r="Y13">
        <v>0.373</v>
      </c>
      <c r="Z13">
        <v>435.5</v>
      </c>
      <c r="AA13">
        <v>489.5</v>
      </c>
      <c r="AB13">
        <v>99.2</v>
      </c>
      <c r="AC13">
        <v>520</v>
      </c>
      <c r="AD13">
        <v>525.1</v>
      </c>
      <c r="AE13" s="68">
        <v>84.4</v>
      </c>
    </row>
    <row r="14" spans="1:31" x14ac:dyDescent="0.2">
      <c r="A14" s="68">
        <v>21070</v>
      </c>
      <c r="B14">
        <v>2</v>
      </c>
      <c r="C14" s="68">
        <v>0</v>
      </c>
      <c r="D14">
        <v>238</v>
      </c>
      <c r="E14">
        <v>2</v>
      </c>
      <c r="F14">
        <v>0.99199999999999999</v>
      </c>
      <c r="G14" s="68">
        <v>8.0000000000000002E-3</v>
      </c>
      <c r="H14">
        <v>1</v>
      </c>
      <c r="I14">
        <v>1</v>
      </c>
      <c r="J14">
        <v>0</v>
      </c>
      <c r="K14">
        <v>1</v>
      </c>
      <c r="L14">
        <v>0.91700000000000004</v>
      </c>
      <c r="M14">
        <v>0.27600000000000002</v>
      </c>
      <c r="N14">
        <v>598</v>
      </c>
      <c r="O14">
        <v>608</v>
      </c>
      <c r="P14">
        <v>104.1</v>
      </c>
      <c r="Q14">
        <v>601</v>
      </c>
      <c r="R14">
        <v>601</v>
      </c>
      <c r="S14" s="68">
        <v>75</v>
      </c>
      <c r="T14">
        <v>1</v>
      </c>
      <c r="U14">
        <v>1</v>
      </c>
      <c r="V14">
        <v>0</v>
      </c>
      <c r="W14">
        <v>1</v>
      </c>
      <c r="X14">
        <v>1</v>
      </c>
      <c r="Y14">
        <v>0</v>
      </c>
      <c r="AC14">
        <v>499.5</v>
      </c>
      <c r="AD14">
        <v>521.1</v>
      </c>
      <c r="AE14" s="68">
        <v>85.4</v>
      </c>
    </row>
    <row r="15" spans="1:31" x14ac:dyDescent="0.2">
      <c r="A15" s="204">
        <v>21605</v>
      </c>
      <c r="B15">
        <v>2</v>
      </c>
      <c r="C15" s="68">
        <v>1</v>
      </c>
      <c r="D15">
        <v>228</v>
      </c>
      <c r="E15">
        <v>12</v>
      </c>
      <c r="F15">
        <v>0.95</v>
      </c>
      <c r="G15" s="68">
        <v>0.05</v>
      </c>
      <c r="S15" s="68"/>
      <c r="AE15" s="68"/>
    </row>
    <row r="16" spans="1:31" x14ac:dyDescent="0.2">
      <c r="A16" s="68">
        <v>22060</v>
      </c>
      <c r="B16">
        <v>2</v>
      </c>
      <c r="C16" s="68">
        <v>1</v>
      </c>
      <c r="D16">
        <v>206</v>
      </c>
      <c r="E16">
        <v>34</v>
      </c>
      <c r="F16">
        <v>0.85799999999999998</v>
      </c>
      <c r="G16" s="68">
        <v>0.14199999999999999</v>
      </c>
      <c r="H16">
        <v>1</v>
      </c>
      <c r="I16">
        <v>1</v>
      </c>
      <c r="J16">
        <v>0</v>
      </c>
      <c r="K16">
        <v>1</v>
      </c>
      <c r="L16">
        <v>0.54200000000000004</v>
      </c>
      <c r="M16">
        <v>0.498</v>
      </c>
      <c r="N16">
        <v>522</v>
      </c>
      <c r="O16">
        <v>547.79999999999995</v>
      </c>
      <c r="P16">
        <v>136.4</v>
      </c>
      <c r="Q16">
        <v>405</v>
      </c>
      <c r="R16">
        <v>436.9</v>
      </c>
      <c r="S16" s="68">
        <v>92.6</v>
      </c>
      <c r="T16">
        <v>0</v>
      </c>
      <c r="U16">
        <v>0.45800000000000002</v>
      </c>
      <c r="V16">
        <v>0.498</v>
      </c>
      <c r="W16">
        <v>1</v>
      </c>
      <c r="X16">
        <v>0.89600000000000002</v>
      </c>
      <c r="Y16">
        <v>0.30599999999999999</v>
      </c>
      <c r="Z16">
        <v>343</v>
      </c>
      <c r="AA16">
        <v>345.8</v>
      </c>
      <c r="AB16">
        <v>82.3</v>
      </c>
      <c r="AC16">
        <v>420</v>
      </c>
      <c r="AD16">
        <v>473.2</v>
      </c>
      <c r="AE16" s="68">
        <v>173</v>
      </c>
    </row>
    <row r="17" spans="1:31" x14ac:dyDescent="0.2">
      <c r="A17" s="204">
        <v>23326</v>
      </c>
      <c r="B17">
        <v>2</v>
      </c>
      <c r="C17" s="68">
        <v>0</v>
      </c>
      <c r="D17">
        <v>232</v>
      </c>
      <c r="E17">
        <v>8</v>
      </c>
      <c r="F17">
        <v>0.96666700000000005</v>
      </c>
      <c r="G17" s="68">
        <v>3.3333300000000003E-2</v>
      </c>
      <c r="S17" s="68"/>
      <c r="AE17" s="68"/>
    </row>
    <row r="18" spans="1:31" x14ac:dyDescent="0.2">
      <c r="A18" s="68">
        <v>24158</v>
      </c>
      <c r="B18">
        <v>2</v>
      </c>
      <c r="C18" s="68">
        <v>0</v>
      </c>
      <c r="D18">
        <v>236</v>
      </c>
      <c r="E18">
        <v>4</v>
      </c>
      <c r="F18">
        <v>0.98299999999999998</v>
      </c>
      <c r="G18" s="68">
        <v>1.7000000000000001E-2</v>
      </c>
      <c r="H18">
        <v>1</v>
      </c>
      <c r="I18">
        <v>1</v>
      </c>
      <c r="J18">
        <v>0</v>
      </c>
      <c r="K18">
        <v>1</v>
      </c>
      <c r="L18">
        <v>0.875</v>
      </c>
      <c r="M18">
        <v>0.33100000000000002</v>
      </c>
      <c r="N18">
        <v>534</v>
      </c>
      <c r="O18">
        <v>539.79999999999995</v>
      </c>
      <c r="P18">
        <v>98</v>
      </c>
      <c r="Q18">
        <v>509</v>
      </c>
      <c r="R18">
        <v>504</v>
      </c>
      <c r="S18" s="68">
        <v>27.6</v>
      </c>
      <c r="T18">
        <v>1</v>
      </c>
      <c r="U18">
        <v>0.95799999999999996</v>
      </c>
      <c r="V18">
        <v>0.2</v>
      </c>
      <c r="W18">
        <v>1</v>
      </c>
      <c r="X18">
        <v>1</v>
      </c>
      <c r="Y18">
        <v>0</v>
      </c>
      <c r="Z18">
        <v>334</v>
      </c>
      <c r="AA18">
        <v>334</v>
      </c>
      <c r="AB18">
        <v>0</v>
      </c>
      <c r="AC18">
        <v>497</v>
      </c>
      <c r="AD18">
        <v>513.6</v>
      </c>
      <c r="AE18" s="68">
        <v>123.6</v>
      </c>
    </row>
    <row r="19" spans="1:31" x14ac:dyDescent="0.2">
      <c r="A19" s="68">
        <v>24181</v>
      </c>
      <c r="B19">
        <v>2</v>
      </c>
      <c r="C19" s="68">
        <v>0</v>
      </c>
      <c r="D19">
        <v>232</v>
      </c>
      <c r="E19">
        <v>8</v>
      </c>
      <c r="F19">
        <v>0.96699999999999997</v>
      </c>
      <c r="G19" s="68">
        <v>3.3000000000000002E-2</v>
      </c>
      <c r="S19" s="68"/>
      <c r="AE19" s="68"/>
    </row>
    <row r="20" spans="1:31" x14ac:dyDescent="0.2">
      <c r="A20" s="204">
        <v>24318</v>
      </c>
      <c r="B20">
        <v>2</v>
      </c>
      <c r="C20" s="68">
        <v>0</v>
      </c>
      <c r="D20">
        <v>199</v>
      </c>
      <c r="E20">
        <v>41</v>
      </c>
      <c r="F20">
        <v>0.82916699999999999</v>
      </c>
      <c r="G20" s="68">
        <v>0.17083300000000001</v>
      </c>
      <c r="S20" s="68"/>
      <c r="AE20" s="68"/>
    </row>
    <row r="21" spans="1:31" x14ac:dyDescent="0.2">
      <c r="A21" s="204">
        <v>24465</v>
      </c>
      <c r="B21">
        <v>2</v>
      </c>
      <c r="C21" s="68">
        <v>1</v>
      </c>
      <c r="D21">
        <v>233</v>
      </c>
      <c r="E21">
        <v>7</v>
      </c>
      <c r="F21">
        <v>0.97083299999999995</v>
      </c>
      <c r="G21" s="68">
        <v>2.91667E-2</v>
      </c>
      <c r="S21" s="68"/>
      <c r="AE21" s="68"/>
    </row>
    <row r="22" spans="1:31" x14ac:dyDescent="0.2">
      <c r="A22" s="68">
        <v>24548</v>
      </c>
      <c r="B22">
        <v>2</v>
      </c>
      <c r="C22" s="68">
        <v>0</v>
      </c>
      <c r="D22">
        <v>231</v>
      </c>
      <c r="E22">
        <v>9</v>
      </c>
      <c r="F22">
        <v>0.96250000000000002</v>
      </c>
      <c r="G22" s="68">
        <v>3.7499999999999999E-2</v>
      </c>
      <c r="H22">
        <v>1</v>
      </c>
      <c r="I22">
        <v>1</v>
      </c>
      <c r="J22">
        <v>0</v>
      </c>
      <c r="K22">
        <v>1</v>
      </c>
      <c r="L22">
        <v>0.66700000000000004</v>
      </c>
      <c r="M22">
        <v>0.47099999999999997</v>
      </c>
      <c r="N22">
        <v>513.5</v>
      </c>
      <c r="O22">
        <v>549.29999999999995</v>
      </c>
      <c r="P22">
        <v>147.30000000000001</v>
      </c>
      <c r="Q22">
        <v>401</v>
      </c>
      <c r="R22">
        <v>417.3</v>
      </c>
      <c r="S22" s="68">
        <v>48.3</v>
      </c>
      <c r="T22">
        <v>1</v>
      </c>
      <c r="U22">
        <v>0.95799999999999996</v>
      </c>
      <c r="V22">
        <v>0.2</v>
      </c>
      <c r="W22">
        <v>1</v>
      </c>
      <c r="X22">
        <v>1</v>
      </c>
      <c r="Y22">
        <v>0</v>
      </c>
      <c r="Z22">
        <v>426</v>
      </c>
      <c r="AA22">
        <v>426</v>
      </c>
      <c r="AB22">
        <v>0</v>
      </c>
      <c r="AC22">
        <v>663</v>
      </c>
      <c r="AD22">
        <v>675.4</v>
      </c>
      <c r="AE22" s="68">
        <v>149.9</v>
      </c>
    </row>
    <row r="23" spans="1:31" x14ac:dyDescent="0.2">
      <c r="A23" s="204">
        <v>24687</v>
      </c>
      <c r="B23">
        <v>2</v>
      </c>
      <c r="C23" s="68">
        <v>1</v>
      </c>
      <c r="D23">
        <v>218</v>
      </c>
      <c r="E23">
        <v>22</v>
      </c>
      <c r="F23">
        <v>0.90833299999999995</v>
      </c>
      <c r="G23" s="68">
        <v>9.1666700000000004E-2</v>
      </c>
      <c r="S23" s="68"/>
      <c r="AE23" s="68"/>
    </row>
    <row r="24" spans="1:31" x14ac:dyDescent="0.2">
      <c r="A24" s="68">
        <v>24715</v>
      </c>
      <c r="B24">
        <v>2</v>
      </c>
      <c r="C24" s="68">
        <v>0</v>
      </c>
      <c r="D24">
        <v>235</v>
      </c>
      <c r="E24">
        <v>5</v>
      </c>
      <c r="F24">
        <v>0.97899999999999998</v>
      </c>
      <c r="G24" s="68">
        <v>2.1000000000000001E-2</v>
      </c>
      <c r="H24">
        <v>1</v>
      </c>
      <c r="I24">
        <v>1</v>
      </c>
      <c r="J24">
        <v>0</v>
      </c>
      <c r="K24">
        <v>1</v>
      </c>
      <c r="L24">
        <v>0.83299999999999996</v>
      </c>
      <c r="M24">
        <v>0.373</v>
      </c>
      <c r="N24">
        <v>549.5</v>
      </c>
      <c r="O24">
        <v>561.1</v>
      </c>
      <c r="P24">
        <v>77.7</v>
      </c>
      <c r="Q24">
        <v>421.5</v>
      </c>
      <c r="R24">
        <v>427.8</v>
      </c>
      <c r="S24" s="68">
        <v>40.5</v>
      </c>
      <c r="T24">
        <v>1</v>
      </c>
      <c r="U24">
        <v>0.95799999999999996</v>
      </c>
      <c r="V24">
        <v>0.2</v>
      </c>
      <c r="W24">
        <v>1</v>
      </c>
      <c r="X24">
        <v>1</v>
      </c>
      <c r="Y24">
        <v>0</v>
      </c>
      <c r="Z24">
        <v>478</v>
      </c>
      <c r="AA24">
        <v>478</v>
      </c>
      <c r="AB24">
        <v>0</v>
      </c>
      <c r="AC24">
        <v>537.5</v>
      </c>
      <c r="AD24">
        <v>555.5</v>
      </c>
      <c r="AE24" s="68">
        <v>105.9</v>
      </c>
    </row>
    <row r="25" spans="1:31" x14ac:dyDescent="0.2">
      <c r="A25" s="68">
        <v>24768</v>
      </c>
      <c r="B25">
        <v>2</v>
      </c>
      <c r="C25" s="68">
        <v>0</v>
      </c>
      <c r="D25">
        <v>238</v>
      </c>
      <c r="E25">
        <v>2</v>
      </c>
      <c r="F25">
        <v>0.99199999999999999</v>
      </c>
      <c r="G25" s="68">
        <v>8.0000000000000002E-3</v>
      </c>
      <c r="H25">
        <v>1</v>
      </c>
      <c r="I25">
        <v>1</v>
      </c>
      <c r="J25">
        <v>0</v>
      </c>
      <c r="K25">
        <v>1</v>
      </c>
      <c r="L25">
        <v>1</v>
      </c>
      <c r="M25">
        <v>0</v>
      </c>
      <c r="N25">
        <v>539</v>
      </c>
      <c r="O25">
        <v>543.70000000000005</v>
      </c>
      <c r="P25">
        <v>58.3</v>
      </c>
      <c r="S25" s="68"/>
      <c r="T25">
        <v>1</v>
      </c>
      <c r="U25">
        <v>0.91700000000000004</v>
      </c>
      <c r="V25">
        <v>0.27600000000000002</v>
      </c>
      <c r="W25">
        <v>1</v>
      </c>
      <c r="X25">
        <v>1</v>
      </c>
      <c r="Y25">
        <v>0</v>
      </c>
      <c r="Z25">
        <v>427</v>
      </c>
      <c r="AA25">
        <v>427</v>
      </c>
      <c r="AB25">
        <v>9</v>
      </c>
      <c r="AC25">
        <v>525</v>
      </c>
      <c r="AD25">
        <v>531</v>
      </c>
      <c r="AE25" s="68">
        <v>102</v>
      </c>
    </row>
    <row r="26" spans="1:31" x14ac:dyDescent="0.2">
      <c r="A26" s="204">
        <v>25121</v>
      </c>
      <c r="B26">
        <v>2</v>
      </c>
      <c r="C26" s="68">
        <v>1</v>
      </c>
      <c r="D26">
        <v>209</v>
      </c>
      <c r="E26">
        <v>31</v>
      </c>
      <c r="F26">
        <v>0.87083299999999997</v>
      </c>
      <c r="G26" s="68">
        <v>0.129167</v>
      </c>
      <c r="S26" s="68"/>
      <c r="AE26" s="68"/>
    </row>
    <row r="27" spans="1:31" x14ac:dyDescent="0.2">
      <c r="A27" s="68">
        <v>25227</v>
      </c>
      <c r="B27">
        <v>2</v>
      </c>
      <c r="C27" s="68">
        <v>0</v>
      </c>
      <c r="D27">
        <v>225</v>
      </c>
      <c r="E27">
        <v>15</v>
      </c>
      <c r="F27">
        <v>0.93799999999999994</v>
      </c>
      <c r="G27" s="68">
        <v>6.2E-2</v>
      </c>
      <c r="H27">
        <v>1</v>
      </c>
      <c r="I27">
        <v>1</v>
      </c>
      <c r="J27">
        <v>0</v>
      </c>
      <c r="K27">
        <v>1</v>
      </c>
      <c r="L27">
        <v>0.58299999999999996</v>
      </c>
      <c r="M27">
        <v>0.49299999999999999</v>
      </c>
      <c r="N27">
        <v>423.5</v>
      </c>
      <c r="O27">
        <v>555.79999999999995</v>
      </c>
      <c r="P27">
        <v>86.7</v>
      </c>
      <c r="Q27">
        <v>375.5</v>
      </c>
      <c r="R27">
        <v>382.6</v>
      </c>
      <c r="S27" s="68">
        <v>31.8</v>
      </c>
      <c r="T27">
        <v>1</v>
      </c>
      <c r="U27">
        <v>0.79200000000000004</v>
      </c>
      <c r="V27">
        <v>0.40600000000000003</v>
      </c>
      <c r="W27">
        <v>1</v>
      </c>
      <c r="X27">
        <v>1</v>
      </c>
      <c r="Y27">
        <v>0</v>
      </c>
      <c r="Z27">
        <v>392</v>
      </c>
      <c r="AA27">
        <v>395</v>
      </c>
      <c r="AB27">
        <v>25.2</v>
      </c>
      <c r="AC27">
        <v>430</v>
      </c>
      <c r="AD27">
        <v>447.1</v>
      </c>
      <c r="AE27" s="68">
        <v>76.3</v>
      </c>
    </row>
    <row r="28" spans="1:31" x14ac:dyDescent="0.2">
      <c r="A28" s="68">
        <v>25266</v>
      </c>
      <c r="B28">
        <v>2</v>
      </c>
      <c r="C28" s="68">
        <v>0</v>
      </c>
      <c r="D28">
        <v>236</v>
      </c>
      <c r="E28">
        <v>4</v>
      </c>
      <c r="F28">
        <v>0.98299999999999998</v>
      </c>
      <c r="G28" s="68">
        <v>1.7000000000000001E-2</v>
      </c>
      <c r="H28">
        <v>1</v>
      </c>
      <c r="I28">
        <v>1</v>
      </c>
      <c r="J28">
        <v>0</v>
      </c>
      <c r="K28">
        <v>1</v>
      </c>
      <c r="L28">
        <v>0.875</v>
      </c>
      <c r="M28">
        <v>0.33100000000000002</v>
      </c>
      <c r="N28">
        <v>537</v>
      </c>
      <c r="O28">
        <v>545.29999999999995</v>
      </c>
      <c r="P28">
        <v>62.8</v>
      </c>
      <c r="Q28">
        <v>485</v>
      </c>
      <c r="R28">
        <v>486</v>
      </c>
      <c r="S28" s="68">
        <v>57.6</v>
      </c>
      <c r="T28">
        <v>1</v>
      </c>
      <c r="U28">
        <v>0.95799999999999996</v>
      </c>
      <c r="V28">
        <v>0.19900000000000001</v>
      </c>
      <c r="W28">
        <v>1</v>
      </c>
      <c r="X28">
        <v>1</v>
      </c>
      <c r="Y28">
        <v>0</v>
      </c>
      <c r="Z28">
        <v>435</v>
      </c>
      <c r="AA28">
        <v>435</v>
      </c>
      <c r="AB28">
        <v>0</v>
      </c>
      <c r="AC28">
        <v>524.5</v>
      </c>
      <c r="AD28">
        <v>528.1</v>
      </c>
      <c r="AE28" s="68">
        <v>54.4</v>
      </c>
    </row>
    <row r="29" spans="1:31" x14ac:dyDescent="0.2">
      <c r="A29" s="204">
        <v>25286</v>
      </c>
      <c r="B29">
        <v>2</v>
      </c>
      <c r="C29" s="68">
        <v>0</v>
      </c>
      <c r="D29">
        <v>226</v>
      </c>
      <c r="E29">
        <v>14</v>
      </c>
      <c r="F29">
        <v>0.94166700000000003</v>
      </c>
      <c r="G29" s="68">
        <v>5.8333299999999998E-2</v>
      </c>
      <c r="S29" s="68"/>
      <c r="AE29" s="68"/>
    </row>
    <row r="30" spans="1:31" x14ac:dyDescent="0.2">
      <c r="A30" s="204">
        <v>25463</v>
      </c>
      <c r="B30">
        <v>2</v>
      </c>
      <c r="C30" s="68">
        <v>1</v>
      </c>
      <c r="D30">
        <v>233</v>
      </c>
      <c r="E30">
        <v>7</v>
      </c>
      <c r="F30">
        <v>0.97083299999999995</v>
      </c>
      <c r="G30" s="68">
        <v>2.91667E-2</v>
      </c>
      <c r="S30" s="68"/>
      <c r="AE30" s="68"/>
    </row>
    <row r="31" spans="1:31" x14ac:dyDescent="0.2">
      <c r="A31" s="68">
        <v>25608</v>
      </c>
      <c r="B31">
        <v>2</v>
      </c>
      <c r="C31" s="68">
        <v>0</v>
      </c>
      <c r="D31">
        <v>238</v>
      </c>
      <c r="E31">
        <v>2</v>
      </c>
      <c r="F31">
        <v>0.99199999999999999</v>
      </c>
      <c r="G31" s="68">
        <v>8.0000000000000002E-3</v>
      </c>
      <c r="H31">
        <v>1</v>
      </c>
      <c r="I31">
        <v>1</v>
      </c>
      <c r="J31">
        <v>0</v>
      </c>
      <c r="K31">
        <v>1</v>
      </c>
      <c r="L31">
        <v>0.91700000000000004</v>
      </c>
      <c r="M31">
        <v>0.27600000000000002</v>
      </c>
      <c r="N31">
        <v>611</v>
      </c>
      <c r="O31">
        <v>609.6</v>
      </c>
      <c r="P31">
        <v>93.7</v>
      </c>
      <c r="Q31">
        <v>480.5</v>
      </c>
      <c r="R31">
        <v>480.5</v>
      </c>
      <c r="S31" s="68">
        <v>8.5</v>
      </c>
      <c r="T31">
        <v>1</v>
      </c>
      <c r="U31">
        <v>1</v>
      </c>
      <c r="V31">
        <v>0</v>
      </c>
      <c r="W31">
        <v>1</v>
      </c>
      <c r="X31">
        <v>1</v>
      </c>
      <c r="Y31">
        <v>0</v>
      </c>
      <c r="AC31">
        <v>531.5</v>
      </c>
      <c r="AD31">
        <v>542.20000000000005</v>
      </c>
      <c r="AE31" s="68">
        <v>57.2</v>
      </c>
    </row>
    <row r="32" spans="1:31" x14ac:dyDescent="0.2">
      <c r="A32" s="68">
        <v>25724</v>
      </c>
      <c r="B32">
        <v>2</v>
      </c>
      <c r="C32" s="68">
        <v>1</v>
      </c>
      <c r="D32">
        <v>216</v>
      </c>
      <c r="E32">
        <v>24</v>
      </c>
      <c r="F32">
        <v>0.9</v>
      </c>
      <c r="G32" s="68">
        <v>0.1</v>
      </c>
      <c r="H32">
        <v>1</v>
      </c>
      <c r="I32">
        <v>0.97899999999999998</v>
      </c>
      <c r="J32">
        <v>0.14299999999999999</v>
      </c>
      <c r="K32">
        <v>0.5</v>
      </c>
      <c r="L32">
        <v>0.5</v>
      </c>
      <c r="M32">
        <v>0.5</v>
      </c>
      <c r="N32">
        <v>462</v>
      </c>
      <c r="O32">
        <v>473.8</v>
      </c>
      <c r="P32">
        <v>82.1</v>
      </c>
      <c r="Q32">
        <v>401.5</v>
      </c>
      <c r="R32">
        <v>422.8</v>
      </c>
      <c r="S32" s="68">
        <v>55.8</v>
      </c>
      <c r="T32">
        <v>1</v>
      </c>
      <c r="U32">
        <v>0.58299999999999996</v>
      </c>
      <c r="V32">
        <v>0.49299999999999999</v>
      </c>
      <c r="W32">
        <v>1</v>
      </c>
      <c r="X32">
        <v>1</v>
      </c>
      <c r="Y32">
        <v>0</v>
      </c>
      <c r="Z32">
        <v>424</v>
      </c>
      <c r="AA32">
        <v>416.2</v>
      </c>
      <c r="AB32">
        <v>50</v>
      </c>
      <c r="AC32">
        <v>463</v>
      </c>
      <c r="AD32">
        <v>484.9</v>
      </c>
      <c r="AE32" s="68">
        <v>91.3</v>
      </c>
    </row>
    <row r="33" spans="1:31" x14ac:dyDescent="0.2">
      <c r="A33" s="68">
        <v>27935</v>
      </c>
      <c r="B33">
        <v>2</v>
      </c>
      <c r="C33" s="68">
        <v>0</v>
      </c>
      <c r="D33">
        <v>229</v>
      </c>
      <c r="E33">
        <v>11</v>
      </c>
      <c r="F33">
        <v>0.95399999999999996</v>
      </c>
      <c r="G33" s="68">
        <v>4.58E-2</v>
      </c>
      <c r="H33">
        <v>1</v>
      </c>
      <c r="I33">
        <v>0.98899999999999999</v>
      </c>
      <c r="J33">
        <v>0.10100000000000001</v>
      </c>
      <c r="K33">
        <v>1</v>
      </c>
      <c r="L33">
        <v>0.79200000000000004</v>
      </c>
      <c r="M33">
        <v>0.40600000000000003</v>
      </c>
      <c r="N33">
        <v>512</v>
      </c>
      <c r="O33">
        <v>527.5</v>
      </c>
      <c r="P33">
        <v>107.6</v>
      </c>
      <c r="Q33">
        <v>447</v>
      </c>
      <c r="R33">
        <v>435.8</v>
      </c>
      <c r="S33" s="68">
        <v>31.6</v>
      </c>
      <c r="T33">
        <v>1</v>
      </c>
      <c r="U33">
        <v>0.79200000000000004</v>
      </c>
      <c r="V33">
        <v>0.40600000000000003</v>
      </c>
      <c r="W33">
        <v>1</v>
      </c>
      <c r="X33">
        <v>1</v>
      </c>
      <c r="Y33">
        <v>0</v>
      </c>
      <c r="Z33">
        <v>467</v>
      </c>
      <c r="AA33">
        <v>474.8</v>
      </c>
      <c r="AB33">
        <v>41.6</v>
      </c>
      <c r="AC33">
        <v>534</v>
      </c>
      <c r="AD33">
        <v>557.70000000000005</v>
      </c>
      <c r="AE33" s="68">
        <v>89.2</v>
      </c>
    </row>
    <row r="34" spans="1:31" x14ac:dyDescent="0.2">
      <c r="A34" s="204">
        <v>28226</v>
      </c>
      <c r="B34">
        <v>2</v>
      </c>
      <c r="C34" s="68">
        <v>1</v>
      </c>
      <c r="D34">
        <v>238</v>
      </c>
      <c r="E34">
        <v>2</v>
      </c>
      <c r="F34">
        <v>0.99166699999999997</v>
      </c>
      <c r="G34" s="68">
        <v>8.3333299999999999E-3</v>
      </c>
      <c r="S34" s="68"/>
      <c r="AE34" s="68"/>
    </row>
    <row r="35" spans="1:31" x14ac:dyDescent="0.2">
      <c r="A35" s="68">
        <v>28474</v>
      </c>
      <c r="B35">
        <v>2</v>
      </c>
      <c r="C35" s="68">
        <v>1</v>
      </c>
      <c r="D35">
        <v>239</v>
      </c>
      <c r="E35">
        <v>1</v>
      </c>
      <c r="F35">
        <v>0.996</v>
      </c>
      <c r="G35" s="68">
        <v>4.0000000000000001E-3</v>
      </c>
      <c r="S35" s="68"/>
      <c r="AE35" s="68"/>
    </row>
    <row r="36" spans="1:31" x14ac:dyDescent="0.2">
      <c r="A36" s="68">
        <v>28572</v>
      </c>
      <c r="B36">
        <v>2</v>
      </c>
      <c r="C36" s="68">
        <v>1</v>
      </c>
      <c r="D36">
        <v>237</v>
      </c>
      <c r="E36">
        <v>3</v>
      </c>
      <c r="F36">
        <v>0.98799999999999999</v>
      </c>
      <c r="G36" s="68">
        <v>1.2500000000000001E-2</v>
      </c>
      <c r="H36">
        <v>1</v>
      </c>
      <c r="I36">
        <v>0.98899999999999999</v>
      </c>
      <c r="J36">
        <v>0.10199999999999999</v>
      </c>
      <c r="K36">
        <v>1</v>
      </c>
      <c r="L36">
        <v>0.95799999999999996</v>
      </c>
      <c r="M36">
        <v>0.2</v>
      </c>
      <c r="N36">
        <v>639</v>
      </c>
      <c r="O36">
        <v>643.1</v>
      </c>
      <c r="P36">
        <v>118.8</v>
      </c>
      <c r="Q36">
        <v>385</v>
      </c>
      <c r="R36">
        <v>385</v>
      </c>
      <c r="S36" s="68">
        <v>0</v>
      </c>
      <c r="T36">
        <v>1</v>
      </c>
      <c r="U36">
        <v>0.95799999999999996</v>
      </c>
      <c r="V36">
        <v>0.2</v>
      </c>
      <c r="W36">
        <v>1</v>
      </c>
      <c r="X36">
        <v>1</v>
      </c>
      <c r="Y36">
        <v>0</v>
      </c>
      <c r="Z36">
        <v>522</v>
      </c>
      <c r="AA36">
        <v>522</v>
      </c>
      <c r="AB36">
        <v>0</v>
      </c>
      <c r="AC36">
        <v>570</v>
      </c>
      <c r="AD36">
        <v>585.9</v>
      </c>
      <c r="AE36" s="68">
        <v>83.6</v>
      </c>
    </row>
    <row r="37" spans="1:31" x14ac:dyDescent="0.2">
      <c r="A37" s="68">
        <v>28597</v>
      </c>
      <c r="B37">
        <v>2</v>
      </c>
      <c r="C37" s="68">
        <v>1</v>
      </c>
      <c r="D37">
        <v>221</v>
      </c>
      <c r="E37">
        <v>19</v>
      </c>
      <c r="F37">
        <v>0.92100000000000004</v>
      </c>
      <c r="G37" s="68">
        <v>7.9000000000000001E-2</v>
      </c>
      <c r="H37">
        <v>1</v>
      </c>
      <c r="I37">
        <v>1</v>
      </c>
      <c r="J37">
        <v>0</v>
      </c>
      <c r="K37">
        <v>0.5</v>
      </c>
      <c r="L37">
        <v>0.5</v>
      </c>
      <c r="M37">
        <v>0.5</v>
      </c>
      <c r="N37">
        <v>464</v>
      </c>
      <c r="O37">
        <v>464.6</v>
      </c>
      <c r="P37">
        <v>106.2</v>
      </c>
      <c r="Q37">
        <v>402</v>
      </c>
      <c r="R37">
        <v>405.8</v>
      </c>
      <c r="S37" s="68">
        <v>49.5</v>
      </c>
      <c r="T37">
        <v>1</v>
      </c>
      <c r="U37">
        <v>0.70899999999999996</v>
      </c>
      <c r="V37">
        <v>0.45500000000000002</v>
      </c>
      <c r="W37">
        <v>1</v>
      </c>
      <c r="X37">
        <v>1</v>
      </c>
      <c r="Y37">
        <v>0</v>
      </c>
      <c r="Z37">
        <v>348</v>
      </c>
      <c r="AA37">
        <v>353.4</v>
      </c>
      <c r="AB37">
        <v>26.7</v>
      </c>
      <c r="AC37">
        <v>472</v>
      </c>
      <c r="AD37">
        <v>478.2</v>
      </c>
      <c r="AE37" s="68">
        <v>104.1</v>
      </c>
    </row>
    <row r="38" spans="1:31" x14ac:dyDescent="0.2">
      <c r="A38" s="68">
        <v>28608</v>
      </c>
      <c r="B38">
        <v>2</v>
      </c>
      <c r="C38" s="68">
        <v>1</v>
      </c>
      <c r="D38">
        <v>226</v>
      </c>
      <c r="E38">
        <v>14</v>
      </c>
      <c r="F38">
        <v>0.94199999999999995</v>
      </c>
      <c r="G38" s="68">
        <v>5.8000000000000003E-2</v>
      </c>
      <c r="H38">
        <v>1</v>
      </c>
      <c r="I38">
        <v>0.97899999999999998</v>
      </c>
      <c r="J38">
        <v>0.14199999999999999</v>
      </c>
      <c r="K38">
        <v>1</v>
      </c>
      <c r="L38">
        <v>0.83299999999999996</v>
      </c>
      <c r="M38">
        <v>0.373</v>
      </c>
      <c r="N38">
        <v>477.5</v>
      </c>
      <c r="O38">
        <v>478.2</v>
      </c>
      <c r="P38">
        <v>69.900000000000006</v>
      </c>
      <c r="Q38">
        <v>442</v>
      </c>
      <c r="R38">
        <v>457.8</v>
      </c>
      <c r="S38" s="68">
        <v>33.299999999999997</v>
      </c>
      <c r="T38">
        <v>1</v>
      </c>
      <c r="U38">
        <v>0.75</v>
      </c>
      <c r="V38">
        <v>0.433</v>
      </c>
      <c r="W38">
        <v>1</v>
      </c>
      <c r="X38">
        <v>0.97899999999999998</v>
      </c>
      <c r="Y38">
        <v>0.14299999999999999</v>
      </c>
      <c r="Z38">
        <v>407.5</v>
      </c>
      <c r="AA38">
        <v>413.5</v>
      </c>
      <c r="AB38">
        <v>31.3</v>
      </c>
      <c r="AC38">
        <v>488.5</v>
      </c>
      <c r="AD38">
        <v>486.8</v>
      </c>
      <c r="AE38" s="68">
        <v>73.7</v>
      </c>
    </row>
    <row r="39" spans="1:31" x14ac:dyDescent="0.2">
      <c r="A39" s="68">
        <v>28609</v>
      </c>
      <c r="B39">
        <v>2</v>
      </c>
      <c r="C39" s="68">
        <v>1</v>
      </c>
      <c r="D39">
        <v>232</v>
      </c>
      <c r="E39">
        <v>8</v>
      </c>
      <c r="F39">
        <v>0.96699999999999997</v>
      </c>
      <c r="G39" s="68">
        <v>3.3000000000000002E-2</v>
      </c>
      <c r="H39">
        <v>1</v>
      </c>
      <c r="I39">
        <v>0.98899999999999999</v>
      </c>
      <c r="J39">
        <v>0.10199999999999999</v>
      </c>
      <c r="K39">
        <v>1</v>
      </c>
      <c r="L39">
        <v>0.83299999999999996</v>
      </c>
      <c r="M39">
        <v>0.373</v>
      </c>
      <c r="N39">
        <v>550</v>
      </c>
      <c r="O39">
        <v>555</v>
      </c>
      <c r="P39">
        <v>86.3</v>
      </c>
      <c r="Q39">
        <v>465</v>
      </c>
      <c r="R39">
        <v>484</v>
      </c>
      <c r="S39" s="68">
        <v>60.6</v>
      </c>
      <c r="T39">
        <v>1</v>
      </c>
      <c r="U39">
        <v>0.875</v>
      </c>
      <c r="V39">
        <v>0.33100000000000002</v>
      </c>
      <c r="W39">
        <v>1</v>
      </c>
      <c r="X39">
        <v>1</v>
      </c>
      <c r="Y39">
        <v>0</v>
      </c>
      <c r="Z39">
        <v>637</v>
      </c>
      <c r="AA39">
        <v>655</v>
      </c>
      <c r="AB39">
        <v>179.3</v>
      </c>
      <c r="AC39">
        <v>555.5</v>
      </c>
      <c r="AD39">
        <v>553.1</v>
      </c>
      <c r="AE39" s="68">
        <v>76.5</v>
      </c>
    </row>
    <row r="40" spans="1:31" x14ac:dyDescent="0.2">
      <c r="A40" s="204">
        <v>28632</v>
      </c>
      <c r="B40">
        <v>2</v>
      </c>
      <c r="C40" s="68">
        <v>1</v>
      </c>
      <c r="D40">
        <v>219</v>
      </c>
      <c r="E40">
        <v>21</v>
      </c>
      <c r="F40">
        <v>0.91249999999999998</v>
      </c>
      <c r="G40" s="68">
        <v>8.7499999999999994E-2</v>
      </c>
      <c r="S40" s="68"/>
      <c r="AE40" s="68"/>
    </row>
    <row r="41" spans="1:31" x14ac:dyDescent="0.2">
      <c r="A41" s="204">
        <v>28664</v>
      </c>
      <c r="B41">
        <v>2</v>
      </c>
      <c r="C41" s="68">
        <v>1</v>
      </c>
      <c r="D41">
        <v>229</v>
      </c>
      <c r="E41">
        <v>11</v>
      </c>
      <c r="F41">
        <v>0.95416699999999999</v>
      </c>
      <c r="G41" s="68">
        <v>4.58333E-2</v>
      </c>
      <c r="S41" s="68"/>
      <c r="AE41" s="68"/>
    </row>
    <row r="42" spans="1:31" x14ac:dyDescent="0.2">
      <c r="A42" s="204">
        <v>28667</v>
      </c>
      <c r="B42">
        <v>2</v>
      </c>
      <c r="C42" s="68">
        <v>0</v>
      </c>
      <c r="G42" s="68"/>
      <c r="S42" s="68"/>
      <c r="AE42" s="68"/>
    </row>
    <row r="43" spans="1:31" x14ac:dyDescent="0.2">
      <c r="A43" s="204">
        <v>28669</v>
      </c>
      <c r="B43">
        <v>2</v>
      </c>
      <c r="C43" s="68">
        <v>1</v>
      </c>
      <c r="D43">
        <v>230</v>
      </c>
      <c r="E43">
        <v>10</v>
      </c>
      <c r="F43">
        <v>0.95833299999999999</v>
      </c>
      <c r="G43" s="68">
        <v>4.1666700000000001E-2</v>
      </c>
      <c r="S43" s="68"/>
      <c r="AE43" s="68"/>
    </row>
    <row r="44" spans="1:31" x14ac:dyDescent="0.2">
      <c r="A44" s="204">
        <v>28716</v>
      </c>
      <c r="B44">
        <v>2</v>
      </c>
      <c r="C44" s="68">
        <v>0</v>
      </c>
      <c r="D44">
        <v>238</v>
      </c>
      <c r="E44">
        <v>2</v>
      </c>
      <c r="F44">
        <v>0.99166699999999997</v>
      </c>
      <c r="G44" s="68">
        <v>8.3333299999999999E-3</v>
      </c>
      <c r="S44" s="68"/>
      <c r="AE44" s="68"/>
    </row>
    <row r="45" spans="1:31" x14ac:dyDescent="0.2">
      <c r="A45" s="68">
        <v>28864</v>
      </c>
      <c r="B45">
        <v>2</v>
      </c>
      <c r="C45" s="68">
        <v>0</v>
      </c>
      <c r="G45" s="68"/>
      <c r="S45" s="68"/>
      <c r="AE45" s="68"/>
    </row>
    <row r="46" spans="1:31" x14ac:dyDescent="0.2">
      <c r="A46" s="208">
        <v>28873</v>
      </c>
      <c r="B46">
        <v>2</v>
      </c>
      <c r="C46" s="68">
        <v>1</v>
      </c>
      <c r="D46">
        <v>140</v>
      </c>
      <c r="E46">
        <v>100</v>
      </c>
      <c r="F46">
        <v>0.58333299999999999</v>
      </c>
      <c r="G46" s="68">
        <v>0.41666700000000001</v>
      </c>
      <c r="S46" s="68"/>
      <c r="AE46" s="68"/>
    </row>
    <row r="47" spans="1:31" x14ac:dyDescent="0.2">
      <c r="A47">
        <v>28903</v>
      </c>
      <c r="B47">
        <v>2</v>
      </c>
      <c r="C47" s="68">
        <v>0</v>
      </c>
      <c r="D47">
        <v>237</v>
      </c>
      <c r="E47">
        <v>3</v>
      </c>
      <c r="F47">
        <v>0.98750000000000004</v>
      </c>
      <c r="G47" s="68">
        <v>1.2500000000000001E-2</v>
      </c>
      <c r="S47" s="68"/>
      <c r="AE47" s="68"/>
    </row>
    <row r="48" spans="1:31" x14ac:dyDescent="0.2">
      <c r="A48">
        <v>28904</v>
      </c>
      <c r="B48">
        <v>2</v>
      </c>
      <c r="C48" s="68">
        <v>1</v>
      </c>
      <c r="D48">
        <v>236</v>
      </c>
      <c r="E48">
        <v>4</v>
      </c>
      <c r="F48">
        <v>0.98333000000000004</v>
      </c>
      <c r="G48" s="68">
        <v>1.677E-2</v>
      </c>
      <c r="S48" s="68"/>
      <c r="AE48" s="68"/>
    </row>
    <row r="49" spans="1:31" x14ac:dyDescent="0.2">
      <c r="A49">
        <v>28925</v>
      </c>
      <c r="B49">
        <v>2</v>
      </c>
      <c r="C49" s="68">
        <v>1</v>
      </c>
      <c r="D49">
        <v>232</v>
      </c>
      <c r="E49">
        <v>8</v>
      </c>
      <c r="F49">
        <v>0.96699999999999997</v>
      </c>
      <c r="G49" s="68">
        <v>1.7000000000000001E-2</v>
      </c>
      <c r="S49" s="68"/>
      <c r="AE49" s="68"/>
    </row>
    <row r="50" spans="1:31" ht="16" x14ac:dyDescent="0.2">
      <c r="A50" s="192" t="s">
        <v>215</v>
      </c>
      <c r="B50" s="192" t="s">
        <v>221</v>
      </c>
      <c r="C50" s="193" t="s">
        <v>54</v>
      </c>
      <c r="D50" s="192" t="s">
        <v>231</v>
      </c>
      <c r="E50" s="192" t="s">
        <v>232</v>
      </c>
      <c r="F50" s="192" t="s">
        <v>233</v>
      </c>
      <c r="G50" s="193" t="s">
        <v>234</v>
      </c>
      <c r="H50" s="192" t="s">
        <v>235</v>
      </c>
      <c r="I50" s="192" t="s">
        <v>236</v>
      </c>
      <c r="J50" s="192" t="s">
        <v>237</v>
      </c>
      <c r="K50" s="192" t="s">
        <v>238</v>
      </c>
      <c r="L50" s="192" t="s">
        <v>239</v>
      </c>
      <c r="M50" s="192" t="s">
        <v>240</v>
      </c>
      <c r="N50" s="192" t="s">
        <v>235</v>
      </c>
      <c r="O50" s="192" t="s">
        <v>236</v>
      </c>
      <c r="P50" s="192" t="s">
        <v>237</v>
      </c>
      <c r="Q50" s="192" t="s">
        <v>238</v>
      </c>
      <c r="R50" s="192" t="s">
        <v>239</v>
      </c>
      <c r="S50" s="193" t="s">
        <v>240</v>
      </c>
      <c r="T50" s="192" t="s">
        <v>238</v>
      </c>
      <c r="U50" s="192" t="s">
        <v>239</v>
      </c>
      <c r="V50" s="192" t="s">
        <v>240</v>
      </c>
      <c r="W50" s="192" t="s">
        <v>235</v>
      </c>
      <c r="X50" s="192" t="s">
        <v>236</v>
      </c>
      <c r="Y50" s="192" t="s">
        <v>237</v>
      </c>
      <c r="Z50" s="192" t="s">
        <v>238</v>
      </c>
      <c r="AA50" s="192" t="s">
        <v>239</v>
      </c>
      <c r="AB50" s="192" t="s">
        <v>240</v>
      </c>
      <c r="AC50" s="192" t="s">
        <v>235</v>
      </c>
      <c r="AD50" s="192" t="s">
        <v>236</v>
      </c>
      <c r="AE50" s="193" t="s">
        <v>237</v>
      </c>
    </row>
    <row r="51" spans="1:31" x14ac:dyDescent="0.2">
      <c r="C51" s="68"/>
      <c r="G51" s="68"/>
      <c r="H51" s="212" t="s">
        <v>241</v>
      </c>
      <c r="I51" s="212"/>
      <c r="J51" s="212"/>
      <c r="K51" s="212"/>
      <c r="L51" s="212"/>
      <c r="M51" s="212"/>
      <c r="N51" s="212"/>
      <c r="O51" s="212"/>
      <c r="P51" s="212"/>
      <c r="Q51" s="212"/>
      <c r="R51" s="212"/>
      <c r="S51" s="213"/>
      <c r="T51" s="214" t="s">
        <v>242</v>
      </c>
      <c r="U51" s="214"/>
      <c r="V51" s="214"/>
      <c r="W51" s="214"/>
      <c r="X51" s="214"/>
      <c r="Y51" s="214"/>
      <c r="Z51" s="214"/>
      <c r="AA51" s="214"/>
      <c r="AB51" s="214"/>
      <c r="AC51" s="214"/>
      <c r="AD51" s="214"/>
      <c r="AE51" s="215"/>
    </row>
    <row r="52" spans="1:31" ht="16" x14ac:dyDescent="0.2">
      <c r="A52" s="191"/>
      <c r="B52" s="191"/>
      <c r="C52" s="216"/>
      <c r="D52" s="217" t="s">
        <v>243</v>
      </c>
      <c r="E52" s="217"/>
      <c r="F52" s="217"/>
      <c r="G52" s="218"/>
      <c r="H52" s="219" t="s">
        <v>244</v>
      </c>
      <c r="I52" s="219"/>
      <c r="J52" s="219"/>
      <c r="K52" s="219"/>
      <c r="L52" s="219"/>
      <c r="M52" s="219"/>
      <c r="N52" s="217" t="s">
        <v>245</v>
      </c>
      <c r="O52" s="217"/>
      <c r="P52" s="217"/>
      <c r="Q52" s="217"/>
      <c r="R52" s="217"/>
      <c r="S52" s="218"/>
      <c r="T52" s="219" t="s">
        <v>244</v>
      </c>
      <c r="U52" s="219"/>
      <c r="V52" s="219"/>
      <c r="W52" s="219"/>
      <c r="X52" s="219"/>
      <c r="Y52" s="219"/>
      <c r="Z52" s="217" t="s">
        <v>245</v>
      </c>
      <c r="AA52" s="217"/>
      <c r="AB52" s="217"/>
      <c r="AC52" s="217"/>
      <c r="AD52" s="217"/>
      <c r="AE52" s="218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cf48d45-3ddb-4389-a9c1-c115526eb52e}" enabled="0" method="" siteId="{7cf48d45-3ddb-4389-a9c1-c115526eb52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Demographics</vt:lpstr>
      <vt:lpstr>metabolic panel </vt:lpstr>
      <vt:lpstr>PWV </vt:lpstr>
      <vt:lpstr>FMD</vt:lpstr>
      <vt:lpstr>DSF</vt:lpstr>
      <vt:lpstr>DSB</vt:lpstr>
      <vt:lpstr>symbol copy</vt:lpstr>
      <vt:lpstr>symbol coding</vt:lpstr>
      <vt:lpstr>GoNoGo</vt:lpstr>
      <vt:lpstr>Flanker</vt:lpstr>
      <vt:lpstr>nback</vt:lpstr>
      <vt:lpstr>subjectivity scales</vt:lpstr>
      <vt:lpstr>Medications and HH</vt:lpstr>
      <vt:lpstr>MetS classification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Gosalia, Jigar</cp:lastModifiedBy>
  <cp:revision/>
  <dcterms:created xsi:type="dcterms:W3CDTF">2021-08-10T17:41:25Z</dcterms:created>
  <dcterms:modified xsi:type="dcterms:W3CDTF">2025-04-23T15:18:20Z</dcterms:modified>
  <cp:category/>
  <cp:contentStatus/>
</cp:coreProperties>
</file>