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Jigeesha Mukherjee\Downloads\"/>
    </mc:Choice>
  </mc:AlternateContent>
  <xr:revisionPtr revIDLastSave="2" documentId="13_ncr:1_{3E65F6AA-6A4C-450D-B969-ADE4C002FC66}" xr6:coauthVersionLast="47" xr6:coauthVersionMax="47" xr10:uidLastSave="{6ED2F413-533E-482E-8F01-B72EBFD7AA09}"/>
  <bookViews>
    <workbookView xWindow="-108" yWindow="-108" windowWidth="23256" windowHeight="12456" xr2:uid="{9F942916-C2D1-4DC8-9992-B6102C68844E}"/>
  </bookViews>
  <sheets>
    <sheet name="ABA_0420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12" i="1"/>
  <c r="N13" i="1"/>
  <c r="N14" i="1"/>
  <c r="N15" i="1"/>
  <c r="N16" i="1"/>
  <c r="N17" i="1"/>
  <c r="N18" i="1"/>
  <c r="N19" i="1"/>
  <c r="N20" i="1"/>
  <c r="N21" i="1"/>
  <c r="N22" i="1"/>
  <c r="N23" i="1"/>
  <c r="N12" i="1"/>
</calcChain>
</file>

<file path=xl/sharedStrings.xml><?xml version="1.0" encoding="utf-8"?>
<sst xmlns="http://schemas.openxmlformats.org/spreadsheetml/2006/main" count="165" uniqueCount="45">
  <si>
    <t>Sample Name</t>
  </si>
  <si>
    <t>Sample Type</t>
  </si>
  <si>
    <t>Treatment</t>
  </si>
  <si>
    <t>Time</t>
  </si>
  <si>
    <t>Component Name</t>
  </si>
  <si>
    <t>Actual Concentration</t>
  </si>
  <si>
    <t>Area</t>
  </si>
  <si>
    <t>Height</t>
  </si>
  <si>
    <t>Retention Time</t>
  </si>
  <si>
    <t>Width at 50%</t>
  </si>
  <si>
    <t>Calculated Concentration, nM</t>
  </si>
  <si>
    <t>Accuracy</t>
  </si>
  <si>
    <t>weight, mg</t>
  </si>
  <si>
    <t>Content in raw materials, mg/mg</t>
  </si>
  <si>
    <t>Content in raw materials, ppm</t>
  </si>
  <si>
    <t>blank</t>
  </si>
  <si>
    <t>Unknown</t>
  </si>
  <si>
    <t>Abscisic acid_2</t>
  </si>
  <si>
    <t>N/A</t>
  </si>
  <si>
    <t>STD50pM</t>
  </si>
  <si>
    <t>Standard</t>
  </si>
  <si>
    <t>STD200pM</t>
  </si>
  <si>
    <t>STD1nM</t>
  </si>
  <si>
    <t>STD10nM</t>
  </si>
  <si>
    <t>STD50nM</t>
  </si>
  <si>
    <t>STD500nM</t>
  </si>
  <si>
    <t>STD2000nM</t>
  </si>
  <si>
    <t>sample381</t>
  </si>
  <si>
    <t>Watered</t>
  </si>
  <si>
    <t>T2</t>
  </si>
  <si>
    <t>sample328</t>
  </si>
  <si>
    <t>Drought</t>
  </si>
  <si>
    <t>T6</t>
  </si>
  <si>
    <t>sample330</t>
  </si>
  <si>
    <t>sample321</t>
  </si>
  <si>
    <t>T3</t>
  </si>
  <si>
    <t>sample384</t>
  </si>
  <si>
    <t>sample332</t>
  </si>
  <si>
    <t>T7</t>
  </si>
  <si>
    <t>sample316</t>
  </si>
  <si>
    <t>sample393</t>
  </si>
  <si>
    <t>sample392</t>
  </si>
  <si>
    <t>sample379</t>
  </si>
  <si>
    <t>sample317</t>
  </si>
  <si>
    <t>sample390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</si>
</sst>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0" xfId="0" applyNumberFormat="1" applyBorder="1"/>
    <xf numFmtId="0" fontId="0" fillId="33" borderId="10" xfId="0" applyFill="1" applyBorder="1"/>
    <xf numFmtId="1" fontId="0" fillId="33" borderId="10" xfId="0" applyNumberFormat="1" applyFill="1" applyBorder="1"/>
    <xf numFmtId="2" fontId="0" fillId="33" borderId="10" xfId="0" applyNumberFormat="1" applyFill="1" applyBorder="1"/>
    <xf numFmtId="0" fontId="0" fillId="33" borderId="15" xfId="0" applyFill="1" applyBorder="1"/>
    <xf numFmtId="2" fontId="0" fillId="33" borderId="12" xfId="0" applyNumberFormat="1" applyFill="1" applyBorder="1"/>
    <xf numFmtId="0" fontId="0" fillId="33" borderId="0" xfId="0" applyFill="1"/>
    <xf numFmtId="0" fontId="0" fillId="34" borderId="10" xfId="0" applyFill="1" applyBorder="1"/>
    <xf numFmtId="1" fontId="0" fillId="34" borderId="10" xfId="0" applyNumberFormat="1" applyFill="1" applyBorder="1"/>
    <xf numFmtId="2" fontId="0" fillId="34" borderId="10" xfId="0" applyNumberFormat="1" applyFill="1" applyBorder="1"/>
    <xf numFmtId="0" fontId="0" fillId="34" borderId="15" xfId="0" applyFill="1" applyBorder="1"/>
    <xf numFmtId="2" fontId="0" fillId="34" borderId="12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BFF5-DE79-4F71-8173-F2E6DF92953F}">
  <dimension ref="A1:O27"/>
  <sheetViews>
    <sheetView tabSelected="1" topLeftCell="F1" zoomScale="170" workbookViewId="0">
      <pane ySplit="1" topLeftCell="A2" activePane="bottomLeft" state="frozen"/>
      <selection pane="bottomLeft" activeCell="D1" sqref="D1"/>
    </sheetView>
  </sheetViews>
  <sheetFormatPr defaultRowHeight="14.45"/>
  <cols>
    <col min="1" max="1" width="12" bestFit="1" customWidth="1"/>
    <col min="2" max="2" width="10.85546875" bestFit="1" customWidth="1"/>
    <col min="3" max="4" width="10.85546875" customWidth="1"/>
    <col min="5" max="5" width="17.28515625" customWidth="1"/>
    <col min="6" max="6" width="11.7109375" customWidth="1"/>
    <col min="7" max="7" width="11.7109375" bestFit="1" customWidth="1"/>
    <col min="8" max="8" width="10.28515625" bestFit="1" customWidth="1"/>
    <col min="9" max="10" width="8.7109375" bestFit="1" customWidth="1"/>
    <col min="11" max="11" width="29.42578125" customWidth="1"/>
    <col min="12" max="12" width="8.7109375" bestFit="1" customWidth="1"/>
    <col min="14" max="15" width="27.28515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3" t="s">
        <v>14</v>
      </c>
    </row>
    <row r="2" spans="1:15">
      <c r="A2" s="1" t="s">
        <v>15</v>
      </c>
      <c r="B2" s="1" t="s">
        <v>16</v>
      </c>
      <c r="C2" s="1"/>
      <c r="D2" s="1"/>
      <c r="E2" s="1" t="s">
        <v>17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/>
      <c r="N2" s="8"/>
      <c r="O2" s="4"/>
    </row>
    <row r="3" spans="1:15">
      <c r="A3" s="1" t="s">
        <v>19</v>
      </c>
      <c r="B3" s="1" t="s">
        <v>20</v>
      </c>
      <c r="C3" s="1"/>
      <c r="D3" s="1"/>
      <c r="E3" s="1" t="s">
        <v>17</v>
      </c>
      <c r="F3" s="1">
        <v>0.05</v>
      </c>
      <c r="G3" s="10">
        <v>3932.6830187953901</v>
      </c>
      <c r="H3" s="10">
        <v>1141.76450260447</v>
      </c>
      <c r="I3" s="2">
        <v>7.6081994212568604</v>
      </c>
      <c r="J3" s="2">
        <v>7.3438154402745107E-2</v>
      </c>
      <c r="K3" s="2">
        <v>0.20487068476081499</v>
      </c>
      <c r="L3" s="10">
        <v>409.74136952163002</v>
      </c>
      <c r="M3" s="1"/>
      <c r="N3" s="8"/>
      <c r="O3" s="4"/>
    </row>
    <row r="4" spans="1:15">
      <c r="A4" s="1" t="s">
        <v>21</v>
      </c>
      <c r="B4" s="1" t="s">
        <v>20</v>
      </c>
      <c r="C4" s="1"/>
      <c r="D4" s="1"/>
      <c r="E4" s="1" t="s">
        <v>17</v>
      </c>
      <c r="F4" s="1">
        <v>0.2</v>
      </c>
      <c r="G4" s="10">
        <v>4972.0590987785399</v>
      </c>
      <c r="H4" s="10">
        <v>2089.1440428869701</v>
      </c>
      <c r="I4" s="2">
        <v>7.68943665142009</v>
      </c>
      <c r="J4" s="2">
        <v>3.9532591194464402E-2</v>
      </c>
      <c r="K4" s="2">
        <v>0.27617862332722798</v>
      </c>
      <c r="L4" s="10">
        <v>138.08931166361401</v>
      </c>
      <c r="M4" s="1"/>
      <c r="N4" s="8"/>
      <c r="O4" s="4"/>
    </row>
    <row r="5" spans="1:15">
      <c r="A5" s="1" t="s">
        <v>22</v>
      </c>
      <c r="B5" s="1" t="s">
        <v>20</v>
      </c>
      <c r="C5" s="1"/>
      <c r="D5" s="1"/>
      <c r="E5" s="1" t="s">
        <v>17</v>
      </c>
      <c r="F5" s="1">
        <v>1</v>
      </c>
      <c r="G5" s="10">
        <v>15993.0590150229</v>
      </c>
      <c r="H5" s="10">
        <v>2889.5907602150501</v>
      </c>
      <c r="I5" s="2">
        <v>7.2774916832944001</v>
      </c>
      <c r="J5" s="2">
        <v>9.3373441561123399E-2</v>
      </c>
      <c r="K5" s="2">
        <v>1.0322906794953199</v>
      </c>
      <c r="L5" s="10">
        <v>103.22906794953199</v>
      </c>
      <c r="M5" s="1"/>
      <c r="N5" s="8"/>
      <c r="O5" s="4"/>
    </row>
    <row r="6" spans="1:15">
      <c r="A6" s="1" t="s">
        <v>23</v>
      </c>
      <c r="B6" s="1" t="s">
        <v>20</v>
      </c>
      <c r="C6" s="1"/>
      <c r="D6" s="1"/>
      <c r="E6" s="1" t="s">
        <v>17</v>
      </c>
      <c r="F6" s="1">
        <v>10</v>
      </c>
      <c r="G6" s="10">
        <v>137996.36785705801</v>
      </c>
      <c r="H6" s="10">
        <v>31842.2746567828</v>
      </c>
      <c r="I6" s="2">
        <v>7.2836812908673503</v>
      </c>
      <c r="J6" s="2">
        <v>6.7695848192083297E-2</v>
      </c>
      <c r="K6" s="2">
        <v>9.40250875488913</v>
      </c>
      <c r="L6" s="10">
        <v>94.025087548891307</v>
      </c>
      <c r="M6" s="1"/>
      <c r="N6" s="8"/>
      <c r="O6" s="4"/>
    </row>
    <row r="7" spans="1:15">
      <c r="A7" s="1" t="s">
        <v>24</v>
      </c>
      <c r="B7" s="1" t="s">
        <v>20</v>
      </c>
      <c r="C7" s="1"/>
      <c r="D7" s="1"/>
      <c r="E7" s="1" t="s">
        <v>17</v>
      </c>
      <c r="F7" s="1">
        <v>50</v>
      </c>
      <c r="G7" s="10">
        <v>715450.40027812705</v>
      </c>
      <c r="H7" s="10">
        <v>167411.09569261299</v>
      </c>
      <c r="I7" s="2">
        <v>7.3228262555139096</v>
      </c>
      <c r="J7" s="2">
        <v>6.8396415703022101E-2</v>
      </c>
      <c r="K7" s="2">
        <v>49.0195996826277</v>
      </c>
      <c r="L7" s="10">
        <v>98.0391993652553</v>
      </c>
      <c r="M7" s="1"/>
      <c r="N7" s="8"/>
      <c r="O7" s="4"/>
    </row>
    <row r="8" spans="1:15">
      <c r="A8" s="1" t="s">
        <v>25</v>
      </c>
      <c r="B8" s="1" t="s">
        <v>20</v>
      </c>
      <c r="C8" s="1"/>
      <c r="D8" s="1"/>
      <c r="E8" s="1" t="s">
        <v>17</v>
      </c>
      <c r="F8" s="1">
        <v>500</v>
      </c>
      <c r="G8" s="10">
        <v>7313901.1861212496</v>
      </c>
      <c r="H8" s="10">
        <v>1624756.7415567001</v>
      </c>
      <c r="I8" s="2">
        <v>7.26978538672601</v>
      </c>
      <c r="J8" s="2">
        <v>6.9529967102495996E-2</v>
      </c>
      <c r="K8" s="2">
        <v>501.71610899427901</v>
      </c>
      <c r="L8" s="10">
        <v>100.34322179885601</v>
      </c>
      <c r="M8" s="1"/>
      <c r="N8" s="8"/>
      <c r="O8" s="4"/>
    </row>
    <row r="9" spans="1:15">
      <c r="A9" s="1" t="s">
        <v>26</v>
      </c>
      <c r="B9" s="1" t="s">
        <v>20</v>
      </c>
      <c r="C9" s="1"/>
      <c r="D9" s="1"/>
      <c r="E9" s="1" t="s">
        <v>17</v>
      </c>
      <c r="F9" s="1">
        <v>2000</v>
      </c>
      <c r="G9" s="10">
        <v>29146856.947547399</v>
      </c>
      <c r="H9" s="10">
        <v>6481352.7428729497</v>
      </c>
      <c r="I9" s="2">
        <v>7.3017548012582596</v>
      </c>
      <c r="J9" s="2">
        <v>6.9184521456214995E-2</v>
      </c>
      <c r="K9" s="2">
        <v>1999.59844258062</v>
      </c>
      <c r="L9" s="10">
        <v>99.979922129031095</v>
      </c>
      <c r="M9" s="1"/>
      <c r="N9" s="8"/>
      <c r="O9" s="4"/>
    </row>
    <row r="10" spans="1:15">
      <c r="A10" s="1" t="s">
        <v>15</v>
      </c>
      <c r="B10" s="1" t="s">
        <v>16</v>
      </c>
      <c r="C10" s="1"/>
      <c r="D10" s="1"/>
      <c r="E10" s="1" t="s">
        <v>17</v>
      </c>
      <c r="F10" s="1" t="s">
        <v>18</v>
      </c>
      <c r="G10" s="10">
        <v>4604.5687870796</v>
      </c>
      <c r="H10" s="10">
        <v>1259.8306441847301</v>
      </c>
      <c r="I10" s="2">
        <v>7.3159850141998204</v>
      </c>
      <c r="J10" s="2">
        <v>4.5725753986693499E-2</v>
      </c>
      <c r="K10" s="2">
        <v>0.25096640507913698</v>
      </c>
      <c r="L10" s="2" t="s">
        <v>18</v>
      </c>
      <c r="M10" s="1"/>
      <c r="N10" s="8"/>
      <c r="O10" s="4"/>
    </row>
    <row r="11" spans="1:15">
      <c r="A11" s="1" t="s">
        <v>15</v>
      </c>
      <c r="B11" s="1" t="s">
        <v>16</v>
      </c>
      <c r="C11" s="1"/>
      <c r="D11" s="1"/>
      <c r="E11" s="1" t="s">
        <v>17</v>
      </c>
      <c r="F11" s="1" t="s">
        <v>18</v>
      </c>
      <c r="G11" s="10">
        <v>4634.2815074313003</v>
      </c>
      <c r="H11" s="10">
        <v>1624.1075355021101</v>
      </c>
      <c r="I11" s="2">
        <v>7.6212184337748097</v>
      </c>
      <c r="J11" s="2">
        <v>4.6354013790530502E-2</v>
      </c>
      <c r="K11" s="2">
        <v>0.25300489035726198</v>
      </c>
      <c r="L11" s="2" t="s">
        <v>18</v>
      </c>
      <c r="M11" s="1"/>
      <c r="N11" s="8"/>
      <c r="O11" s="4"/>
    </row>
    <row r="12" spans="1:15" s="22" customFormat="1">
      <c r="A12" s="17" t="s">
        <v>27</v>
      </c>
      <c r="B12" s="17" t="s">
        <v>16</v>
      </c>
      <c r="C12" s="17" t="s">
        <v>28</v>
      </c>
      <c r="D12" s="17" t="s">
        <v>29</v>
      </c>
      <c r="E12" s="17" t="s">
        <v>17</v>
      </c>
      <c r="F12" s="17" t="s">
        <v>18</v>
      </c>
      <c r="G12" s="18">
        <v>486738.43521704501</v>
      </c>
      <c r="H12" s="18">
        <v>68364.175710310505</v>
      </c>
      <c r="I12" s="19">
        <v>7.2977051043082604</v>
      </c>
      <c r="J12" s="19">
        <v>0.114589967646057</v>
      </c>
      <c r="K12" s="19">
        <v>33.328475874733599</v>
      </c>
      <c r="L12" s="19" t="s">
        <v>18</v>
      </c>
      <c r="M12" s="19">
        <v>13.1</v>
      </c>
      <c r="N12" s="20">
        <f>(K12*264.32*0.0002*0.000001)/M12</f>
        <v>1.3449439302610054E-7</v>
      </c>
      <c r="O12" s="21">
        <f>(K12*264.32*0.0002)/M12</f>
        <v>0.13449439302610053</v>
      </c>
    </row>
    <row r="13" spans="1:15">
      <c r="A13" s="1" t="s">
        <v>30</v>
      </c>
      <c r="B13" s="1" t="s">
        <v>16</v>
      </c>
      <c r="C13" s="1" t="s">
        <v>31</v>
      </c>
      <c r="D13" s="1" t="s">
        <v>32</v>
      </c>
      <c r="E13" s="1" t="s">
        <v>17</v>
      </c>
      <c r="F13" s="1" t="s">
        <v>18</v>
      </c>
      <c r="G13" s="10">
        <v>7961908.00399845</v>
      </c>
      <c r="H13" s="10">
        <v>1704114.26698931</v>
      </c>
      <c r="I13" s="2">
        <v>7.3291031142543499</v>
      </c>
      <c r="J13" s="2">
        <v>6.9501607618415798E-2</v>
      </c>
      <c r="K13" s="2">
        <v>546.17357847977405</v>
      </c>
      <c r="L13" s="2" t="s">
        <v>18</v>
      </c>
      <c r="M13" s="2">
        <v>9.3000000000000007</v>
      </c>
      <c r="N13" s="8">
        <f t="shared" ref="N13:N23" si="0">(K13*264.32*0.0002*0.000001)/M13</f>
        <v>3.1046150594359971E-6</v>
      </c>
      <c r="O13" s="5">
        <f t="shared" ref="O13:O23" si="1">(K13*264.32*0.0002)/M13</f>
        <v>3.1046150594359969</v>
      </c>
    </row>
    <row r="14" spans="1:15">
      <c r="A14" s="1" t="s">
        <v>33</v>
      </c>
      <c r="B14" s="1" t="s">
        <v>16</v>
      </c>
      <c r="C14" s="1" t="s">
        <v>31</v>
      </c>
      <c r="D14" s="1" t="s">
        <v>32</v>
      </c>
      <c r="E14" s="1" t="s">
        <v>17</v>
      </c>
      <c r="F14" s="1" t="s">
        <v>18</v>
      </c>
      <c r="G14" s="10">
        <v>33349254.230609</v>
      </c>
      <c r="H14" s="10">
        <v>7428096.7424419997</v>
      </c>
      <c r="I14" s="2">
        <v>7.3011661957829501</v>
      </c>
      <c r="J14" s="2">
        <v>7.0720006818811895E-2</v>
      </c>
      <c r="K14" s="2">
        <v>2287.9101452100199</v>
      </c>
      <c r="L14" s="2" t="s">
        <v>18</v>
      </c>
      <c r="M14" s="2">
        <v>9.1</v>
      </c>
      <c r="N14" s="8">
        <f t="shared" si="0"/>
        <v>1.3290998012789284E-5</v>
      </c>
      <c r="O14" s="5">
        <f t="shared" si="1"/>
        <v>13.290998012789286</v>
      </c>
    </row>
    <row r="15" spans="1:15">
      <c r="A15" s="1" t="s">
        <v>34</v>
      </c>
      <c r="B15" s="1" t="s">
        <v>16</v>
      </c>
      <c r="C15" s="1" t="s">
        <v>31</v>
      </c>
      <c r="D15" s="1" t="s">
        <v>35</v>
      </c>
      <c r="E15" s="1" t="s">
        <v>17</v>
      </c>
      <c r="F15" s="1" t="s">
        <v>18</v>
      </c>
      <c r="G15" s="10">
        <v>4460997.5436173398</v>
      </c>
      <c r="H15" s="10">
        <v>1013285.97347182</v>
      </c>
      <c r="I15" s="2">
        <v>7.2867723603554504</v>
      </c>
      <c r="J15" s="2">
        <v>6.6744909957457701E-2</v>
      </c>
      <c r="K15" s="2">
        <v>305.98842043821497</v>
      </c>
      <c r="L15" s="2" t="s">
        <v>18</v>
      </c>
      <c r="M15" s="2">
        <v>11.6</v>
      </c>
      <c r="N15" s="8">
        <f t="shared" si="0"/>
        <v>1.3944630912108443E-6</v>
      </c>
      <c r="O15" s="5">
        <f t="shared" si="1"/>
        <v>1.3944630912108444</v>
      </c>
    </row>
    <row r="16" spans="1:15">
      <c r="A16" s="1" t="s">
        <v>36</v>
      </c>
      <c r="B16" s="1" t="s">
        <v>16</v>
      </c>
      <c r="C16" s="1" t="s">
        <v>28</v>
      </c>
      <c r="D16" s="1" t="s">
        <v>35</v>
      </c>
      <c r="E16" s="1" t="s">
        <v>17</v>
      </c>
      <c r="F16" s="1" t="s">
        <v>18</v>
      </c>
      <c r="G16" s="10">
        <v>526974.78002916102</v>
      </c>
      <c r="H16" s="10">
        <v>92557.286052481504</v>
      </c>
      <c r="I16" s="2">
        <v>7.3375169318497804</v>
      </c>
      <c r="J16" s="2">
        <v>7.9854308494878595E-2</v>
      </c>
      <c r="K16" s="2">
        <v>36.088950027694601</v>
      </c>
      <c r="L16" s="2" t="s">
        <v>18</v>
      </c>
      <c r="M16" s="2">
        <v>15.5</v>
      </c>
      <c r="N16" s="8">
        <f t="shared" si="0"/>
        <v>1.2308427446864822E-7</v>
      </c>
      <c r="O16" s="5">
        <f t="shared" si="1"/>
        <v>0.12308427446864822</v>
      </c>
    </row>
    <row r="17" spans="1:15">
      <c r="A17" s="1" t="s">
        <v>37</v>
      </c>
      <c r="B17" s="1" t="s">
        <v>16</v>
      </c>
      <c r="C17" s="1" t="s">
        <v>31</v>
      </c>
      <c r="D17" s="1" t="s">
        <v>38</v>
      </c>
      <c r="E17" s="1" t="s">
        <v>17</v>
      </c>
      <c r="F17" s="1" t="s">
        <v>18</v>
      </c>
      <c r="G17" s="10">
        <v>36155046.634403698</v>
      </c>
      <c r="H17" s="10">
        <v>7943955.9856105503</v>
      </c>
      <c r="I17" s="2">
        <v>7.2943038673709797</v>
      </c>
      <c r="J17" s="2">
        <v>7.0394437623609599E-2</v>
      </c>
      <c r="K17" s="2">
        <v>2480.40569731388</v>
      </c>
      <c r="L17" s="2" t="s">
        <v>18</v>
      </c>
      <c r="M17" s="2">
        <v>8.3000000000000007</v>
      </c>
      <c r="N17" s="8">
        <f t="shared" si="0"/>
        <v>1.5798092383469994E-5</v>
      </c>
      <c r="O17" s="5">
        <f t="shared" si="1"/>
        <v>15.798092383469994</v>
      </c>
    </row>
    <row r="18" spans="1:15" s="16" customFormat="1">
      <c r="A18" s="11" t="s">
        <v>39</v>
      </c>
      <c r="B18" s="11" t="s">
        <v>16</v>
      </c>
      <c r="C18" s="11" t="s">
        <v>31</v>
      </c>
      <c r="D18" s="11" t="s">
        <v>29</v>
      </c>
      <c r="E18" s="11" t="s">
        <v>17</v>
      </c>
      <c r="F18" s="11" t="s">
        <v>18</v>
      </c>
      <c r="G18" s="12">
        <v>2577302.8346437602</v>
      </c>
      <c r="H18" s="12">
        <v>525634.30729199003</v>
      </c>
      <c r="I18" s="13">
        <v>7.3172870522423299</v>
      </c>
      <c r="J18" s="13">
        <v>6.9804645315499195E-2</v>
      </c>
      <c r="K18" s="13">
        <v>176.75474922698001</v>
      </c>
      <c r="L18" s="13" t="s">
        <v>18</v>
      </c>
      <c r="M18" s="13">
        <v>8.8000000000000007</v>
      </c>
      <c r="N18" s="14">
        <f t="shared" si="0"/>
        <v>1.061813984447167E-6</v>
      </c>
      <c r="O18" s="15">
        <f t="shared" si="1"/>
        <v>1.061813984447167</v>
      </c>
    </row>
    <row r="19" spans="1:15">
      <c r="A19" s="1" t="s">
        <v>40</v>
      </c>
      <c r="B19" s="1" t="s">
        <v>16</v>
      </c>
      <c r="C19" s="1" t="s">
        <v>28</v>
      </c>
      <c r="D19" s="1" t="s">
        <v>38</v>
      </c>
      <c r="E19" s="1" t="s">
        <v>17</v>
      </c>
      <c r="F19" s="1" t="s">
        <v>18</v>
      </c>
      <c r="G19" s="10">
        <v>1363724.3152490901</v>
      </c>
      <c r="H19" s="10">
        <v>281229.76784864301</v>
      </c>
      <c r="I19" s="2">
        <v>7.3083427863025001</v>
      </c>
      <c r="J19" s="2">
        <v>7.22797183808703E-2</v>
      </c>
      <c r="K19" s="2">
        <v>93.495393760654494</v>
      </c>
      <c r="L19" s="2" t="s">
        <v>18</v>
      </c>
      <c r="M19" s="2">
        <v>17.399999999999999</v>
      </c>
      <c r="N19" s="8">
        <f t="shared" si="0"/>
        <v>2.8405405148064597E-7</v>
      </c>
      <c r="O19" s="5">
        <f t="shared" si="1"/>
        <v>0.284054051480646</v>
      </c>
    </row>
    <row r="20" spans="1:15">
      <c r="A20" s="1" t="s">
        <v>41</v>
      </c>
      <c r="B20" s="1" t="s">
        <v>16</v>
      </c>
      <c r="C20" s="1" t="s">
        <v>28</v>
      </c>
      <c r="D20" s="1" t="s">
        <v>38</v>
      </c>
      <c r="E20" s="1" t="s">
        <v>17</v>
      </c>
      <c r="F20" s="1" t="s">
        <v>18</v>
      </c>
      <c r="G20" s="10">
        <v>627437.36901599495</v>
      </c>
      <c r="H20" s="10">
        <v>78790.166041093602</v>
      </c>
      <c r="I20" s="2">
        <v>7.2892811835869598</v>
      </c>
      <c r="J20" s="2">
        <v>0.145834019977438</v>
      </c>
      <c r="K20" s="2">
        <v>42.981335047573097</v>
      </c>
      <c r="L20" s="2" t="s">
        <v>18</v>
      </c>
      <c r="M20" s="2">
        <v>18.399999999999999</v>
      </c>
      <c r="N20" s="8">
        <f t="shared" si="0"/>
        <v>1.2348724434537523E-7</v>
      </c>
      <c r="O20" s="5">
        <f t="shared" si="1"/>
        <v>0.12348724434537525</v>
      </c>
    </row>
    <row r="21" spans="1:15" s="22" customFormat="1">
      <c r="A21" s="17" t="s">
        <v>42</v>
      </c>
      <c r="B21" s="17" t="s">
        <v>16</v>
      </c>
      <c r="C21" s="17" t="s">
        <v>28</v>
      </c>
      <c r="D21" s="17" t="s">
        <v>29</v>
      </c>
      <c r="E21" s="17" t="s">
        <v>17</v>
      </c>
      <c r="F21" s="17" t="s">
        <v>18</v>
      </c>
      <c r="G21" s="18">
        <v>3578918.5584072499</v>
      </c>
      <c r="H21" s="18">
        <v>592394.49837318005</v>
      </c>
      <c r="I21" s="19">
        <v>7.28520058216208</v>
      </c>
      <c r="J21" s="19">
        <v>8.3523121043621806E-2</v>
      </c>
      <c r="K21" s="19">
        <v>245.472082512578</v>
      </c>
      <c r="L21" s="19" t="s">
        <v>18</v>
      </c>
      <c r="M21" s="19">
        <v>12</v>
      </c>
      <c r="N21" s="20">
        <f t="shared" si="0"/>
        <v>1.0813863474954101E-6</v>
      </c>
      <c r="O21" s="21">
        <f t="shared" si="1"/>
        <v>1.0813863474954102</v>
      </c>
    </row>
    <row r="22" spans="1:15" s="16" customFormat="1">
      <c r="A22" s="11" t="s">
        <v>43</v>
      </c>
      <c r="B22" s="11" t="s">
        <v>16</v>
      </c>
      <c r="C22" s="11" t="s">
        <v>31</v>
      </c>
      <c r="D22" s="11" t="s">
        <v>29</v>
      </c>
      <c r="E22" s="11" t="s">
        <v>17</v>
      </c>
      <c r="F22" s="11" t="s">
        <v>18</v>
      </c>
      <c r="G22" s="12">
        <v>24148691.441436499</v>
      </c>
      <c r="H22" s="12">
        <v>5342991.5835002502</v>
      </c>
      <c r="I22" s="13">
        <v>7.32359008500665</v>
      </c>
      <c r="J22" s="13">
        <v>7.1103788863394093E-2</v>
      </c>
      <c r="K22" s="13">
        <v>1656.6918799625</v>
      </c>
      <c r="L22" s="13" t="s">
        <v>18</v>
      </c>
      <c r="M22" s="13">
        <v>10.199999999999999</v>
      </c>
      <c r="N22" s="14">
        <f t="shared" si="0"/>
        <v>8.5862117198370192E-6</v>
      </c>
      <c r="O22" s="15">
        <f t="shared" si="1"/>
        <v>8.5862117198370207</v>
      </c>
    </row>
    <row r="23" spans="1:15">
      <c r="A23" s="1" t="s">
        <v>44</v>
      </c>
      <c r="B23" s="1" t="s">
        <v>16</v>
      </c>
      <c r="C23" s="1" t="s">
        <v>28</v>
      </c>
      <c r="D23" s="1" t="s">
        <v>32</v>
      </c>
      <c r="E23" s="1" t="s">
        <v>17</v>
      </c>
      <c r="F23" s="1" t="s">
        <v>18</v>
      </c>
      <c r="G23" s="10">
        <v>549812.04729857703</v>
      </c>
      <c r="H23" s="10">
        <v>100909.236999808</v>
      </c>
      <c r="I23" s="2">
        <v>7.2897909370830698</v>
      </c>
      <c r="J23" s="2">
        <v>7.6392743449788206E-2</v>
      </c>
      <c r="K23" s="2">
        <v>37.655734642844401</v>
      </c>
      <c r="L23" s="2" t="s">
        <v>18</v>
      </c>
      <c r="M23" s="2">
        <v>18.5</v>
      </c>
      <c r="N23" s="8">
        <f t="shared" si="0"/>
        <v>1.0760177060320682E-7</v>
      </c>
      <c r="O23" s="5">
        <f t="shared" si="1"/>
        <v>0.10760177060320682</v>
      </c>
    </row>
    <row r="24" spans="1:15">
      <c r="A24" s="1" t="s">
        <v>15</v>
      </c>
      <c r="B24" s="1" t="s">
        <v>16</v>
      </c>
      <c r="C24" s="1"/>
      <c r="D24" s="1"/>
      <c r="E24" s="1" t="s">
        <v>17</v>
      </c>
      <c r="F24" s="1" t="s">
        <v>18</v>
      </c>
      <c r="G24" s="10" t="s">
        <v>18</v>
      </c>
      <c r="H24" s="10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1"/>
      <c r="N24" s="8"/>
      <c r="O24" s="4"/>
    </row>
    <row r="25" spans="1:15">
      <c r="A25" s="1" t="s">
        <v>22</v>
      </c>
      <c r="B25" s="1" t="s">
        <v>16</v>
      </c>
      <c r="C25" s="1"/>
      <c r="D25" s="1"/>
      <c r="E25" s="1" t="s">
        <v>17</v>
      </c>
      <c r="F25" s="1" t="s">
        <v>18</v>
      </c>
      <c r="G25" s="10">
        <v>7945.4313974964098</v>
      </c>
      <c r="H25" s="10">
        <v>2176.5217191473998</v>
      </c>
      <c r="I25" s="2">
        <v>7.3145974288448503</v>
      </c>
      <c r="J25" s="2">
        <v>4.7758363172410299E-2</v>
      </c>
      <c r="K25" s="2">
        <v>0.48017124283746798</v>
      </c>
      <c r="L25" s="2" t="s">
        <v>18</v>
      </c>
      <c r="M25" s="1"/>
      <c r="N25" s="8"/>
      <c r="O25" s="4"/>
    </row>
    <row r="26" spans="1:15">
      <c r="A26" s="1" t="s">
        <v>24</v>
      </c>
      <c r="B26" s="1" t="s">
        <v>16</v>
      </c>
      <c r="C26" s="1"/>
      <c r="D26" s="1"/>
      <c r="E26" s="1" t="s">
        <v>17</v>
      </c>
      <c r="F26" s="1" t="s">
        <v>18</v>
      </c>
      <c r="G26" s="10">
        <v>747556.23799778102</v>
      </c>
      <c r="H26" s="10">
        <v>174881.57435586199</v>
      </c>
      <c r="I26" s="2">
        <v>7.2766584182668401</v>
      </c>
      <c r="J26" s="2">
        <v>6.7481306475509803E-2</v>
      </c>
      <c r="K26" s="2">
        <v>51.222268329546502</v>
      </c>
      <c r="L26" s="2" t="s">
        <v>18</v>
      </c>
      <c r="M26" s="1"/>
      <c r="N26" s="8"/>
      <c r="O26" s="4"/>
    </row>
    <row r="27" spans="1:15" ht="15" thickBot="1">
      <c r="A27" s="1" t="s">
        <v>25</v>
      </c>
      <c r="B27" s="1" t="s">
        <v>16</v>
      </c>
      <c r="C27" s="1"/>
      <c r="D27" s="1"/>
      <c r="E27" s="1" t="s">
        <v>17</v>
      </c>
      <c r="F27" s="1" t="s">
        <v>18</v>
      </c>
      <c r="G27" s="10">
        <v>7457760.9427865297</v>
      </c>
      <c r="H27" s="10">
        <v>1646260.3158494399</v>
      </c>
      <c r="I27" s="2">
        <v>7.2842824096720804</v>
      </c>
      <c r="J27" s="2">
        <v>7.0152233426163904E-2</v>
      </c>
      <c r="K27" s="2">
        <v>511.58582111102601</v>
      </c>
      <c r="L27" s="2" t="s">
        <v>18</v>
      </c>
      <c r="M27" s="1"/>
      <c r="N27" s="9"/>
      <c r="O27" s="6"/>
    </row>
  </sheetData>
  <sortState xmlns:xlrd2="http://schemas.microsoft.com/office/spreadsheetml/2017/richdata2" ref="A2:L27">
    <sortCondition ref="E2:E27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0DBBB-8654-4E35-A184-BA229C76157F}"/>
</file>

<file path=customXml/itemProps2.xml><?xml version="1.0" encoding="utf-8"?>
<ds:datastoreItem xmlns:ds="http://schemas.openxmlformats.org/officeDocument/2006/customXml" ds:itemID="{6BA24C7C-B52E-4EAC-B3E9-93FA6D689613}"/>
</file>

<file path=customXml/itemProps3.xml><?xml version="1.0" encoding="utf-8"?>
<ds:datastoreItem xmlns:ds="http://schemas.openxmlformats.org/officeDocument/2006/customXml" ds:itemID="{37B5F3BB-BC70-43AD-B5E9-806104D12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Koshkin, Sergei</dc:creator>
  <cp:keywords/>
  <dc:description/>
  <cp:lastModifiedBy>Mukhopadhyay, Jigeesha</cp:lastModifiedBy>
  <cp:revision/>
  <dcterms:created xsi:type="dcterms:W3CDTF">2025-05-08T19:43:21Z</dcterms:created>
  <dcterms:modified xsi:type="dcterms:W3CDTF">2025-05-23T16:47:07Z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  <property fmtid="{D5CDD505-2E9C-101B-9397-08002B2CF9AE}" pid="3" name="MediaServiceImageTags">
    <vt:lpwstr/>
  </property>
</Properties>
</file>