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ne\OneDrive\Desktop\New folder\"/>
    </mc:Choice>
  </mc:AlternateContent>
  <xr:revisionPtr revIDLastSave="0" documentId="13_ncr:1_{19EA3D1F-5F3E-4318-89DA-E3116FCD74C9}" xr6:coauthVersionLast="47" xr6:coauthVersionMax="47" xr10:uidLastSave="{00000000-0000-0000-0000-000000000000}"/>
  <bookViews>
    <workbookView xWindow="-110" yWindow="-110" windowWidth="25820" windowHeight="14020" xr2:uid="{1406629E-0C8D-4C72-8A09-5D3816337E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C14" i="1"/>
  <c r="D26" i="1"/>
  <c r="E26" i="1"/>
  <c r="F26" i="1"/>
  <c r="G26" i="1"/>
  <c r="C26" i="1"/>
  <c r="D25" i="1"/>
  <c r="E25" i="1"/>
  <c r="F25" i="1"/>
  <c r="G25" i="1"/>
  <c r="C25" i="1"/>
  <c r="D16" i="1"/>
  <c r="E16" i="1"/>
  <c r="F16" i="1"/>
  <c r="G16" i="1"/>
  <c r="C16" i="1"/>
  <c r="D15" i="1"/>
  <c r="E15" i="1"/>
  <c r="F15" i="1"/>
  <c r="G15" i="1"/>
  <c r="C15" i="1"/>
  <c r="D19" i="1"/>
  <c r="E19" i="1"/>
  <c r="F19" i="1"/>
  <c r="G19" i="1"/>
  <c r="C19" i="1"/>
  <c r="D22" i="1"/>
  <c r="E22" i="1"/>
  <c r="F22" i="1"/>
  <c r="G22" i="1"/>
  <c r="C22" i="1"/>
  <c r="D21" i="1"/>
  <c r="E21" i="1"/>
  <c r="F21" i="1"/>
  <c r="G21" i="1"/>
  <c r="C21" i="1"/>
  <c r="D20" i="1"/>
  <c r="E20" i="1"/>
  <c r="F20" i="1"/>
  <c r="G20" i="1"/>
  <c r="C20" i="1"/>
  <c r="D18" i="1"/>
  <c r="E18" i="1"/>
  <c r="F18" i="1"/>
  <c r="G18" i="1"/>
  <c r="C18" i="1"/>
  <c r="D17" i="1"/>
  <c r="E17" i="1"/>
  <c r="F17" i="1"/>
  <c r="G17" i="1"/>
  <c r="C17" i="1"/>
  <c r="D24" i="1" l="1"/>
  <c r="C24" i="1"/>
  <c r="G23" i="1"/>
  <c r="F23" i="1"/>
  <c r="E23" i="1"/>
  <c r="G24" i="1"/>
  <c r="F24" i="1"/>
  <c r="D23" i="1"/>
  <c r="C23" i="1"/>
  <c r="E24" i="1"/>
</calcChain>
</file>

<file path=xl/sharedStrings.xml><?xml version="1.0" encoding="utf-8"?>
<sst xmlns="http://schemas.openxmlformats.org/spreadsheetml/2006/main" count="20" uniqueCount="20">
  <si>
    <t>Year</t>
  </si>
  <si>
    <t>Y(TOTAL)</t>
  </si>
  <si>
    <t>X1(Credit Card)</t>
  </si>
  <si>
    <t>X2(Debit Card)</t>
  </si>
  <si>
    <t>X3(NEFT)</t>
  </si>
  <si>
    <t>X4(RTGS)</t>
  </si>
  <si>
    <t>X5(Mobile Banking)</t>
  </si>
  <si>
    <t>MEAN</t>
  </si>
  <si>
    <t>MODE</t>
  </si>
  <si>
    <t>MEDIAN</t>
  </si>
  <si>
    <t>QUARTILE 1</t>
  </si>
  <si>
    <t>QUARTILE 2</t>
  </si>
  <si>
    <t>QUARTILE 3</t>
  </si>
  <si>
    <t>MINIMUM</t>
  </si>
  <si>
    <t>MAXIMUM</t>
  </si>
  <si>
    <t>QUARTILE DEVIATION</t>
  </si>
  <si>
    <t>COEFFICIENT OF QUARTILE DEVIATION</t>
  </si>
  <si>
    <t>VARIANCE</t>
  </si>
  <si>
    <t>STANDARD DEVIATION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</si>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</sst>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A41EB-A4F0-4922-A908-6AC27DD8B3C6}">
  <dimension ref="A1:J28"/>
  <sheetViews>
    <sheetView tabSelected="1" workbookViewId="0">
      <selection activeCell="M21" sqref="M21"/>
    </sheetView>
  </sheetViews>
  <sheetFormatPr defaultRowHeight="14.5" x14ac:dyDescent="0.35"/>
  <cols>
    <col min="1" max="1" width="24.08984375" style="3" bestFit="1" customWidth="1"/>
    <col min="2" max="2" width="17.08984375" style="3" customWidth="1"/>
    <col min="3" max="3" width="14.90625" style="3" bestFit="1" customWidth="1"/>
    <col min="4" max="4" width="14.08984375" style="3" bestFit="1" customWidth="1"/>
    <col min="5" max="5" width="11.81640625" style="3" bestFit="1" customWidth="1"/>
    <col min="6" max="6" width="12.08984375" style="3" bestFit="1" customWidth="1"/>
    <col min="7" max="7" width="18.26953125" style="3" bestFit="1" customWidth="1"/>
    <col min="8" max="8" width="11.81640625" style="3" bestFit="1" customWidth="1"/>
    <col min="9" max="12" width="8.7265625" style="3"/>
    <col min="13" max="13" width="15.08984375" style="3" bestFit="1" customWidth="1"/>
    <col min="14" max="14" width="11.81640625" style="3" bestFit="1" customWidth="1"/>
    <col min="15" max="15" width="8.7265625" style="3"/>
    <col min="16" max="16" width="25.81640625" style="3" bestFit="1" customWidth="1"/>
    <col min="17" max="16384" width="8.7265625" style="3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</row>
    <row r="2" spans="1:10" x14ac:dyDescent="0.35">
      <c r="A2" s="1">
        <v>2012</v>
      </c>
      <c r="B2" s="2">
        <v>691286.4044</v>
      </c>
      <c r="C2" s="2">
        <v>1176.915295</v>
      </c>
      <c r="D2" s="2">
        <v>16663.555179999999</v>
      </c>
      <c r="E2" s="2">
        <v>25887.736949999999</v>
      </c>
      <c r="F2" s="2">
        <v>644714.08349999995</v>
      </c>
      <c r="G2" s="2">
        <v>41.853287000000002</v>
      </c>
      <c r="H2" s="2"/>
      <c r="I2" s="2"/>
      <c r="J2" s="2"/>
    </row>
    <row r="3" spans="1:10" x14ac:dyDescent="0.35">
      <c r="A3" s="1">
        <v>2013</v>
      </c>
      <c r="B3" s="2">
        <v>791007.16559999995</v>
      </c>
      <c r="C3" s="2">
        <v>1468.181288</v>
      </c>
      <c r="D3" s="2">
        <v>19913.533029999999</v>
      </c>
      <c r="E3" s="2">
        <v>39919.76326</v>
      </c>
      <c r="F3" s="2">
        <v>725983.13329999999</v>
      </c>
      <c r="G3" s="2">
        <v>161.93456</v>
      </c>
      <c r="H3" s="2"/>
      <c r="I3" s="2"/>
      <c r="J3" s="2"/>
    </row>
    <row r="4" spans="1:10" x14ac:dyDescent="0.35">
      <c r="A4" s="1">
        <v>2014</v>
      </c>
      <c r="B4" s="2">
        <v>828455.99730000005</v>
      </c>
      <c r="C4" s="2">
        <v>1828.1280369999999</v>
      </c>
      <c r="D4" s="2">
        <v>22878.174370000001</v>
      </c>
      <c r="E4" s="2">
        <v>55339.517440000003</v>
      </c>
      <c r="F4" s="2">
        <v>743993.61930000002</v>
      </c>
      <c r="G4" s="2">
        <v>666.24764000000005</v>
      </c>
      <c r="H4" s="2"/>
      <c r="I4" s="2"/>
      <c r="J4" s="2"/>
    </row>
    <row r="5" spans="1:10" x14ac:dyDescent="0.35">
      <c r="A5" s="1">
        <v>2015</v>
      </c>
      <c r="B5" s="2">
        <v>903858.50470000005</v>
      </c>
      <c r="C5" s="2">
        <v>2297.1093259999998</v>
      </c>
      <c r="D5" s="2">
        <v>25853.321029999999</v>
      </c>
      <c r="E5" s="2">
        <v>75985.798970000003</v>
      </c>
      <c r="F5" s="2">
        <v>794160.63119999995</v>
      </c>
      <c r="G5" s="2">
        <v>2862.5925900000002</v>
      </c>
      <c r="H5" s="2"/>
      <c r="I5" s="2"/>
      <c r="J5" s="2"/>
    </row>
    <row r="6" spans="1:10" x14ac:dyDescent="0.35">
      <c r="A6" s="1">
        <v>2016</v>
      </c>
      <c r="B6" s="2">
        <v>1090648.4950000001</v>
      </c>
      <c r="C6" s="2">
        <v>3011.6590230000002</v>
      </c>
      <c r="D6" s="2">
        <v>26971.103340000001</v>
      </c>
      <c r="E6" s="2">
        <v>106103.7931</v>
      </c>
      <c r="F6" s="2">
        <v>943727.94099999999</v>
      </c>
      <c r="G6" s="2">
        <v>10288.90864</v>
      </c>
      <c r="H6" s="2"/>
      <c r="I6" s="2"/>
      <c r="J6" s="2"/>
    </row>
    <row r="7" spans="1:10" x14ac:dyDescent="0.35">
      <c r="A7" s="1">
        <v>2017</v>
      </c>
      <c r="B7" s="2">
        <v>1326151.4639999999</v>
      </c>
      <c r="C7" s="2">
        <v>4335.728709</v>
      </c>
      <c r="D7" s="2">
        <v>31609.50258</v>
      </c>
      <c r="E7" s="2">
        <v>157997.2616</v>
      </c>
      <c r="F7" s="2">
        <v>1116611.165</v>
      </c>
      <c r="G7" s="2">
        <v>15466.695400000001</v>
      </c>
      <c r="H7" s="2"/>
      <c r="I7" s="2"/>
      <c r="J7" s="2"/>
    </row>
    <row r="8" spans="1:10" x14ac:dyDescent="0.35">
      <c r="A8" s="1">
        <v>2018</v>
      </c>
      <c r="B8" s="2">
        <v>1579514.564</v>
      </c>
      <c r="C8" s="2">
        <v>5701.0879340000001</v>
      </c>
      <c r="D8" s="2">
        <v>38294.76715</v>
      </c>
      <c r="E8" s="2">
        <v>216347.84719999999</v>
      </c>
      <c r="F8" s="2">
        <v>1296189.9680000001</v>
      </c>
      <c r="G8" s="2">
        <v>22840.465970000001</v>
      </c>
      <c r="H8" s="2"/>
      <c r="I8" s="2"/>
      <c r="J8" s="2"/>
    </row>
    <row r="9" spans="1:10" x14ac:dyDescent="0.35">
      <c r="A9" s="1">
        <v>2019</v>
      </c>
      <c r="B9" s="2">
        <v>1717419.19</v>
      </c>
      <c r="C9" s="2">
        <v>7179.8028320000003</v>
      </c>
      <c r="D9" s="2">
        <v>40900.066910000001</v>
      </c>
      <c r="E9" s="2">
        <v>232966.4713</v>
      </c>
      <c r="F9" s="2">
        <v>1388669.5959999999</v>
      </c>
      <c r="G9" s="2">
        <v>47618.09663</v>
      </c>
      <c r="H9" s="2"/>
      <c r="I9" s="2"/>
      <c r="J9" s="2"/>
    </row>
    <row r="10" spans="1:10" x14ac:dyDescent="0.35">
      <c r="A10" s="1">
        <v>2020</v>
      </c>
      <c r="B10" s="2">
        <v>272725.34539999999</v>
      </c>
      <c r="C10" s="2">
        <v>1312.4950100000001</v>
      </c>
      <c r="D10" s="2">
        <v>6928.0711600000004</v>
      </c>
      <c r="E10" s="2">
        <v>44877.676959999997</v>
      </c>
      <c r="F10" s="2">
        <v>205399.416</v>
      </c>
      <c r="G10" s="2">
        <v>14207.686240000001</v>
      </c>
      <c r="H10" s="2"/>
      <c r="I10" s="2"/>
      <c r="J10" s="2"/>
    </row>
    <row r="11" spans="1:10" x14ac:dyDescent="0.35">
      <c r="A11" s="1">
        <v>2021</v>
      </c>
      <c r="B11" s="2">
        <v>2015005.69</v>
      </c>
      <c r="C11" s="2">
        <v>8909.4598000000005</v>
      </c>
      <c r="D11" s="2">
        <v>38443.639869999999</v>
      </c>
      <c r="E11" s="2">
        <v>495839.09899999999</v>
      </c>
      <c r="F11" s="2">
        <v>1354685.344</v>
      </c>
      <c r="G11" s="2">
        <v>117128.1477</v>
      </c>
      <c r="H11" s="2"/>
      <c r="I11" s="2"/>
      <c r="J11" s="2"/>
    </row>
    <row r="12" spans="1:10" x14ac:dyDescent="0.35">
      <c r="A12" s="1">
        <v>2022</v>
      </c>
      <c r="B12" s="2">
        <v>5500892.0060000001</v>
      </c>
      <c r="C12" s="2">
        <v>13335.165300000001</v>
      </c>
      <c r="D12" s="2">
        <v>3412431.1869999999</v>
      </c>
      <c r="E12" s="2">
        <v>327951.42389999999</v>
      </c>
      <c r="F12" s="2">
        <v>1444560.2039999999</v>
      </c>
      <c r="G12" s="2">
        <v>302614.02510000003</v>
      </c>
      <c r="H12" s="2"/>
      <c r="I12" s="2"/>
      <c r="J12" s="2"/>
    </row>
    <row r="13" spans="1:10" x14ac:dyDescent="0.35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5">
      <c r="A14" s="1" t="s">
        <v>19</v>
      </c>
      <c r="B14" s="2">
        <v>11</v>
      </c>
      <c r="C14" s="2">
        <f>COUNT(C2:C12)</f>
        <v>11</v>
      </c>
      <c r="D14" s="2">
        <f t="shared" ref="D14:G14" si="0">COUNT(D2:D12)</f>
        <v>11</v>
      </c>
      <c r="E14" s="2">
        <f t="shared" si="0"/>
        <v>11</v>
      </c>
      <c r="F14" s="2">
        <f t="shared" si="0"/>
        <v>11</v>
      </c>
      <c r="G14" s="2">
        <f t="shared" si="0"/>
        <v>11</v>
      </c>
      <c r="H14" s="2"/>
      <c r="I14" s="2"/>
      <c r="J14" s="2"/>
    </row>
    <row r="15" spans="1:10" x14ac:dyDescent="0.35">
      <c r="A15" s="1" t="s">
        <v>13</v>
      </c>
      <c r="B15" s="2">
        <v>272725.34539999999</v>
      </c>
      <c r="C15" s="2">
        <f>QUARTILE(C2:C12,0)</f>
        <v>1176.915295</v>
      </c>
      <c r="D15" s="2">
        <f>QUARTILE(D2:D12,0)</f>
        <v>6928.0711600000004</v>
      </c>
      <c r="E15" s="2">
        <f>QUARTILE(E2:E12,0)</f>
        <v>25887.736949999999</v>
      </c>
      <c r="F15" s="2">
        <f>QUARTILE(F2:F12,0)</f>
        <v>205399.416</v>
      </c>
      <c r="G15" s="2">
        <f>QUARTILE(G2:G12,0)</f>
        <v>41.853287000000002</v>
      </c>
      <c r="H15" s="2"/>
      <c r="I15" s="2"/>
      <c r="J15" s="2"/>
    </row>
    <row r="16" spans="1:10" x14ac:dyDescent="0.35">
      <c r="A16" s="1" t="s">
        <v>14</v>
      </c>
      <c r="B16" s="2">
        <v>5500892.0060000001</v>
      </c>
      <c r="C16" s="2">
        <f>QUARTILE(C2:C12,4)</f>
        <v>13335.165300000001</v>
      </c>
      <c r="D16" s="2">
        <f>QUARTILE(D2:D12,4)</f>
        <v>3412431.1869999999</v>
      </c>
      <c r="E16" s="2">
        <f>QUARTILE(E2:E12,4)</f>
        <v>495839.09899999999</v>
      </c>
      <c r="F16" s="2">
        <f>QUARTILE(F2:F12,4)</f>
        <v>1444560.2039999999</v>
      </c>
      <c r="G16" s="2">
        <f>QUARTILE(G2:G12,4)</f>
        <v>302614.02510000003</v>
      </c>
      <c r="H16" s="2"/>
      <c r="I16" s="2"/>
      <c r="J16" s="2"/>
    </row>
    <row r="17" spans="1:10" x14ac:dyDescent="0.35">
      <c r="A17" s="1" t="s">
        <v>7</v>
      </c>
      <c r="B17" s="2">
        <v>1519724.0751272729</v>
      </c>
      <c r="C17" s="2">
        <f>AVERAGE(C2:C12)</f>
        <v>4595.9756867272727</v>
      </c>
      <c r="D17" s="2">
        <f t="shared" ref="D17:G17" si="1">AVERAGE(D2:D12)</f>
        <v>334626.08378363639</v>
      </c>
      <c r="E17" s="2">
        <f t="shared" si="1"/>
        <v>161746.94451636364</v>
      </c>
      <c r="F17" s="2">
        <f t="shared" si="1"/>
        <v>968972.28193636378</v>
      </c>
      <c r="G17" s="2">
        <f t="shared" si="1"/>
        <v>48536.059432454545</v>
      </c>
      <c r="H17" s="2"/>
      <c r="I17" s="2"/>
      <c r="J17" s="2"/>
    </row>
    <row r="18" spans="1:10" x14ac:dyDescent="0.35">
      <c r="A18" s="1" t="s">
        <v>9</v>
      </c>
      <c r="B18" s="2">
        <v>1090648.4950000001</v>
      </c>
      <c r="C18" s="2">
        <f>MEDIAN(C2:C12)</f>
        <v>3011.6590230000002</v>
      </c>
      <c r="D18" s="2">
        <f t="shared" ref="D18:G18" si="2">MEDIAN(D2:D12)</f>
        <v>26971.103340000001</v>
      </c>
      <c r="E18" s="2">
        <f t="shared" si="2"/>
        <v>106103.7931</v>
      </c>
      <c r="F18" s="2">
        <f t="shared" si="2"/>
        <v>943727.94099999999</v>
      </c>
      <c r="G18" s="2">
        <f t="shared" si="2"/>
        <v>14207.686240000001</v>
      </c>
      <c r="H18" s="2"/>
      <c r="I18" s="2"/>
      <c r="J18" s="2"/>
    </row>
    <row r="19" spans="1:10" x14ac:dyDescent="0.35">
      <c r="A19" s="1" t="s">
        <v>8</v>
      </c>
      <c r="B19" s="2">
        <v>0</v>
      </c>
      <c r="C19" s="2">
        <f>IFERROR(MODE(C2:C12),0)</f>
        <v>0</v>
      </c>
      <c r="D19" s="2">
        <f t="shared" ref="D19:G19" si="3">IFERROR(MODE(D2:D12),0)</f>
        <v>0</v>
      </c>
      <c r="E19" s="2">
        <f t="shared" si="3"/>
        <v>0</v>
      </c>
      <c r="F19" s="2">
        <f t="shared" si="3"/>
        <v>0</v>
      </c>
      <c r="G19" s="2">
        <f t="shared" si="3"/>
        <v>0</v>
      </c>
      <c r="H19" s="2"/>
      <c r="I19" s="2"/>
      <c r="J19" s="2"/>
    </row>
    <row r="20" spans="1:10" x14ac:dyDescent="0.35">
      <c r="A20" s="1" t="s">
        <v>10</v>
      </c>
      <c r="B20" s="2">
        <v>809731.58144999994</v>
      </c>
      <c r="C20" s="2">
        <f>QUARTILE(C2:C12,1)</f>
        <v>1648.1546625000001</v>
      </c>
      <c r="D20" s="2">
        <f t="shared" ref="D20:G20" si="4">QUARTILE(D2:D12,1)</f>
        <v>21395.8537</v>
      </c>
      <c r="E20" s="2">
        <f t="shared" si="4"/>
        <v>50108.597200000004</v>
      </c>
      <c r="F20" s="2">
        <f t="shared" si="4"/>
        <v>734988.3763</v>
      </c>
      <c r="G20" s="2">
        <f t="shared" si="4"/>
        <v>1764.4201150000001</v>
      </c>
      <c r="H20" s="2"/>
      <c r="I20" s="2"/>
      <c r="J20" s="2"/>
    </row>
    <row r="21" spans="1:10" x14ac:dyDescent="0.35">
      <c r="A21" s="1" t="s">
        <v>11</v>
      </c>
      <c r="B21" s="2">
        <v>1090648.4950000001</v>
      </c>
      <c r="C21" s="2">
        <f>QUARTILE(C2:C12,2)</f>
        <v>3011.6590230000002</v>
      </c>
      <c r="D21" s="2">
        <f t="shared" ref="D21:G21" si="5">QUARTILE(D2:D12,2)</f>
        <v>26971.103340000001</v>
      </c>
      <c r="E21" s="2">
        <f t="shared" si="5"/>
        <v>106103.7931</v>
      </c>
      <c r="F21" s="2">
        <f t="shared" si="5"/>
        <v>943727.94099999999</v>
      </c>
      <c r="G21" s="2">
        <f t="shared" si="5"/>
        <v>14207.686240000001</v>
      </c>
      <c r="H21" s="2"/>
      <c r="I21" s="2"/>
      <c r="J21" s="2"/>
    </row>
    <row r="22" spans="1:10" x14ac:dyDescent="0.35">
      <c r="A22" s="1" t="s">
        <v>12</v>
      </c>
      <c r="B22" s="2">
        <v>1648466.8769999999</v>
      </c>
      <c r="C22" s="2">
        <f>QUARTILE(C2:C12,3)</f>
        <v>6440.4453830000002</v>
      </c>
      <c r="D22" s="2">
        <f t="shared" ref="D22:G22" si="6">QUARTILE(D2:D12,3)</f>
        <v>38369.203509999999</v>
      </c>
      <c r="E22" s="2">
        <f t="shared" si="6"/>
        <v>224657.15925</v>
      </c>
      <c r="F22" s="2">
        <f t="shared" si="6"/>
        <v>1325437.656</v>
      </c>
      <c r="G22" s="2">
        <f t="shared" si="6"/>
        <v>35229.281300000002</v>
      </c>
      <c r="H22" s="2"/>
      <c r="I22" s="2"/>
      <c r="J22" s="2"/>
    </row>
    <row r="23" spans="1:10" x14ac:dyDescent="0.35">
      <c r="A23" s="1" t="s">
        <v>15</v>
      </c>
      <c r="B23" s="2">
        <v>419367.64777499996</v>
      </c>
      <c r="C23" s="2">
        <f>(C22-C20)/2</f>
        <v>2396.1453602500001</v>
      </c>
      <c r="D23" s="2">
        <f t="shared" ref="D23:G23" si="7">(D22-D20)/2</f>
        <v>8486.6749049999999</v>
      </c>
      <c r="E23" s="2">
        <f t="shared" si="7"/>
        <v>87274.281025000004</v>
      </c>
      <c r="F23" s="2">
        <f t="shared" si="7"/>
        <v>295224.63984999998</v>
      </c>
      <c r="G23" s="2">
        <f t="shared" si="7"/>
        <v>16732.430592500001</v>
      </c>
      <c r="H23" s="2"/>
      <c r="I23" s="2"/>
      <c r="J23" s="2"/>
    </row>
    <row r="24" spans="1:10" ht="42" x14ac:dyDescent="0.35">
      <c r="A24" s="4" t="s">
        <v>16</v>
      </c>
      <c r="B24" s="2">
        <v>0.34119917888113016</v>
      </c>
      <c r="C24" s="2">
        <f>(C22-C20)/(C22+C20)</f>
        <v>0.59247467961605249</v>
      </c>
      <c r="D24" s="2">
        <f t="shared" ref="D24:G24" si="8">(D22-D20)/(D22+D20)</f>
        <v>0.28400123085902423</v>
      </c>
      <c r="E24" s="2">
        <f t="shared" si="8"/>
        <v>0.63526315762627861</v>
      </c>
      <c r="F24" s="2">
        <f t="shared" si="8"/>
        <v>0.28656659857907968</v>
      </c>
      <c r="G24" s="2">
        <f t="shared" si="8"/>
        <v>0.90460970124581408</v>
      </c>
      <c r="H24" s="2"/>
      <c r="I24" s="2"/>
      <c r="J24" s="2"/>
    </row>
    <row r="25" spans="1:10" x14ac:dyDescent="0.35">
      <c r="A25" s="1" t="s">
        <v>17</v>
      </c>
      <c r="B25" s="2">
        <v>1817156503527.0811</v>
      </c>
      <c r="C25" s="2">
        <f>_xlfn.VAR.P(C2:C12)</f>
        <v>13695898.922027662</v>
      </c>
      <c r="D25" s="2">
        <f t="shared" ref="D25:G25" si="9">_xlfn.VAR.P(D2:D12)</f>
        <v>947383970533.39819</v>
      </c>
      <c r="E25" s="2">
        <f t="shared" si="9"/>
        <v>19640065758.218403</v>
      </c>
      <c r="F25" s="2">
        <f t="shared" si="9"/>
        <v>137183212998.4805</v>
      </c>
      <c r="G25" s="2">
        <f t="shared" si="9"/>
        <v>7520526038.0322971</v>
      </c>
      <c r="H25" s="2"/>
      <c r="I25" s="2"/>
      <c r="J25" s="2"/>
    </row>
    <row r="26" spans="1:10" x14ac:dyDescent="0.35">
      <c r="A26" s="1" t="s">
        <v>18</v>
      </c>
      <c r="B26" s="2">
        <v>1348019.4744613599</v>
      </c>
      <c r="C26" s="2">
        <f>_xlfn.STDEV.P(C2:C12)</f>
        <v>3700.7970657721376</v>
      </c>
      <c r="D26" s="2">
        <f t="shared" ref="D26:G26" si="10">_xlfn.STDEV.P(D2:D12)</f>
        <v>973336.51453821361</v>
      </c>
      <c r="E26" s="2">
        <f t="shared" si="10"/>
        <v>140143.01894214496</v>
      </c>
      <c r="F26" s="2">
        <f t="shared" si="10"/>
        <v>370382.52253377251</v>
      </c>
      <c r="G26" s="2">
        <f t="shared" si="10"/>
        <v>86720.966542309121</v>
      </c>
      <c r="H26" s="2"/>
      <c r="I26" s="2"/>
      <c r="J26" s="2"/>
    </row>
    <row r="27" spans="1:10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Jignesh Babaria</dc:creator>
  <cp:lastModifiedBy>Jignesh Babaria</cp:lastModifiedBy>
  <dcterms:created xsi:type="dcterms:W3CDTF">2023-03-24T10:14:19Z</dcterms:created>
  <dcterms:modified xsi:type="dcterms:W3CDTF">2023-04-07T20:21:42Z</dcterms:modified>
</cp:coreProperties>
</file>