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ruto\Downloads\"/>
    </mc:Choice>
  </mc:AlternateContent>
  <bookViews>
    <workbookView xWindow="0" yWindow="0" windowWidth="28800" windowHeight="12330" activeTab="6"/>
  </bookViews>
  <sheets>
    <sheet name="HW" sheetId="1" r:id="rId1"/>
    <sheet name="smell density" sheetId="2" r:id="rId2"/>
    <sheet name="HW1" sheetId="3" r:id="rId3"/>
    <sheet name="HW1 smell" sheetId="4" r:id="rId4"/>
    <sheet name="HW2" sheetId="5" r:id="rId5"/>
    <sheet name="HW2 smell" sheetId="6" r:id="rId6"/>
    <sheet name="Summary" sheetId="7" r:id="rId7"/>
  </sheets>
  <externalReferences>
    <externalReference r:id="rId8"/>
    <externalReference r:id="rId9"/>
  </externalReferences>
  <calcPr calcId="162913"/>
</workbook>
</file>

<file path=xl/calcChain.xml><?xml version="1.0" encoding="utf-8"?>
<calcChain xmlns="http://schemas.openxmlformats.org/spreadsheetml/2006/main">
  <c r="I64" i="7" l="1"/>
  <c r="I65" i="7" s="1"/>
  <c r="I66" i="7" s="1"/>
  <c r="G64" i="7"/>
  <c r="G65" i="7" s="1"/>
  <c r="G66" i="7" s="1"/>
  <c r="I63" i="7"/>
  <c r="G63" i="7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D63" i="5" s="1" a="1"/>
  <c r="M2" i="5"/>
  <c r="D69" i="5" s="1"/>
  <c r="P58" i="3"/>
  <c r="P57" i="3"/>
  <c r="P56" i="3"/>
  <c r="P55" i="3"/>
  <c r="P54" i="3"/>
  <c r="P53" i="3"/>
  <c r="P52" i="3"/>
  <c r="P51" i="3"/>
  <c r="P50" i="3"/>
  <c r="P49" i="3"/>
  <c r="P48" i="3"/>
  <c r="K47" i="3"/>
  <c r="J47" i="3"/>
  <c r="I47" i="3"/>
  <c r="H47" i="3"/>
  <c r="G47" i="3"/>
  <c r="P47" i="3" s="1"/>
  <c r="P46" i="3"/>
  <c r="P45" i="3"/>
  <c r="P44" i="3"/>
  <c r="P43" i="3"/>
  <c r="P42" i="3"/>
  <c r="P41" i="3"/>
  <c r="P40" i="3"/>
  <c r="P39" i="3"/>
  <c r="J39" i="3"/>
  <c r="I39" i="3"/>
  <c r="H39" i="3"/>
  <c r="G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K21" i="3"/>
  <c r="J21" i="3"/>
  <c r="P21" i="3" s="1"/>
  <c r="I21" i="3"/>
  <c r="H21" i="3"/>
  <c r="G21" i="3"/>
  <c r="P20" i="3"/>
  <c r="P19" i="3"/>
  <c r="P18" i="3"/>
  <c r="P16" i="3"/>
  <c r="P15" i="3"/>
  <c r="K14" i="3"/>
  <c r="J14" i="3"/>
  <c r="I14" i="3"/>
  <c r="H14" i="3"/>
  <c r="G14" i="3"/>
  <c r="P14" i="3" s="1"/>
  <c r="P13" i="3"/>
  <c r="P12" i="3"/>
  <c r="P11" i="3"/>
  <c r="P10" i="3"/>
  <c r="P9" i="3"/>
  <c r="P8" i="3"/>
  <c r="P7" i="3"/>
  <c r="P6" i="3"/>
  <c r="P5" i="3"/>
  <c r="P4" i="3"/>
  <c r="P3" i="3"/>
  <c r="P2" i="3"/>
  <c r="F72" i="2"/>
  <c r="E72" i="2"/>
  <c r="F71" i="2"/>
  <c r="E71" i="2"/>
  <c r="F70" i="2"/>
  <c r="E70" i="2"/>
  <c r="F67" i="2"/>
  <c r="E67" i="2"/>
  <c r="F61" i="2" a="1"/>
  <c r="F64" i="2" s="1"/>
  <c r="E61" i="2" a="1"/>
  <c r="E63" i="2" s="1"/>
  <c r="D67" i="3" l="1"/>
  <c r="D68" i="5"/>
  <c r="D67" i="5"/>
  <c r="D66" i="5"/>
  <c r="D65" i="5"/>
  <c r="D64" i="5"/>
  <c r="D63" i="5"/>
  <c r="D63" i="3" a="1"/>
  <c r="F65" i="2"/>
  <c r="F66" i="2"/>
  <c r="E66" i="2"/>
  <c r="F61" i="2"/>
  <c r="F62" i="2"/>
  <c r="E64" i="2"/>
  <c r="E65" i="2"/>
  <c r="E61" i="2"/>
  <c r="E62" i="2"/>
  <c r="F63" i="2"/>
  <c r="D66" i="3" l="1"/>
  <c r="D65" i="3"/>
  <c r="D64" i="3"/>
  <c r="D63" i="3"/>
  <c r="F74" i="2"/>
  <c r="F73" i="2"/>
  <c r="E74" i="2"/>
  <c r="E73" i="2"/>
</calcChain>
</file>

<file path=xl/sharedStrings.xml><?xml version="1.0" encoding="utf-8"?>
<sst xmlns="http://schemas.openxmlformats.org/spreadsheetml/2006/main" count="994" uniqueCount="156">
  <si>
    <t>序號</t>
  </si>
  <si>
    <t>班級</t>
  </si>
  <si>
    <t>學號</t>
  </si>
  <si>
    <t>姓名</t>
  </si>
  <si>
    <t>HW1</t>
  </si>
  <si>
    <t>HW2</t>
  </si>
  <si>
    <t>HW3</t>
  </si>
  <si>
    <t>HW4</t>
  </si>
  <si>
    <t>HW5</t>
  </si>
  <si>
    <t>HW6</t>
  </si>
  <si>
    <t>HW7</t>
  </si>
  <si>
    <t>HW8</t>
  </si>
  <si>
    <t>資工四</t>
  </si>
  <si>
    <t>邱昶毓</t>
  </si>
  <si>
    <t>莊明璋</t>
  </si>
  <si>
    <t>電子四甲</t>
  </si>
  <si>
    <t>劉彥宏</t>
  </si>
  <si>
    <t>張凱淯</t>
  </si>
  <si>
    <t>江紀武</t>
  </si>
  <si>
    <t>Debug-0.5pt</t>
  </si>
  <si>
    <t>HW#1</t>
  </si>
  <si>
    <t>蔡宗穎</t>
  </si>
  <si>
    <t>林家禾</t>
  </si>
  <si>
    <t>陳郁欣</t>
  </si>
  <si>
    <t>Dictionary-2pt</t>
  </si>
  <si>
    <t>資工三</t>
  </si>
  <si>
    <t>Starting Examination-2pt</t>
  </si>
  <si>
    <t>洪哲</t>
  </si>
  <si>
    <t xml:space="preserve"> Answer-2pt</t>
  </si>
  <si>
    <t>Score-2pt</t>
  </si>
  <si>
    <t>UI Control-2pt</t>
  </si>
  <si>
    <t>Time log-2pt</t>
  </si>
  <si>
    <t>林煒淳</t>
  </si>
  <si>
    <t>Summary-2pt</t>
  </si>
  <si>
    <t>Code Quality-6pt</t>
  </si>
  <si>
    <t>Total</t>
  </si>
  <si>
    <t>徐俊振</t>
  </si>
  <si>
    <t>HW#2</t>
  </si>
  <si>
    <t>黃子洋</t>
  </si>
  <si>
    <t>洪國翔</t>
  </si>
  <si>
    <t>鄭人豪</t>
  </si>
  <si>
    <t>張浚宏</t>
  </si>
  <si>
    <t>邱奕道</t>
  </si>
  <si>
    <t>HW#3</t>
  </si>
  <si>
    <t>HW#4</t>
  </si>
  <si>
    <t>HW#5</t>
  </si>
  <si>
    <t>HW#6</t>
  </si>
  <si>
    <t>HW#7</t>
  </si>
  <si>
    <t>HW#8</t>
  </si>
  <si>
    <t>林湘芸</t>
  </si>
  <si>
    <t>莊文翊</t>
  </si>
  <si>
    <t>彭敘豪</t>
  </si>
  <si>
    <t>林宏柏</t>
  </si>
  <si>
    <t>吳品頤</t>
  </si>
  <si>
    <t>余鎧企</t>
  </si>
  <si>
    <t>陳志芳</t>
  </si>
  <si>
    <t>鄭琮翰</t>
  </si>
  <si>
    <t>黃省喬</t>
  </si>
  <si>
    <t>蔡銘祐</t>
  </si>
  <si>
    <t>邱崇瑋</t>
  </si>
  <si>
    <t>楊博旭</t>
  </si>
  <si>
    <t>趙振廷</t>
  </si>
  <si>
    <t>涂迪文</t>
  </si>
  <si>
    <t>李冠毅</t>
  </si>
  <si>
    <t>黃仙惠</t>
  </si>
  <si>
    <t>莫鎮瑋</t>
  </si>
  <si>
    <t>吳建毅</t>
  </si>
  <si>
    <t>劉得暉</t>
  </si>
  <si>
    <t>黃浩華</t>
  </si>
  <si>
    <t>林軒弘</t>
  </si>
  <si>
    <t>李宇傑</t>
  </si>
  <si>
    <t>廖于晴</t>
  </si>
  <si>
    <t>電資三資工</t>
  </si>
  <si>
    <t>黃耀慶</t>
  </si>
  <si>
    <t>曾立嚴</t>
  </si>
  <si>
    <t>湯忠禮</t>
  </si>
  <si>
    <t>吳珮瑜</t>
  </si>
  <si>
    <t>賴曉柔</t>
  </si>
  <si>
    <t>楊宗翰</t>
  </si>
  <si>
    <t>鄭宜文</t>
  </si>
  <si>
    <t>段寶鈞</t>
  </si>
  <si>
    <t>李承翰</t>
  </si>
  <si>
    <t>李家森</t>
  </si>
  <si>
    <t>官茂原</t>
  </si>
  <si>
    <t>施逢怡</t>
  </si>
  <si>
    <t>謝承昕</t>
  </si>
  <si>
    <t>熊雨萱</t>
  </si>
  <si>
    <t>黃千豪</t>
  </si>
  <si>
    <t>103A50035</t>
  </si>
  <si>
    <t>陳思晴</t>
  </si>
  <si>
    <t>二資陸生二</t>
  </si>
  <si>
    <t>105AEA002</t>
  </si>
  <si>
    <t>陳仕泓</t>
  </si>
  <si>
    <t>二資陸生一</t>
  </si>
  <si>
    <t>106AEA001</t>
  </si>
  <si>
    <t>馮星鴻</t>
  </si>
  <si>
    <t>0~20</t>
  </si>
  <si>
    <t>20~100</t>
  </si>
  <si>
    <t>100~150</t>
  </si>
  <si>
    <t>150~200</t>
  </si>
  <si>
    <t>200~250</t>
  </si>
  <si>
    <t>250~300</t>
  </si>
  <si>
    <t>平均</t>
  </si>
  <si>
    <t>落於第12%</t>
  </si>
  <si>
    <t>底標</t>
  </si>
  <si>
    <t>落於第25%</t>
  </si>
  <si>
    <t>低標</t>
  </si>
  <si>
    <t>落於第50%</t>
  </si>
  <si>
    <t>均標</t>
  </si>
  <si>
    <t>落於第75%</t>
  </si>
  <si>
    <t>高標</t>
  </si>
  <si>
    <t>落於第88%</t>
  </si>
  <si>
    <t>頂標</t>
  </si>
  <si>
    <t>total score</t>
  </si>
  <si>
    <t>production loc</t>
  </si>
  <si>
    <t>test loc</t>
  </si>
  <si>
    <t>smell count</t>
  </si>
  <si>
    <t>score</t>
  </si>
  <si>
    <t>smell density</t>
  </si>
  <si>
    <t>DuplicatedCode(weight=1)</t>
  </si>
  <si>
    <t>LongMethod(weight=1)</t>
  </si>
  <si>
    <t>LargeClass(weight=1)</t>
  </si>
  <si>
    <t>DuplicatedCode</t>
  </si>
  <si>
    <t>LongMethod</t>
  </si>
  <si>
    <t>LargeClass</t>
  </si>
  <si>
    <t>LongParameterList</t>
  </si>
  <si>
    <t>FeatureEnvy</t>
  </si>
  <si>
    <t>DataClumps</t>
  </si>
  <si>
    <t>UnsuitableNaming</t>
  </si>
  <si>
    <t>LackOfComments</t>
  </si>
  <si>
    <t>FatView</t>
  </si>
  <si>
    <t>UnresolvedWarnings</t>
  </si>
  <si>
    <t>LiteralConstants</t>
  </si>
  <si>
    <t>MessageChains</t>
  </si>
  <si>
    <t>StaticMethodsAndFields</t>
  </si>
  <si>
    <t>InconsistentCodingStandard</t>
  </si>
  <si>
    <t/>
  </si>
  <si>
    <t>分數</t>
  </si>
  <si>
    <t>人數</t>
  </si>
  <si>
    <t>0~5</t>
  </si>
  <si>
    <t>5.1~10</t>
  </si>
  <si>
    <t>10.1~15</t>
  </si>
  <si>
    <t>15.1~20</t>
  </si>
  <si>
    <t>Debug-1pt</t>
  </si>
  <si>
    <t>MVC-8pt</t>
  </si>
  <si>
    <t>Two Types of Questions-8pt</t>
  </si>
  <si>
    <t xml:space="preserve"> Code Quality-8pt</t>
  </si>
  <si>
    <t>20.1~25</t>
  </si>
  <si>
    <t>25.1~28</t>
  </si>
  <si>
    <t>Homework Summary</t>
  </si>
  <si>
    <t>Estimated</t>
  </si>
  <si>
    <t>Actual</t>
  </si>
  <si>
    <t>Estimate Time</t>
  </si>
  <si>
    <t>Actual Time</t>
  </si>
  <si>
    <t>Difference(h)</t>
  </si>
  <si>
    <t>Difference(%)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</si>
</sst>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新細明體"/>
      <family val="1"/>
      <charset val="136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FCE8B2"/>
        <bgColor rgb="FFFCE8B2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/>
    <xf numFmtId="0" fontId="2" fillId="4" borderId="0" xfId="0" applyFont="1" applyFill="1" applyAlignment="1"/>
    <xf numFmtId="0" fontId="6" fillId="4" borderId="0" xfId="0" applyFont="1" applyFill="1" applyAlignment="1">
      <alignment horizontal="left"/>
    </xf>
    <xf numFmtId="0" fontId="0" fillId="0" borderId="0" xfId="0" applyFont="1" applyAlignment="1"/>
    <xf numFmtId="49" fontId="5" fillId="0" borderId="0" xfId="0" applyNumberFormat="1" applyFont="1" applyAlignment="1"/>
    <xf numFmtId="0" fontId="5" fillId="0" borderId="0" xfId="0" applyFont="1" applyAlignment="1">
      <alignment horizontal="right"/>
    </xf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4" borderId="0" xfId="0" applyFont="1" applyFill="1" applyAlignment="1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0" fillId="5" borderId="0" xfId="0" applyFont="1" applyFill="1" applyAlignment="1">
      <alignment horizontal="right"/>
    </xf>
    <xf numFmtId="0" fontId="0" fillId="5" borderId="0" xfId="0" applyFont="1" applyFill="1" applyAlignment="1"/>
    <xf numFmtId="0" fontId="0" fillId="5" borderId="0" xfId="0" applyFont="1" applyFill="1" applyAlignment="1">
      <alignment horizontal="right"/>
    </xf>
    <xf numFmtId="0" fontId="2" fillId="5" borderId="0" xfId="0" applyFont="1" applyFill="1"/>
    <xf numFmtId="0" fontId="2" fillId="5" borderId="0" xfId="0" applyFont="1" applyFill="1" applyAlignment="1"/>
    <xf numFmtId="0" fontId="2" fillId="5" borderId="0" xfId="0" applyFont="1" applyFill="1" applyAlignment="1"/>
    <xf numFmtId="0" fontId="1" fillId="0" borderId="0" xfId="0" applyFont="1" applyAlignment="1">
      <alignment wrapText="1"/>
    </xf>
    <xf numFmtId="0" fontId="2" fillId="6" borderId="0" xfId="0" applyFont="1" applyFill="1"/>
    <xf numFmtId="0" fontId="2" fillId="6" borderId="0" xfId="0" applyFont="1" applyFill="1" applyAlignment="1"/>
    <xf numFmtId="10" fontId="2" fillId="6" borderId="0" xfId="0" applyNumberFormat="1" applyFont="1" applyFill="1"/>
    <xf numFmtId="0" fontId="2" fillId="0" borderId="0" xfId="0" applyFont="1" applyAlignment="1"/>
    <xf numFmtId="0" fontId="0" fillId="0" borderId="0" xfId="0" applyFont="1" applyAlignment="1"/>
    <xf numFmtId="0" fontId="6" fillId="6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CE8B2"/>
          <bgColor rgb="FFFCE8B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2017 Smell</a:t>
            </a:r>
            <a:r>
              <a:rPr lang="en-US" altLang="zh-TW" baseline="0"/>
              <a:t> Density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54894362434581"/>
          <c:y val="0.1224092409240924"/>
          <c:w val="0.84546766550398056"/>
          <c:h val="0.72553338010966451"/>
        </c:manualLayout>
      </c:layout>
      <c:lineChart>
        <c:grouping val="stacked"/>
        <c:varyColors val="0"/>
        <c:ser>
          <c:idx val="1"/>
          <c:order val="0"/>
          <c:tx>
            <c:strRef>
              <c:f>'smell density'!$D$70</c:f>
              <c:strCache>
                <c:ptCount val="1"/>
                <c:pt idx="0">
                  <c:v>底標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'smell density'!$E$1:$L$1</c:f>
              <c:strCache>
                <c:ptCount val="8"/>
                <c:pt idx="0">
                  <c:v>HW1</c:v>
                </c:pt>
                <c:pt idx="1">
                  <c:v>HW2</c:v>
                </c:pt>
                <c:pt idx="2">
                  <c:v>HW3</c:v>
                </c:pt>
                <c:pt idx="3">
                  <c:v>HW4</c:v>
                </c:pt>
                <c:pt idx="4">
                  <c:v>HW5</c:v>
                </c:pt>
                <c:pt idx="5">
                  <c:v>HW6</c:v>
                </c:pt>
                <c:pt idx="6">
                  <c:v>HW7</c:v>
                </c:pt>
                <c:pt idx="7">
                  <c:v>HW8</c:v>
                </c:pt>
              </c:strCache>
            </c:strRef>
          </c:cat>
          <c:val>
            <c:numRef>
              <c:f>'smell density'!$E$70:$F$70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971-4C95-BDF8-A6E505EFAC82}"/>
            </c:ext>
          </c:extLst>
        </c:ser>
        <c:ser>
          <c:idx val="0"/>
          <c:order val="1"/>
          <c:tx>
            <c:strRef>
              <c:f>'smell density'!$D$71</c:f>
              <c:strCache>
                <c:ptCount val="1"/>
                <c:pt idx="0">
                  <c:v>低標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'smell density'!$E$1:$L$1</c:f>
              <c:strCache>
                <c:ptCount val="8"/>
                <c:pt idx="0">
                  <c:v>HW1</c:v>
                </c:pt>
                <c:pt idx="1">
                  <c:v>HW2</c:v>
                </c:pt>
                <c:pt idx="2">
                  <c:v>HW3</c:v>
                </c:pt>
                <c:pt idx="3">
                  <c:v>HW4</c:v>
                </c:pt>
                <c:pt idx="4">
                  <c:v>HW5</c:v>
                </c:pt>
                <c:pt idx="5">
                  <c:v>HW6</c:v>
                </c:pt>
                <c:pt idx="6">
                  <c:v>HW7</c:v>
                </c:pt>
                <c:pt idx="7">
                  <c:v>HW8</c:v>
                </c:pt>
              </c:strCache>
            </c:strRef>
          </c:cat>
          <c:val>
            <c:numRef>
              <c:f>'smell density'!$E$71:$F$71</c:f>
              <c:numCache>
                <c:formatCode>General</c:formatCode>
                <c:ptCount val="2"/>
                <c:pt idx="0">
                  <c:v>0</c:v>
                </c:pt>
                <c:pt idx="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971-4C95-BDF8-A6E505EFAC82}"/>
            </c:ext>
          </c:extLst>
        </c:ser>
        <c:ser>
          <c:idx val="2"/>
          <c:order val="2"/>
          <c:tx>
            <c:strRef>
              <c:f>'smell density'!$D$72</c:f>
              <c:strCache>
                <c:ptCount val="1"/>
                <c:pt idx="0">
                  <c:v>均標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'smell density'!$E$1:$L$1</c:f>
              <c:strCache>
                <c:ptCount val="8"/>
                <c:pt idx="0">
                  <c:v>HW1</c:v>
                </c:pt>
                <c:pt idx="1">
                  <c:v>HW2</c:v>
                </c:pt>
                <c:pt idx="2">
                  <c:v>HW3</c:v>
                </c:pt>
                <c:pt idx="3">
                  <c:v>HW4</c:v>
                </c:pt>
                <c:pt idx="4">
                  <c:v>HW5</c:v>
                </c:pt>
                <c:pt idx="5">
                  <c:v>HW6</c:v>
                </c:pt>
                <c:pt idx="6">
                  <c:v>HW7</c:v>
                </c:pt>
                <c:pt idx="7">
                  <c:v>HW8</c:v>
                </c:pt>
              </c:strCache>
            </c:strRef>
          </c:cat>
          <c:val>
            <c:numRef>
              <c:f>'smell density'!$E$72:$F$72</c:f>
              <c:numCache>
                <c:formatCode>General</c:formatCode>
                <c:ptCount val="2"/>
                <c:pt idx="0">
                  <c:v>13</c:v>
                </c:pt>
                <c:pt idx="1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971-4C95-BDF8-A6E505EFAC82}"/>
            </c:ext>
          </c:extLst>
        </c:ser>
        <c:ser>
          <c:idx val="3"/>
          <c:order val="3"/>
          <c:tx>
            <c:strRef>
              <c:f>'smell density'!$D$73</c:f>
              <c:strCache>
                <c:ptCount val="1"/>
                <c:pt idx="0">
                  <c:v>高標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'smell density'!$E$1:$L$1</c:f>
              <c:strCache>
                <c:ptCount val="8"/>
                <c:pt idx="0">
                  <c:v>HW1</c:v>
                </c:pt>
                <c:pt idx="1">
                  <c:v>HW2</c:v>
                </c:pt>
                <c:pt idx="2">
                  <c:v>HW3</c:v>
                </c:pt>
                <c:pt idx="3">
                  <c:v>HW4</c:v>
                </c:pt>
                <c:pt idx="4">
                  <c:v>HW5</c:v>
                </c:pt>
                <c:pt idx="5">
                  <c:v>HW6</c:v>
                </c:pt>
                <c:pt idx="6">
                  <c:v>HW7</c:v>
                </c:pt>
                <c:pt idx="7">
                  <c:v>HW8</c:v>
                </c:pt>
              </c:strCache>
            </c:strRef>
          </c:cat>
          <c:val>
            <c:numRef>
              <c:f>'smell density'!$E$73:$F$73</c:f>
              <c:numCache>
                <c:formatCode>General</c:formatCode>
                <c:ptCount val="2"/>
                <c:pt idx="0">
                  <c:v>32</c:v>
                </c:pt>
                <c:pt idx="1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971-4C95-BDF8-A6E505EFAC82}"/>
            </c:ext>
          </c:extLst>
        </c:ser>
        <c:ser>
          <c:idx val="4"/>
          <c:order val="4"/>
          <c:tx>
            <c:strRef>
              <c:f>'smell density'!$D$74:$D$75</c:f>
              <c:strCache>
                <c:ptCount val="1"/>
                <c:pt idx="0">
                  <c:v>頂標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'smell density'!$E$1:$L$1</c:f>
              <c:strCache>
                <c:ptCount val="8"/>
                <c:pt idx="0">
                  <c:v>HW1</c:v>
                </c:pt>
                <c:pt idx="1">
                  <c:v>HW2</c:v>
                </c:pt>
                <c:pt idx="2">
                  <c:v>HW3</c:v>
                </c:pt>
                <c:pt idx="3">
                  <c:v>HW4</c:v>
                </c:pt>
                <c:pt idx="4">
                  <c:v>HW5</c:v>
                </c:pt>
                <c:pt idx="5">
                  <c:v>HW6</c:v>
                </c:pt>
                <c:pt idx="6">
                  <c:v>HW7</c:v>
                </c:pt>
                <c:pt idx="7">
                  <c:v>HW8</c:v>
                </c:pt>
              </c:strCache>
            </c:strRef>
          </c:cat>
          <c:val>
            <c:numRef>
              <c:f>'smell density'!$E$74:$F$74</c:f>
              <c:numCache>
                <c:formatCode>General</c:formatCode>
                <c:ptCount val="2"/>
                <c:pt idx="0">
                  <c:v>64</c:v>
                </c:pt>
                <c:pt idx="1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971-4C95-BDF8-A6E505EFAC8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3650816"/>
        <c:axId val="605920576"/>
      </c:lineChart>
      <c:catAx>
        <c:axId val="18365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5920576"/>
        <c:crosses val="autoZero"/>
        <c:auto val="1"/>
        <c:lblAlgn val="ctr"/>
        <c:lblOffset val="100"/>
        <c:noMultiLvlLbl val="0"/>
      </c:catAx>
      <c:valAx>
        <c:axId val="6059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個</a:t>
                </a:r>
                <a:r>
                  <a:rPr lang="en-US" altLang="zh-TW"/>
                  <a:t>/</a:t>
                </a:r>
                <a:r>
                  <a:rPr lang="zh-TW" altLang="en-US"/>
                  <a:t>每千行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365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Time Difference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Summary!$D$66</c:f>
              <c:strCache>
                <c:ptCount val="1"/>
                <c:pt idx="0">
                  <c:v>Difference(%)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(Summary!$F$1,Summary!$H$1)</c:f>
              <c:strCache>
                <c:ptCount val="2"/>
                <c:pt idx="0">
                  <c:v>HW#1</c:v>
                </c:pt>
                <c:pt idx="1">
                  <c:v>HW#2</c:v>
                </c:pt>
              </c:strCache>
            </c:strRef>
          </c:cat>
          <c:val>
            <c:numRef>
              <c:f>(Summary!$G$66,Summary!$I$66)</c:f>
              <c:numCache>
                <c:formatCode>0.00%</c:formatCode>
                <c:ptCount val="2"/>
                <c:pt idx="0">
                  <c:v>6.0631209278683817E-2</c:v>
                </c:pt>
                <c:pt idx="1">
                  <c:v>2.567456512806476E-2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DC-433E-A6B3-E0058E0A9B7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21808128"/>
        <c:axId val="198547072"/>
      </c:lineChart>
      <c:catAx>
        <c:axId val="62180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547072"/>
        <c:crosses val="autoZero"/>
        <c:auto val="1"/>
        <c:lblAlgn val="ctr"/>
        <c:lblOffset val="100"/>
        <c:noMultiLvlLbl val="0"/>
      </c:catAx>
      <c:valAx>
        <c:axId val="19854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80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781050</xdr:colOff>
      <xdr:row>74</xdr:row>
      <xdr:rowOff>114300</xdr:rowOff>
    </xdr:from>
    <xdr:to>
      <xdr:col>9</xdr:col>
      <xdr:colOff>781051</xdr:colOff>
      <xdr:row>93</xdr:row>
      <xdr:rowOff>161925</xdr:rowOff>
    </xdr:to>
    <xdr:graphicFrame macro="">
      <xdr:nvGraphicFramePr>
        <xdr:cNvPr id="2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923925</xdr:colOff>
      <xdr:row>67</xdr:row>
      <xdr:rowOff>0</xdr:rowOff>
    </xdr:from>
    <xdr:to>
      <xdr:col>10</xdr:col>
      <xdr:colOff>890868</xdr:colOff>
      <xdr:row>82</xdr:row>
      <xdr:rowOff>110938</xdr:rowOff>
    </xdr:to>
    <xdr:graphicFrame macro="">
      <xdr:nvGraphicFramePr>
        <xdr:cNvPr id="3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1_&#27511;&#23622;&#35506;&#31243;&#21161;&#25945;&#27284;&#26696;\105_&#35222;&#31383;&#31243;&#24335;&#35373;&#35336;\&#35222;&#31383;&#31243;&#24335;%20Bad%20Sme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1_&#27511;&#23622;&#35506;&#31243;&#21161;&#25945;&#27284;&#26696;\105_&#35222;&#31383;&#31243;&#24335;&#35373;&#35336;\&#35222;&#31383;HW5%20summary\&#35222;&#31383;&#31243;&#24335;%20&#25104;&#32318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W1"/>
      <sheetName val="HW2"/>
      <sheetName val="HW3"/>
      <sheetName val="HW4"/>
      <sheetName val="HW6"/>
    </sheetNames>
    <sheetDataSet>
      <sheetData sheetId="0">
        <row r="52">
          <cell r="K52" t="str">
            <v>HW1</v>
          </cell>
          <cell r="L52" t="str">
            <v>HW2</v>
          </cell>
          <cell r="M52" t="str">
            <v>HW3</v>
          </cell>
          <cell r="N52" t="str">
            <v>HW4</v>
          </cell>
        </row>
        <row r="53">
          <cell r="J53" t="str">
            <v>底標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J54" t="str">
            <v>低標</v>
          </cell>
          <cell r="K54">
            <v>2</v>
          </cell>
          <cell r="L54">
            <v>0</v>
          </cell>
          <cell r="M54">
            <v>1</v>
          </cell>
          <cell r="N54">
            <v>0</v>
          </cell>
        </row>
        <row r="55">
          <cell r="J55" t="str">
            <v>均標</v>
          </cell>
          <cell r="K55">
            <v>4</v>
          </cell>
          <cell r="L55">
            <v>4</v>
          </cell>
          <cell r="M55">
            <v>12</v>
          </cell>
          <cell r="N55">
            <v>2</v>
          </cell>
        </row>
        <row r="56">
          <cell r="J56" t="str">
            <v>高標</v>
          </cell>
          <cell r="K56">
            <v>13</v>
          </cell>
          <cell r="L56">
            <v>25</v>
          </cell>
          <cell r="M56">
            <v>102</v>
          </cell>
          <cell r="N56">
            <v>33</v>
          </cell>
        </row>
        <row r="57">
          <cell r="J57" t="str">
            <v>頂標</v>
          </cell>
          <cell r="K57">
            <v>27</v>
          </cell>
          <cell r="L57">
            <v>142</v>
          </cell>
          <cell r="M57">
            <v>209</v>
          </cell>
          <cell r="N57">
            <v>100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8"/>
  <sheetViews>
    <sheetView workbookViewId="0">
      <pane xSplit="4" ySplit="1" topLeftCell="E38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2578125" defaultRowHeight="15.75" customHeight="1" x14ac:dyDescent="0.2"/>
  <sheetData>
    <row r="1" spans="1:25" ht="15.75" customHeight="1" x14ac:dyDescent="0.2">
      <c r="A1" s="3" t="s">
        <v>0</v>
      </c>
      <c r="B1" s="3" t="s">
        <v>1</v>
      </c>
      <c r="C1" s="4" t="s">
        <v>2</v>
      </c>
      <c r="D1" s="3" t="s">
        <v>3</v>
      </c>
      <c r="E1" s="3"/>
      <c r="F1" s="7" t="s">
        <v>20</v>
      </c>
      <c r="G1" s="11" t="s">
        <v>37</v>
      </c>
      <c r="H1" s="7" t="s">
        <v>43</v>
      </c>
      <c r="I1" s="11" t="s">
        <v>44</v>
      </c>
      <c r="J1" s="7" t="s">
        <v>45</v>
      </c>
      <c r="K1" s="11" t="s">
        <v>46</v>
      </c>
      <c r="L1" s="7" t="s">
        <v>47</v>
      </c>
      <c r="M1" s="11" t="s">
        <v>48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5.75" customHeight="1" x14ac:dyDescent="0.2">
      <c r="A2" s="8">
        <v>1</v>
      </c>
      <c r="B2" s="3" t="s">
        <v>12</v>
      </c>
      <c r="C2" s="10">
        <v>101590303</v>
      </c>
      <c r="D2" s="3" t="s">
        <v>13</v>
      </c>
      <c r="E2" s="14"/>
      <c r="F2" s="14">
        <v>16.8</v>
      </c>
      <c r="G2" s="14">
        <v>0</v>
      </c>
      <c r="H2" s="14"/>
      <c r="I2" s="14"/>
      <c r="J2" s="14"/>
      <c r="K2" s="14"/>
      <c r="L2" s="14"/>
      <c r="M2" s="14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5.75" customHeight="1" x14ac:dyDescent="0.2">
      <c r="A3" s="8">
        <v>2</v>
      </c>
      <c r="B3" s="3" t="s">
        <v>12</v>
      </c>
      <c r="C3" s="10">
        <v>101590335</v>
      </c>
      <c r="D3" s="3" t="s">
        <v>14</v>
      </c>
      <c r="E3" s="15"/>
      <c r="F3" s="14">
        <v>0</v>
      </c>
      <c r="G3" s="14">
        <v>0</v>
      </c>
      <c r="H3" s="14"/>
      <c r="I3" s="14"/>
      <c r="J3" s="14"/>
      <c r="K3" s="14"/>
      <c r="L3" s="14"/>
      <c r="M3" s="14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5.75" customHeight="1" x14ac:dyDescent="0.2">
      <c r="A4" s="8">
        <v>3</v>
      </c>
      <c r="B4" s="3" t="s">
        <v>15</v>
      </c>
      <c r="C4" s="10">
        <v>103360008</v>
      </c>
      <c r="D4" s="3" t="s">
        <v>16</v>
      </c>
      <c r="E4" s="15"/>
      <c r="F4" s="8">
        <v>17.3</v>
      </c>
      <c r="G4" s="14">
        <v>0</v>
      </c>
      <c r="H4" s="14"/>
      <c r="I4" s="14"/>
      <c r="J4" s="14"/>
      <c r="K4" s="14"/>
      <c r="L4" s="14"/>
      <c r="M4" s="14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5.75" customHeight="1" x14ac:dyDescent="0.2">
      <c r="A5" s="8">
        <v>4</v>
      </c>
      <c r="B5" s="3" t="s">
        <v>12</v>
      </c>
      <c r="C5" s="10">
        <v>103590009</v>
      </c>
      <c r="D5" s="3" t="s">
        <v>17</v>
      </c>
      <c r="E5" s="3"/>
      <c r="F5" s="8">
        <v>0</v>
      </c>
      <c r="G5" s="14">
        <v>0</v>
      </c>
      <c r="H5" s="14"/>
      <c r="I5" s="14"/>
      <c r="J5" s="14"/>
      <c r="K5" s="14"/>
      <c r="L5" s="14"/>
      <c r="M5" s="14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5.75" customHeight="1" x14ac:dyDescent="0.2">
      <c r="A6" s="8">
        <v>5</v>
      </c>
      <c r="B6" s="3" t="s">
        <v>12</v>
      </c>
      <c r="C6" s="10">
        <v>103590013</v>
      </c>
      <c r="D6" s="3" t="s">
        <v>18</v>
      </c>
      <c r="E6" s="14"/>
      <c r="F6" s="8">
        <v>18.7</v>
      </c>
      <c r="G6" s="14">
        <v>16.399999999999999</v>
      </c>
      <c r="H6" s="14"/>
      <c r="I6" s="14"/>
      <c r="J6" s="14"/>
      <c r="K6" s="14"/>
      <c r="L6" s="14"/>
      <c r="M6" s="14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15.75" customHeight="1" x14ac:dyDescent="0.2">
      <c r="A7" s="8">
        <v>6</v>
      </c>
      <c r="B7" s="3" t="s">
        <v>12</v>
      </c>
      <c r="C7" s="10">
        <v>103590016</v>
      </c>
      <c r="D7" s="3" t="s">
        <v>21</v>
      </c>
      <c r="E7" s="14"/>
      <c r="F7" s="8">
        <v>18.2</v>
      </c>
      <c r="G7" s="14">
        <v>19.899999999999999</v>
      </c>
      <c r="H7" s="14"/>
      <c r="I7" s="14"/>
      <c r="J7" s="14"/>
      <c r="K7" s="14"/>
      <c r="L7" s="14"/>
      <c r="M7" s="14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5.75" customHeight="1" x14ac:dyDescent="0.2">
      <c r="A8" s="8">
        <v>7</v>
      </c>
      <c r="B8" s="3" t="s">
        <v>12</v>
      </c>
      <c r="C8" s="10">
        <v>103590018</v>
      </c>
      <c r="D8" s="3" t="s">
        <v>22</v>
      </c>
      <c r="E8" s="15"/>
      <c r="F8" s="8">
        <v>9.9</v>
      </c>
      <c r="G8" s="14">
        <v>24.4</v>
      </c>
      <c r="H8" s="14"/>
      <c r="I8" s="14"/>
      <c r="J8" s="14"/>
      <c r="K8" s="14"/>
      <c r="L8" s="14"/>
      <c r="M8" s="14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5.75" customHeight="1" x14ac:dyDescent="0.2">
      <c r="A9" s="8">
        <v>8</v>
      </c>
      <c r="B9" s="3" t="s">
        <v>12</v>
      </c>
      <c r="C9" s="10">
        <v>103590038</v>
      </c>
      <c r="D9" s="3" t="s">
        <v>23</v>
      </c>
      <c r="E9" s="15"/>
      <c r="F9" s="8">
        <v>20</v>
      </c>
      <c r="G9" s="14">
        <v>18</v>
      </c>
      <c r="H9" s="14"/>
      <c r="I9" s="14"/>
      <c r="J9" s="14"/>
      <c r="K9" s="14"/>
      <c r="L9" s="14"/>
      <c r="M9" s="14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15.75" customHeight="1" x14ac:dyDescent="0.2">
      <c r="A10" s="8">
        <v>9</v>
      </c>
      <c r="B10" s="3" t="s">
        <v>25</v>
      </c>
      <c r="C10" s="10">
        <v>103590044</v>
      </c>
      <c r="D10" s="3" t="s">
        <v>27</v>
      </c>
      <c r="E10" s="15"/>
      <c r="F10" s="8">
        <v>20</v>
      </c>
      <c r="G10" s="14">
        <v>18.899999999999999</v>
      </c>
      <c r="H10" s="14"/>
      <c r="I10" s="14"/>
      <c r="J10" s="14"/>
      <c r="K10" s="14"/>
      <c r="L10" s="14"/>
      <c r="M10" s="14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15.75" customHeight="1" x14ac:dyDescent="0.2">
      <c r="A11" s="8">
        <v>10</v>
      </c>
      <c r="B11" s="3" t="s">
        <v>25</v>
      </c>
      <c r="C11" s="10">
        <v>103590045</v>
      </c>
      <c r="D11" s="3" t="s">
        <v>32</v>
      </c>
      <c r="E11" s="14"/>
      <c r="F11" s="8">
        <v>20</v>
      </c>
      <c r="G11" s="14">
        <v>20.399999999999999</v>
      </c>
      <c r="H11" s="14"/>
      <c r="I11" s="14"/>
      <c r="J11" s="14"/>
      <c r="K11" s="14"/>
      <c r="L11" s="14"/>
      <c r="M11" s="14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5.75" customHeight="1" x14ac:dyDescent="0.2">
      <c r="A12" s="8">
        <v>11</v>
      </c>
      <c r="B12" s="3" t="s">
        <v>12</v>
      </c>
      <c r="C12" s="10">
        <v>103590050</v>
      </c>
      <c r="D12" s="3" t="s">
        <v>36</v>
      </c>
      <c r="E12" s="15"/>
      <c r="F12" s="8">
        <v>16.8</v>
      </c>
      <c r="G12" s="14">
        <v>6</v>
      </c>
      <c r="H12" s="14"/>
      <c r="I12" s="14"/>
      <c r="J12" s="14"/>
      <c r="K12" s="14"/>
      <c r="L12" s="14"/>
      <c r="M12" s="14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5.75" customHeight="1" x14ac:dyDescent="0.2">
      <c r="A13" s="8">
        <v>12</v>
      </c>
      <c r="B13" s="3" t="s">
        <v>12</v>
      </c>
      <c r="C13" s="10">
        <v>103590054</v>
      </c>
      <c r="D13" s="3" t="s">
        <v>38</v>
      </c>
      <c r="E13" s="15"/>
      <c r="F13" s="8">
        <v>13.8</v>
      </c>
      <c r="G13" s="14">
        <v>6</v>
      </c>
      <c r="H13" s="14"/>
      <c r="I13" s="14"/>
      <c r="J13" s="14"/>
      <c r="K13" s="14"/>
      <c r="L13" s="14"/>
      <c r="M13" s="14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5.75" customHeight="1" x14ac:dyDescent="0.2">
      <c r="A14" s="8">
        <v>13</v>
      </c>
      <c r="B14" s="3" t="s">
        <v>25</v>
      </c>
      <c r="C14" s="10">
        <v>104590004</v>
      </c>
      <c r="D14" s="3" t="s">
        <v>39</v>
      </c>
      <c r="E14" s="14"/>
      <c r="F14" s="14">
        <v>18.600000000000001</v>
      </c>
      <c r="G14" s="14">
        <v>19.3</v>
      </c>
      <c r="H14" s="14"/>
      <c r="I14" s="14"/>
      <c r="J14" s="14"/>
      <c r="K14" s="14"/>
      <c r="L14" s="14"/>
      <c r="M14" s="14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5.75" customHeight="1" x14ac:dyDescent="0.2">
      <c r="A15" s="8">
        <v>14</v>
      </c>
      <c r="B15" s="3" t="s">
        <v>25</v>
      </c>
      <c r="C15" s="10">
        <v>104590005</v>
      </c>
      <c r="D15" s="3" t="s">
        <v>40</v>
      </c>
      <c r="E15" s="15"/>
      <c r="F15" s="8">
        <v>19.399999999999999</v>
      </c>
      <c r="G15" s="14">
        <v>27</v>
      </c>
      <c r="H15" s="14"/>
      <c r="I15" s="14"/>
      <c r="J15" s="14"/>
      <c r="K15" s="14"/>
      <c r="L15" s="14"/>
      <c r="M15" s="14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5.75" customHeight="1" x14ac:dyDescent="0.2">
      <c r="A16" s="8">
        <v>15</v>
      </c>
      <c r="B16" s="3" t="s">
        <v>25</v>
      </c>
      <c r="C16" s="10">
        <v>104590006</v>
      </c>
      <c r="D16" s="3" t="s">
        <v>41</v>
      </c>
      <c r="E16" s="14"/>
      <c r="F16" s="8">
        <v>10</v>
      </c>
      <c r="G16" s="14">
        <v>20</v>
      </c>
      <c r="H16" s="14"/>
      <c r="I16" s="14"/>
      <c r="J16" s="14"/>
      <c r="K16" s="14"/>
      <c r="L16" s="14"/>
      <c r="M16" s="14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x14ac:dyDescent="0.25">
      <c r="A17" s="8">
        <v>16</v>
      </c>
      <c r="B17" s="3" t="s">
        <v>25</v>
      </c>
      <c r="C17" s="9">
        <v>104590007</v>
      </c>
      <c r="D17" s="12" t="s">
        <v>42</v>
      </c>
      <c r="E17" s="14"/>
      <c r="F17" s="8"/>
      <c r="G17" s="14">
        <v>12.6</v>
      </c>
      <c r="H17" s="14"/>
      <c r="I17" s="14"/>
      <c r="J17" s="14"/>
      <c r="K17" s="14"/>
      <c r="L17" s="14"/>
      <c r="M17" s="14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5.75" customHeight="1" x14ac:dyDescent="0.2">
      <c r="A18" s="8">
        <v>17</v>
      </c>
      <c r="B18" s="3" t="s">
        <v>25</v>
      </c>
      <c r="C18" s="10">
        <v>104590008</v>
      </c>
      <c r="D18" s="3" t="s">
        <v>49</v>
      </c>
      <c r="E18" s="14"/>
      <c r="F18" s="8">
        <v>18.2</v>
      </c>
      <c r="G18" s="14">
        <v>0</v>
      </c>
      <c r="H18" s="14"/>
      <c r="I18" s="14"/>
      <c r="J18" s="14"/>
      <c r="K18" s="14"/>
      <c r="L18" s="14"/>
      <c r="M18" s="14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5.75" customHeight="1" x14ac:dyDescent="0.2">
      <c r="A19" s="8">
        <v>18</v>
      </c>
      <c r="B19" s="3" t="s">
        <v>25</v>
      </c>
      <c r="C19" s="10">
        <v>104590012</v>
      </c>
      <c r="D19" s="3" t="s">
        <v>50</v>
      </c>
      <c r="E19" s="14"/>
      <c r="F19" s="14">
        <v>17.5</v>
      </c>
      <c r="G19" s="14">
        <v>16.5</v>
      </c>
      <c r="H19" s="14"/>
      <c r="I19" s="14"/>
      <c r="J19" s="14"/>
      <c r="K19" s="14"/>
      <c r="L19" s="14"/>
      <c r="M19" s="14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5.75" customHeight="1" x14ac:dyDescent="0.2">
      <c r="A20" s="8">
        <v>19</v>
      </c>
      <c r="B20" s="3" t="s">
        <v>25</v>
      </c>
      <c r="C20" s="10">
        <v>104590014</v>
      </c>
      <c r="D20" s="3" t="s">
        <v>51</v>
      </c>
      <c r="E20" s="15"/>
      <c r="F20" s="8">
        <v>18.899999999999999</v>
      </c>
      <c r="G20" s="14">
        <v>6.7</v>
      </c>
      <c r="H20" s="14"/>
      <c r="I20" s="14"/>
      <c r="J20" s="14"/>
      <c r="K20" s="14"/>
      <c r="L20" s="14"/>
      <c r="M20" s="14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5.75" customHeight="1" x14ac:dyDescent="0.2">
      <c r="A21" s="8">
        <v>20</v>
      </c>
      <c r="B21" s="3" t="s">
        <v>25</v>
      </c>
      <c r="C21" s="10">
        <v>104590019</v>
      </c>
      <c r="D21" s="3" t="s">
        <v>52</v>
      </c>
      <c r="E21" s="15"/>
      <c r="F21" s="8">
        <v>19</v>
      </c>
      <c r="G21" s="14">
        <v>17.399999999999999</v>
      </c>
      <c r="H21" s="14"/>
      <c r="I21" s="14"/>
      <c r="J21" s="14"/>
      <c r="K21" s="14"/>
      <c r="L21" s="14"/>
      <c r="M21" s="14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5.75" customHeight="1" x14ac:dyDescent="0.2">
      <c r="A22" s="8">
        <v>21</v>
      </c>
      <c r="B22" s="3" t="s">
        <v>25</v>
      </c>
      <c r="C22" s="10">
        <v>104590020</v>
      </c>
      <c r="D22" s="3" t="s">
        <v>53</v>
      </c>
      <c r="E22" s="3"/>
      <c r="F22" s="8">
        <v>20</v>
      </c>
      <c r="G22" s="14">
        <v>22.1</v>
      </c>
      <c r="H22" s="14"/>
      <c r="I22" s="14"/>
      <c r="J22" s="14"/>
      <c r="K22" s="14"/>
      <c r="L22" s="14"/>
      <c r="M22" s="14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15.75" customHeight="1" x14ac:dyDescent="0.2">
      <c r="A23" s="8">
        <v>22</v>
      </c>
      <c r="B23" s="3" t="s">
        <v>25</v>
      </c>
      <c r="C23" s="10">
        <v>104590025</v>
      </c>
      <c r="D23" s="3" t="s">
        <v>54</v>
      </c>
      <c r="E23" s="3"/>
      <c r="F23" s="8">
        <v>18.8</v>
      </c>
      <c r="G23" s="14">
        <v>25.3</v>
      </c>
      <c r="H23" s="14"/>
      <c r="I23" s="14"/>
      <c r="J23" s="14"/>
      <c r="K23" s="14"/>
      <c r="L23" s="14"/>
      <c r="M23" s="14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15.75" customHeight="1" x14ac:dyDescent="0.2">
      <c r="A24" s="8">
        <v>23</v>
      </c>
      <c r="B24" s="3" t="s">
        <v>25</v>
      </c>
      <c r="C24" s="10">
        <v>104590027</v>
      </c>
      <c r="D24" s="3" t="s">
        <v>55</v>
      </c>
      <c r="E24" s="15"/>
      <c r="F24" s="8">
        <v>19.5</v>
      </c>
      <c r="G24" s="14">
        <v>27</v>
      </c>
      <c r="H24" s="14"/>
      <c r="I24" s="14"/>
      <c r="J24" s="14"/>
      <c r="K24" s="14"/>
      <c r="L24" s="14"/>
      <c r="M24" s="14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5.75" customHeight="1" x14ac:dyDescent="0.2">
      <c r="A25" s="8">
        <v>24</v>
      </c>
      <c r="B25" s="3" t="s">
        <v>25</v>
      </c>
      <c r="C25" s="10">
        <v>104590028</v>
      </c>
      <c r="D25" s="3" t="s">
        <v>56</v>
      </c>
      <c r="E25" s="15"/>
      <c r="F25" s="8">
        <v>20</v>
      </c>
      <c r="G25" s="14">
        <v>22</v>
      </c>
      <c r="H25" s="14"/>
      <c r="I25" s="14"/>
      <c r="J25" s="14"/>
      <c r="K25" s="14"/>
      <c r="L25" s="14"/>
      <c r="M25" s="14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5.75" customHeight="1" x14ac:dyDescent="0.2">
      <c r="A26" s="8">
        <v>25</v>
      </c>
      <c r="B26" s="3" t="s">
        <v>25</v>
      </c>
      <c r="C26" s="10">
        <v>104590029</v>
      </c>
      <c r="D26" s="3" t="s">
        <v>57</v>
      </c>
      <c r="E26" s="14"/>
      <c r="F26" s="8">
        <v>20</v>
      </c>
      <c r="G26" s="14">
        <v>24.2</v>
      </c>
      <c r="H26" s="14"/>
      <c r="I26" s="14"/>
      <c r="J26" s="14"/>
      <c r="K26" s="14"/>
      <c r="L26" s="14"/>
      <c r="M26" s="14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15.75" customHeight="1" x14ac:dyDescent="0.2">
      <c r="A27" s="8">
        <v>26</v>
      </c>
      <c r="B27" s="3" t="s">
        <v>25</v>
      </c>
      <c r="C27" s="10">
        <v>104590030</v>
      </c>
      <c r="D27" s="3" t="s">
        <v>58</v>
      </c>
      <c r="E27" s="14"/>
      <c r="F27" s="8">
        <v>10</v>
      </c>
      <c r="G27" s="14">
        <v>18.5</v>
      </c>
      <c r="H27" s="14"/>
      <c r="I27" s="14"/>
      <c r="J27" s="14"/>
      <c r="K27" s="14"/>
      <c r="L27" s="14"/>
      <c r="M27" s="14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15.75" customHeight="1" x14ac:dyDescent="0.2">
      <c r="A28" s="8">
        <v>27</v>
      </c>
      <c r="B28" s="3" t="s">
        <v>25</v>
      </c>
      <c r="C28" s="10">
        <v>104590034</v>
      </c>
      <c r="D28" s="3" t="s">
        <v>59</v>
      </c>
      <c r="E28" s="14"/>
      <c r="F28" s="8">
        <v>20</v>
      </c>
      <c r="G28" s="14">
        <v>0</v>
      </c>
      <c r="H28" s="14"/>
      <c r="I28" s="14"/>
      <c r="J28" s="14"/>
      <c r="K28" s="14"/>
      <c r="L28" s="14"/>
      <c r="M28" s="14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15.75" customHeight="1" x14ac:dyDescent="0.2">
      <c r="A29" s="8">
        <v>28</v>
      </c>
      <c r="B29" s="3" t="s">
        <v>25</v>
      </c>
      <c r="C29" s="10">
        <v>104590035</v>
      </c>
      <c r="D29" s="3" t="s">
        <v>60</v>
      </c>
      <c r="E29" s="3"/>
      <c r="F29" s="8">
        <v>15.7</v>
      </c>
      <c r="G29" s="14">
        <v>21.7</v>
      </c>
      <c r="H29" s="14"/>
      <c r="I29" s="14"/>
      <c r="J29" s="14"/>
      <c r="K29" s="14"/>
      <c r="L29" s="14"/>
      <c r="M29" s="14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5.75" customHeight="1" x14ac:dyDescent="0.2">
      <c r="A30" s="8">
        <v>29</v>
      </c>
      <c r="B30" s="3" t="s">
        <v>25</v>
      </c>
      <c r="C30" s="10">
        <v>104590036</v>
      </c>
      <c r="D30" s="3" t="s">
        <v>61</v>
      </c>
      <c r="E30" s="14"/>
      <c r="F30" s="8">
        <v>16</v>
      </c>
      <c r="G30" s="14">
        <v>0</v>
      </c>
      <c r="H30" s="14"/>
      <c r="I30" s="14"/>
      <c r="J30" s="14"/>
      <c r="K30" s="14"/>
      <c r="L30" s="14"/>
      <c r="M30" s="14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5.75" customHeight="1" x14ac:dyDescent="0.2">
      <c r="A31" s="8">
        <v>30</v>
      </c>
      <c r="B31" s="3" t="s">
        <v>25</v>
      </c>
      <c r="C31" s="10">
        <v>104590037</v>
      </c>
      <c r="D31" s="3" t="s">
        <v>62</v>
      </c>
      <c r="E31" s="14"/>
      <c r="F31" s="8">
        <v>15.1</v>
      </c>
      <c r="G31" s="14">
        <v>0</v>
      </c>
      <c r="H31" s="14"/>
      <c r="I31" s="14"/>
      <c r="J31" s="14"/>
      <c r="K31" s="14"/>
      <c r="L31" s="14"/>
      <c r="M31" s="14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5.75" customHeight="1" x14ac:dyDescent="0.2">
      <c r="A32" s="8">
        <v>31</v>
      </c>
      <c r="B32" s="3" t="s">
        <v>25</v>
      </c>
      <c r="C32" s="10">
        <v>104590038</v>
      </c>
      <c r="D32" s="3" t="s">
        <v>63</v>
      </c>
      <c r="E32" s="14"/>
      <c r="F32" s="8">
        <v>19.5</v>
      </c>
      <c r="G32" s="14">
        <v>0</v>
      </c>
      <c r="H32" s="14"/>
      <c r="I32" s="14"/>
      <c r="J32" s="14"/>
      <c r="K32" s="14"/>
      <c r="L32" s="14"/>
      <c r="M32" s="14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5.75" customHeight="1" x14ac:dyDescent="0.2">
      <c r="A33" s="8">
        <v>32</v>
      </c>
      <c r="B33" s="3" t="s">
        <v>25</v>
      </c>
      <c r="C33" s="10">
        <v>104590039</v>
      </c>
      <c r="D33" s="3" t="s">
        <v>64</v>
      </c>
      <c r="E33" s="14"/>
      <c r="F33" s="8">
        <v>19.899999999999999</v>
      </c>
      <c r="G33" s="14">
        <v>0</v>
      </c>
      <c r="H33" s="14"/>
      <c r="I33" s="14"/>
      <c r="J33" s="14"/>
      <c r="K33" s="14"/>
      <c r="L33" s="14"/>
      <c r="M33" s="14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5.75" customHeight="1" x14ac:dyDescent="0.2">
      <c r="A34" s="8">
        <v>33</v>
      </c>
      <c r="B34" s="3" t="s">
        <v>25</v>
      </c>
      <c r="C34" s="10">
        <v>104590042</v>
      </c>
      <c r="D34" s="3" t="s">
        <v>65</v>
      </c>
      <c r="E34" s="14"/>
      <c r="F34" s="8">
        <v>20</v>
      </c>
      <c r="G34" s="14">
        <v>0</v>
      </c>
      <c r="H34" s="14"/>
      <c r="I34" s="14"/>
      <c r="J34" s="14"/>
      <c r="K34" s="14"/>
      <c r="L34" s="14"/>
      <c r="M34" s="14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.75" customHeight="1" x14ac:dyDescent="0.2">
      <c r="A35" s="8">
        <v>34</v>
      </c>
      <c r="B35" s="3" t="s">
        <v>25</v>
      </c>
      <c r="C35" s="10">
        <v>104590043</v>
      </c>
      <c r="D35" s="3" t="s">
        <v>66</v>
      </c>
      <c r="E35" s="14"/>
      <c r="F35" s="8">
        <v>12</v>
      </c>
      <c r="G35" s="14">
        <v>26</v>
      </c>
      <c r="H35" s="14"/>
      <c r="I35" s="14"/>
      <c r="J35" s="14"/>
      <c r="K35" s="14"/>
      <c r="L35" s="14"/>
      <c r="M35" s="14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5.75" customHeight="1" x14ac:dyDescent="0.2">
      <c r="A36" s="8">
        <v>35</v>
      </c>
      <c r="B36" s="3" t="s">
        <v>25</v>
      </c>
      <c r="C36" s="10">
        <v>104590044</v>
      </c>
      <c r="D36" s="3" t="s">
        <v>67</v>
      </c>
      <c r="E36" s="14"/>
      <c r="F36" s="8">
        <v>8.3000000000000007</v>
      </c>
      <c r="G36" s="14">
        <v>0</v>
      </c>
      <c r="H36" s="14"/>
      <c r="I36" s="14"/>
      <c r="J36" s="14"/>
      <c r="K36" s="14"/>
      <c r="L36" s="14"/>
      <c r="M36" s="14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5.75" customHeight="1" x14ac:dyDescent="0.2">
      <c r="A37" s="8">
        <v>36</v>
      </c>
      <c r="B37" s="3" t="s">
        <v>25</v>
      </c>
      <c r="C37" s="10">
        <v>104590046</v>
      </c>
      <c r="D37" s="3" t="s">
        <v>68</v>
      </c>
      <c r="E37" s="14"/>
      <c r="F37" s="8">
        <v>19.100000000000001</v>
      </c>
      <c r="G37" s="14">
        <v>17.600000000000001</v>
      </c>
      <c r="H37" s="14"/>
      <c r="I37" s="14"/>
      <c r="J37" s="14"/>
      <c r="K37" s="14"/>
      <c r="L37" s="14"/>
      <c r="M37" s="14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5.75" customHeight="1" x14ac:dyDescent="0.2">
      <c r="A38" s="8">
        <v>37</v>
      </c>
      <c r="B38" s="3" t="s">
        <v>25</v>
      </c>
      <c r="C38" s="10">
        <v>104590047</v>
      </c>
      <c r="D38" s="3" t="s">
        <v>69</v>
      </c>
      <c r="E38" s="15"/>
      <c r="F38" s="8">
        <v>19.100000000000001</v>
      </c>
      <c r="G38" s="14">
        <v>24</v>
      </c>
      <c r="H38" s="14"/>
      <c r="I38" s="14"/>
      <c r="J38" s="14"/>
      <c r="K38" s="14"/>
      <c r="L38" s="14"/>
      <c r="M38" s="14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5.75" customHeight="1" x14ac:dyDescent="0.2">
      <c r="A39" s="8">
        <v>38</v>
      </c>
      <c r="B39" s="3" t="s">
        <v>25</v>
      </c>
      <c r="C39" s="10">
        <v>104590452</v>
      </c>
      <c r="D39" s="3" t="s">
        <v>70</v>
      </c>
      <c r="E39" s="14"/>
      <c r="F39" s="8">
        <v>18.7</v>
      </c>
      <c r="G39" s="14">
        <v>15.9</v>
      </c>
      <c r="H39" s="14"/>
      <c r="I39" s="14"/>
      <c r="J39" s="14"/>
      <c r="K39" s="14"/>
      <c r="L39" s="14"/>
      <c r="M39" s="14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2.75" x14ac:dyDescent="0.2">
      <c r="A40" s="8">
        <v>39</v>
      </c>
      <c r="B40" s="3" t="s">
        <v>25</v>
      </c>
      <c r="C40" s="10">
        <v>104590454</v>
      </c>
      <c r="D40" s="3" t="s">
        <v>71</v>
      </c>
      <c r="E40" s="3"/>
      <c r="F40" s="8">
        <v>18.899999999999999</v>
      </c>
      <c r="G40" s="14">
        <v>15.9</v>
      </c>
      <c r="H40" s="14"/>
      <c r="I40" s="14"/>
      <c r="J40" s="14"/>
      <c r="K40" s="14"/>
      <c r="L40" s="14"/>
      <c r="M40" s="14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2.75" x14ac:dyDescent="0.2">
      <c r="A41" s="8">
        <v>40</v>
      </c>
      <c r="B41" s="3" t="s">
        <v>72</v>
      </c>
      <c r="C41" s="10">
        <v>104820002</v>
      </c>
      <c r="D41" s="3" t="s">
        <v>73</v>
      </c>
      <c r="E41" s="15"/>
      <c r="F41" s="8">
        <v>19.399999999999999</v>
      </c>
      <c r="G41" s="14">
        <v>25</v>
      </c>
      <c r="H41" s="14"/>
      <c r="I41" s="14"/>
      <c r="J41" s="14"/>
      <c r="K41" s="14"/>
      <c r="L41" s="14"/>
      <c r="M41" s="14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2.75" x14ac:dyDescent="0.2">
      <c r="A42" s="8">
        <v>41</v>
      </c>
      <c r="B42" s="3" t="s">
        <v>72</v>
      </c>
      <c r="C42" s="10">
        <v>104820003</v>
      </c>
      <c r="D42" s="3" t="s">
        <v>74</v>
      </c>
      <c r="E42" s="14"/>
      <c r="F42" s="8">
        <v>0</v>
      </c>
      <c r="G42" s="14">
        <v>0</v>
      </c>
      <c r="H42" s="14"/>
      <c r="I42" s="14"/>
      <c r="J42" s="14"/>
      <c r="K42" s="14"/>
      <c r="L42" s="14"/>
      <c r="M42" s="14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2.75" x14ac:dyDescent="0.2">
      <c r="A43" s="8">
        <v>42</v>
      </c>
      <c r="B43" s="3" t="s">
        <v>72</v>
      </c>
      <c r="C43" s="10">
        <v>104820004</v>
      </c>
      <c r="D43" s="3" t="s">
        <v>75</v>
      </c>
      <c r="E43" s="14"/>
      <c r="F43" s="8">
        <v>20</v>
      </c>
      <c r="G43" s="14">
        <v>20.5</v>
      </c>
      <c r="H43" s="14"/>
      <c r="I43" s="14"/>
      <c r="J43" s="14"/>
      <c r="K43" s="14"/>
      <c r="L43" s="14"/>
      <c r="M43" s="14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2.75" x14ac:dyDescent="0.2">
      <c r="A44" s="8">
        <v>43</v>
      </c>
      <c r="B44" s="3" t="s">
        <v>72</v>
      </c>
      <c r="C44" s="10">
        <v>104820007</v>
      </c>
      <c r="D44" s="3" t="s">
        <v>76</v>
      </c>
      <c r="E44" s="14"/>
      <c r="F44" s="8">
        <v>15.1</v>
      </c>
      <c r="G44" s="14">
        <v>5</v>
      </c>
      <c r="H44" s="14"/>
      <c r="I44" s="14"/>
      <c r="J44" s="14"/>
      <c r="K44" s="14"/>
      <c r="L44" s="14"/>
      <c r="M44" s="14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2.75" x14ac:dyDescent="0.2">
      <c r="A45" s="8">
        <v>44</v>
      </c>
      <c r="B45" s="3" t="s">
        <v>72</v>
      </c>
      <c r="C45" s="10">
        <v>104820010</v>
      </c>
      <c r="D45" s="3" t="s">
        <v>77</v>
      </c>
      <c r="E45" s="14"/>
      <c r="F45" s="8">
        <v>6</v>
      </c>
      <c r="G45" s="14">
        <v>4</v>
      </c>
      <c r="H45" s="14"/>
      <c r="I45" s="14"/>
      <c r="J45" s="14"/>
      <c r="K45" s="14"/>
      <c r="L45" s="14"/>
      <c r="M45" s="14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2.75" x14ac:dyDescent="0.2">
      <c r="A46" s="8">
        <v>45</v>
      </c>
      <c r="B46" s="3" t="s">
        <v>72</v>
      </c>
      <c r="C46" s="10">
        <v>104820011</v>
      </c>
      <c r="D46" s="3" t="s">
        <v>78</v>
      </c>
      <c r="E46" s="14"/>
      <c r="F46" s="8">
        <v>20</v>
      </c>
      <c r="G46" s="14">
        <v>26.1</v>
      </c>
      <c r="H46" s="14"/>
      <c r="I46" s="14"/>
      <c r="J46" s="14"/>
      <c r="K46" s="14"/>
      <c r="L46" s="14"/>
      <c r="M46" s="14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2.75" x14ac:dyDescent="0.2">
      <c r="A47" s="8">
        <v>46</v>
      </c>
      <c r="B47" s="3" t="s">
        <v>72</v>
      </c>
      <c r="C47" s="10">
        <v>104820014</v>
      </c>
      <c r="D47" s="3" t="s">
        <v>79</v>
      </c>
      <c r="E47" s="15"/>
      <c r="F47" s="8">
        <v>19</v>
      </c>
      <c r="G47" s="14">
        <v>18.399999999999999</v>
      </c>
      <c r="H47" s="14"/>
      <c r="I47" s="14"/>
      <c r="J47" s="14"/>
      <c r="K47" s="14"/>
      <c r="L47" s="14"/>
      <c r="M47" s="14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2.75" x14ac:dyDescent="0.2">
      <c r="A48" s="8">
        <v>47</v>
      </c>
      <c r="B48" s="3" t="s">
        <v>72</v>
      </c>
      <c r="C48" s="10">
        <v>104820018</v>
      </c>
      <c r="D48" s="3" t="s">
        <v>80</v>
      </c>
      <c r="E48" s="14"/>
      <c r="F48" s="8">
        <v>20</v>
      </c>
      <c r="G48" s="14">
        <v>27.6</v>
      </c>
      <c r="H48" s="14"/>
      <c r="I48" s="14"/>
      <c r="J48" s="14"/>
      <c r="K48" s="14"/>
      <c r="L48" s="14"/>
      <c r="M48" s="14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2.75" x14ac:dyDescent="0.2">
      <c r="A49" s="8">
        <v>48</v>
      </c>
      <c r="B49" s="3" t="s">
        <v>72</v>
      </c>
      <c r="C49" s="10">
        <v>104820019</v>
      </c>
      <c r="D49" s="3" t="s">
        <v>81</v>
      </c>
      <c r="E49" s="14"/>
      <c r="F49" s="8">
        <v>15.5</v>
      </c>
      <c r="G49" s="14">
        <v>14</v>
      </c>
      <c r="H49" s="14"/>
      <c r="I49" s="14"/>
      <c r="J49" s="14"/>
      <c r="K49" s="14"/>
      <c r="L49" s="14"/>
      <c r="M49" s="14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2.75" x14ac:dyDescent="0.2">
      <c r="A50" s="8">
        <v>49</v>
      </c>
      <c r="B50" s="3" t="s">
        <v>72</v>
      </c>
      <c r="C50" s="10">
        <v>104820020</v>
      </c>
      <c r="D50" s="3" t="s">
        <v>82</v>
      </c>
      <c r="E50" s="14"/>
      <c r="F50" s="8">
        <v>19.600000000000001</v>
      </c>
      <c r="G50" s="14">
        <v>24.7</v>
      </c>
      <c r="H50" s="14"/>
      <c r="I50" s="14"/>
      <c r="J50" s="14"/>
      <c r="K50" s="14"/>
      <c r="L50" s="14"/>
      <c r="M50" s="14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2.75" x14ac:dyDescent="0.2">
      <c r="A51" s="8">
        <v>50</v>
      </c>
      <c r="B51" s="3" t="s">
        <v>72</v>
      </c>
      <c r="C51" s="10">
        <v>104820021</v>
      </c>
      <c r="D51" s="3" t="s">
        <v>83</v>
      </c>
      <c r="E51" s="15"/>
      <c r="F51" s="8">
        <v>19.100000000000001</v>
      </c>
      <c r="G51" s="14">
        <v>17.5</v>
      </c>
      <c r="H51" s="14"/>
      <c r="I51" s="14"/>
      <c r="J51" s="14"/>
      <c r="K51" s="14"/>
      <c r="L51" s="14"/>
      <c r="M51" s="14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2.75" x14ac:dyDescent="0.2">
      <c r="A52" s="8">
        <v>51</v>
      </c>
      <c r="B52" s="3" t="s">
        <v>72</v>
      </c>
      <c r="C52" s="10">
        <v>104820022</v>
      </c>
      <c r="D52" s="3" t="s">
        <v>84</v>
      </c>
      <c r="E52" s="14"/>
      <c r="F52" s="8">
        <v>19.3</v>
      </c>
      <c r="G52" s="14">
        <v>25.8</v>
      </c>
      <c r="H52" s="14"/>
      <c r="I52" s="14"/>
      <c r="J52" s="14"/>
      <c r="K52" s="14"/>
      <c r="L52" s="14"/>
      <c r="M52" s="14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2.75" x14ac:dyDescent="0.2">
      <c r="A53" s="8">
        <v>52</v>
      </c>
      <c r="B53" s="3" t="s">
        <v>72</v>
      </c>
      <c r="C53" s="10">
        <v>104820024</v>
      </c>
      <c r="D53" s="3" t="s">
        <v>85</v>
      </c>
      <c r="E53" s="15"/>
      <c r="F53" s="8">
        <v>19.7</v>
      </c>
      <c r="G53" s="14">
        <v>18</v>
      </c>
      <c r="H53" s="14"/>
      <c r="I53" s="14"/>
      <c r="J53" s="14"/>
      <c r="K53" s="14"/>
      <c r="L53" s="14"/>
      <c r="M53" s="14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2.75" x14ac:dyDescent="0.2">
      <c r="A54" s="8">
        <v>53</v>
      </c>
      <c r="B54" s="3" t="s">
        <v>72</v>
      </c>
      <c r="C54" s="10">
        <v>104820026</v>
      </c>
      <c r="D54" s="3" t="s">
        <v>86</v>
      </c>
      <c r="E54" s="14"/>
      <c r="F54" s="8">
        <v>9</v>
      </c>
      <c r="G54" s="14">
        <v>0</v>
      </c>
      <c r="H54" s="14"/>
      <c r="I54" s="14"/>
      <c r="J54" s="14"/>
      <c r="K54" s="14"/>
      <c r="L54" s="14"/>
      <c r="M54" s="14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2.75" x14ac:dyDescent="0.2">
      <c r="A55" s="8">
        <v>54</v>
      </c>
      <c r="B55" s="3" t="s">
        <v>72</v>
      </c>
      <c r="C55" s="10">
        <v>104820027</v>
      </c>
      <c r="D55" s="3" t="s">
        <v>87</v>
      </c>
      <c r="E55" s="14"/>
      <c r="F55" s="8">
        <v>19.600000000000001</v>
      </c>
      <c r="G55" s="14">
        <v>16.7</v>
      </c>
      <c r="H55" s="14"/>
      <c r="I55" s="14"/>
      <c r="J55" s="14"/>
      <c r="K55" s="14"/>
      <c r="L55" s="14"/>
      <c r="M55" s="14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.75" x14ac:dyDescent="0.2">
      <c r="A56" s="8">
        <v>55</v>
      </c>
      <c r="B56" s="3" t="s">
        <v>12</v>
      </c>
      <c r="C56" s="22" t="s">
        <v>88</v>
      </c>
      <c r="D56" s="3" t="s">
        <v>89</v>
      </c>
      <c r="E56" s="15"/>
      <c r="F56" s="8">
        <v>19.399999999999999</v>
      </c>
      <c r="G56" s="14">
        <v>21.5</v>
      </c>
      <c r="H56" s="14"/>
      <c r="I56" s="14"/>
      <c r="J56" s="14"/>
      <c r="K56" s="14"/>
      <c r="L56" s="14"/>
      <c r="M56" s="14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2.75" x14ac:dyDescent="0.2">
      <c r="A57" s="8">
        <v>56</v>
      </c>
      <c r="B57" s="3" t="s">
        <v>90</v>
      </c>
      <c r="C57" s="22" t="s">
        <v>91</v>
      </c>
      <c r="D57" s="3" t="s">
        <v>92</v>
      </c>
      <c r="E57" s="3"/>
      <c r="F57" s="8">
        <v>18.5</v>
      </c>
      <c r="G57" s="14">
        <v>11.7</v>
      </c>
      <c r="H57" s="14"/>
      <c r="I57" s="14"/>
      <c r="J57" s="14"/>
      <c r="K57" s="14"/>
      <c r="L57" s="14"/>
      <c r="M57" s="14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2.75" x14ac:dyDescent="0.2">
      <c r="A58" s="8">
        <v>57</v>
      </c>
      <c r="B58" s="3" t="s">
        <v>93</v>
      </c>
      <c r="C58" s="22" t="s">
        <v>94</v>
      </c>
      <c r="D58" s="3" t="s">
        <v>95</v>
      </c>
      <c r="E58" s="15"/>
      <c r="F58" s="8">
        <v>19.2</v>
      </c>
      <c r="G58" s="14">
        <v>13</v>
      </c>
      <c r="H58" s="14"/>
      <c r="I58" s="14"/>
      <c r="J58" s="14"/>
      <c r="K58" s="14"/>
      <c r="L58" s="14"/>
      <c r="M58" s="14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2.75" x14ac:dyDescent="0.2">
      <c r="A59" s="13"/>
      <c r="B59" s="13"/>
      <c r="C59" s="2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2.75" x14ac:dyDescent="0.2">
      <c r="A60" s="13"/>
      <c r="B60" s="13"/>
      <c r="C60" s="23"/>
      <c r="D60" s="13"/>
      <c r="E60" s="13"/>
      <c r="F60" s="24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2.75" x14ac:dyDescent="0.2">
      <c r="A61" s="13"/>
      <c r="B61" s="13"/>
      <c r="C61" s="2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2.75" x14ac:dyDescent="0.2">
      <c r="A62" s="13"/>
      <c r="B62" s="13"/>
      <c r="C62" s="2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2.75" x14ac:dyDescent="0.2">
      <c r="A63" s="13"/>
      <c r="B63" s="13"/>
      <c r="C63" s="2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2.75" x14ac:dyDescent="0.2">
      <c r="A64" s="13"/>
      <c r="B64" s="13"/>
      <c r="C64" s="2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2.75" x14ac:dyDescent="0.2">
      <c r="A65" s="13"/>
      <c r="B65" s="13"/>
      <c r="C65" s="2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2.75" x14ac:dyDescent="0.2">
      <c r="A66" s="13"/>
      <c r="B66" s="13"/>
      <c r="C66" s="2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2.75" x14ac:dyDescent="0.2">
      <c r="A67" s="13"/>
      <c r="B67" s="13"/>
      <c r="C67" s="2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2.75" x14ac:dyDescent="0.2">
      <c r="A68" s="13"/>
      <c r="B68" s="13"/>
      <c r="C68" s="2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2.75" x14ac:dyDescent="0.2">
      <c r="A69" s="13"/>
      <c r="B69" s="13"/>
      <c r="C69" s="2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2.75" x14ac:dyDescent="0.2">
      <c r="A70" s="13"/>
      <c r="B70" s="13"/>
      <c r="C70" s="2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2.75" x14ac:dyDescent="0.2">
      <c r="A71" s="13"/>
      <c r="B71" s="13"/>
      <c r="C71" s="2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2.75" x14ac:dyDescent="0.2">
      <c r="A72" s="13"/>
      <c r="B72" s="13"/>
      <c r="C72" s="2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2.75" x14ac:dyDescent="0.2">
      <c r="A73" s="13"/>
      <c r="B73" s="13"/>
      <c r="C73" s="2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2.75" x14ac:dyDescent="0.2">
      <c r="A74" s="13"/>
      <c r="B74" s="13"/>
      <c r="C74" s="2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.75" x14ac:dyDescent="0.2">
      <c r="A75" s="13"/>
      <c r="B75" s="13"/>
      <c r="C75" s="2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2.75" x14ac:dyDescent="0.2">
      <c r="A76" s="13"/>
      <c r="B76" s="13"/>
      <c r="C76" s="2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2.75" x14ac:dyDescent="0.2">
      <c r="A77" s="13"/>
      <c r="B77" s="13"/>
      <c r="C77" s="2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2.75" x14ac:dyDescent="0.2">
      <c r="A78" s="13"/>
      <c r="B78" s="13"/>
      <c r="C78" s="2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2.75" x14ac:dyDescent="0.2">
      <c r="A79" s="13"/>
      <c r="B79" s="13"/>
      <c r="C79" s="2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2.75" x14ac:dyDescent="0.2">
      <c r="A80" s="13"/>
      <c r="B80" s="13"/>
      <c r="C80" s="2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2.75" x14ac:dyDescent="0.2">
      <c r="A81" s="13"/>
      <c r="B81" s="13"/>
      <c r="C81" s="2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2.75" x14ac:dyDescent="0.2">
      <c r="A82" s="13"/>
      <c r="B82" s="13"/>
      <c r="C82" s="2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2.75" x14ac:dyDescent="0.2">
      <c r="A83" s="13"/>
      <c r="B83" s="13"/>
      <c r="C83" s="2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2.75" x14ac:dyDescent="0.2">
      <c r="A84" s="13"/>
      <c r="B84" s="13"/>
      <c r="C84" s="2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2.75" x14ac:dyDescent="0.2">
      <c r="A85" s="13"/>
      <c r="B85" s="13"/>
      <c r="C85" s="2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2.75" x14ac:dyDescent="0.2">
      <c r="A86" s="13"/>
      <c r="B86" s="13"/>
      <c r="C86" s="2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2.75" x14ac:dyDescent="0.2">
      <c r="A87" s="13"/>
      <c r="B87" s="13"/>
      <c r="C87" s="2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2.75" x14ac:dyDescent="0.2">
      <c r="A88" s="13"/>
      <c r="B88" s="13"/>
      <c r="C88" s="2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2.75" x14ac:dyDescent="0.2">
      <c r="A89" s="13"/>
      <c r="B89" s="13"/>
      <c r="C89" s="2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2.75" x14ac:dyDescent="0.2">
      <c r="A90" s="13"/>
      <c r="B90" s="13"/>
      <c r="C90" s="2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2.75" x14ac:dyDescent="0.2">
      <c r="A91" s="13"/>
      <c r="B91" s="13"/>
      <c r="C91" s="2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2.75" x14ac:dyDescent="0.2">
      <c r="A92" s="13"/>
      <c r="B92" s="13"/>
      <c r="C92" s="2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2.75" x14ac:dyDescent="0.2">
      <c r="A93" s="13"/>
      <c r="B93" s="13"/>
      <c r="C93" s="2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2.75" x14ac:dyDescent="0.2">
      <c r="A94" s="13"/>
      <c r="B94" s="13"/>
      <c r="C94" s="2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2.75" x14ac:dyDescent="0.2">
      <c r="A95" s="13"/>
      <c r="B95" s="13"/>
      <c r="C95" s="2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2.75" x14ac:dyDescent="0.2">
      <c r="A96" s="13"/>
      <c r="B96" s="13"/>
      <c r="C96" s="2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2.75" x14ac:dyDescent="0.2">
      <c r="A97" s="13"/>
      <c r="B97" s="13"/>
      <c r="C97" s="2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2.75" x14ac:dyDescent="0.2">
      <c r="A98" s="13"/>
      <c r="B98" s="13"/>
      <c r="C98" s="2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2.75" x14ac:dyDescent="0.2">
      <c r="A99" s="13"/>
      <c r="B99" s="13"/>
      <c r="C99" s="2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2.75" x14ac:dyDescent="0.2">
      <c r="A100" s="13"/>
      <c r="B100" s="13"/>
      <c r="C100" s="2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2.75" x14ac:dyDescent="0.2">
      <c r="A101" s="13"/>
      <c r="B101" s="13"/>
      <c r="C101" s="2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2.75" x14ac:dyDescent="0.2">
      <c r="A102" s="13"/>
      <c r="B102" s="13"/>
      <c r="C102" s="2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2.75" x14ac:dyDescent="0.2">
      <c r="A103" s="13"/>
      <c r="B103" s="13"/>
      <c r="C103" s="2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2.75" x14ac:dyDescent="0.2">
      <c r="A104" s="13"/>
      <c r="B104" s="13"/>
      <c r="C104" s="2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2.75" x14ac:dyDescent="0.2">
      <c r="A105" s="13"/>
      <c r="B105" s="13"/>
      <c r="C105" s="2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2.75" x14ac:dyDescent="0.2">
      <c r="A106" s="13"/>
      <c r="B106" s="13"/>
      <c r="C106" s="2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2.75" x14ac:dyDescent="0.2">
      <c r="A107" s="13"/>
      <c r="B107" s="13"/>
      <c r="C107" s="2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2.75" x14ac:dyDescent="0.2">
      <c r="A108" s="13"/>
      <c r="B108" s="13"/>
      <c r="C108" s="2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2.75" x14ac:dyDescent="0.2">
      <c r="A109" s="13"/>
      <c r="B109" s="13"/>
      <c r="C109" s="2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2.75" x14ac:dyDescent="0.2">
      <c r="A110" s="13"/>
      <c r="B110" s="13"/>
      <c r="C110" s="2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2.75" x14ac:dyDescent="0.2">
      <c r="A111" s="13"/>
      <c r="B111" s="13"/>
      <c r="C111" s="2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2.75" x14ac:dyDescent="0.2">
      <c r="A112" s="13"/>
      <c r="B112" s="13"/>
      <c r="C112" s="2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2.75" x14ac:dyDescent="0.2">
      <c r="A113" s="13"/>
      <c r="B113" s="13"/>
      <c r="C113" s="2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2.75" x14ac:dyDescent="0.2">
      <c r="A114" s="13"/>
      <c r="B114" s="13"/>
      <c r="C114" s="2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2.75" x14ac:dyDescent="0.2">
      <c r="A115" s="13"/>
      <c r="B115" s="13"/>
      <c r="C115" s="2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2.75" x14ac:dyDescent="0.2">
      <c r="A116" s="13"/>
      <c r="B116" s="13"/>
      <c r="C116" s="2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2.75" x14ac:dyDescent="0.2">
      <c r="A117" s="13"/>
      <c r="B117" s="13"/>
      <c r="C117" s="2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2.75" x14ac:dyDescent="0.2">
      <c r="A118" s="13"/>
      <c r="B118" s="13"/>
      <c r="C118" s="2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2.75" x14ac:dyDescent="0.2">
      <c r="A119" s="13"/>
      <c r="B119" s="13"/>
      <c r="C119" s="2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2.75" x14ac:dyDescent="0.2">
      <c r="A120" s="13"/>
      <c r="B120" s="13"/>
      <c r="C120" s="2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2.75" x14ac:dyDescent="0.2">
      <c r="A121" s="13"/>
      <c r="B121" s="13"/>
      <c r="C121" s="2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2.75" x14ac:dyDescent="0.2">
      <c r="A122" s="13"/>
      <c r="B122" s="13"/>
      <c r="C122" s="2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2.75" x14ac:dyDescent="0.2">
      <c r="A123" s="13"/>
      <c r="B123" s="13"/>
      <c r="C123" s="2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2.75" x14ac:dyDescent="0.2">
      <c r="A124" s="13"/>
      <c r="B124" s="13"/>
      <c r="C124" s="2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2.75" x14ac:dyDescent="0.2">
      <c r="A125" s="13"/>
      <c r="B125" s="13"/>
      <c r="C125" s="2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2.75" x14ac:dyDescent="0.2">
      <c r="A126" s="13"/>
      <c r="B126" s="13"/>
      <c r="C126" s="2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2.75" x14ac:dyDescent="0.2">
      <c r="A127" s="13"/>
      <c r="B127" s="13"/>
      <c r="C127" s="2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2.75" x14ac:dyDescent="0.2">
      <c r="A128" s="13"/>
      <c r="B128" s="13"/>
      <c r="C128" s="2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2.75" x14ac:dyDescent="0.2">
      <c r="A129" s="13"/>
      <c r="B129" s="13"/>
      <c r="C129" s="2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2.75" x14ac:dyDescent="0.2">
      <c r="A130" s="13"/>
      <c r="B130" s="13"/>
      <c r="C130" s="2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2.75" x14ac:dyDescent="0.2">
      <c r="A131" s="13"/>
      <c r="B131" s="13"/>
      <c r="C131" s="2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2.75" x14ac:dyDescent="0.2">
      <c r="A132" s="13"/>
      <c r="B132" s="13"/>
      <c r="C132" s="2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2.75" x14ac:dyDescent="0.2">
      <c r="A133" s="13"/>
      <c r="B133" s="13"/>
      <c r="C133" s="2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2.75" x14ac:dyDescent="0.2">
      <c r="A134" s="13"/>
      <c r="B134" s="13"/>
      <c r="C134" s="2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2.75" x14ac:dyDescent="0.2">
      <c r="A135" s="13"/>
      <c r="B135" s="13"/>
      <c r="C135" s="2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2.75" x14ac:dyDescent="0.2">
      <c r="A136" s="13"/>
      <c r="B136" s="13"/>
      <c r="C136" s="2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2.75" x14ac:dyDescent="0.2">
      <c r="A137" s="13"/>
      <c r="B137" s="13"/>
      <c r="C137" s="2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2.75" x14ac:dyDescent="0.2">
      <c r="A138" s="13"/>
      <c r="B138" s="13"/>
      <c r="C138" s="2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2.75" x14ac:dyDescent="0.2">
      <c r="A139" s="13"/>
      <c r="B139" s="13"/>
      <c r="C139" s="2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2.75" x14ac:dyDescent="0.2">
      <c r="A140" s="13"/>
      <c r="B140" s="13"/>
      <c r="C140" s="2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2.75" x14ac:dyDescent="0.2">
      <c r="A141" s="13"/>
      <c r="B141" s="13"/>
      <c r="C141" s="2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2.75" x14ac:dyDescent="0.2">
      <c r="A142" s="13"/>
      <c r="B142" s="13"/>
      <c r="C142" s="2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2.75" x14ac:dyDescent="0.2">
      <c r="A143" s="13"/>
      <c r="B143" s="13"/>
      <c r="C143" s="2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2.75" x14ac:dyDescent="0.2">
      <c r="A144" s="13"/>
      <c r="B144" s="13"/>
      <c r="C144" s="2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2.75" x14ac:dyDescent="0.2">
      <c r="A145" s="13"/>
      <c r="B145" s="13"/>
      <c r="C145" s="2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2.75" x14ac:dyDescent="0.2">
      <c r="A146" s="13"/>
      <c r="B146" s="13"/>
      <c r="C146" s="2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2.75" x14ac:dyDescent="0.2">
      <c r="A147" s="13"/>
      <c r="B147" s="13"/>
      <c r="C147" s="2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2.75" x14ac:dyDescent="0.2">
      <c r="A148" s="13"/>
      <c r="B148" s="13"/>
      <c r="C148" s="2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2.75" x14ac:dyDescent="0.2">
      <c r="A149" s="13"/>
      <c r="B149" s="13"/>
      <c r="C149" s="2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2.75" x14ac:dyDescent="0.2">
      <c r="A150" s="13"/>
      <c r="B150" s="13"/>
      <c r="C150" s="2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2.75" x14ac:dyDescent="0.2">
      <c r="A151" s="13"/>
      <c r="B151" s="13"/>
      <c r="C151" s="2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2.75" x14ac:dyDescent="0.2">
      <c r="A152" s="13"/>
      <c r="B152" s="13"/>
      <c r="C152" s="2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2.75" x14ac:dyDescent="0.2">
      <c r="A153" s="13"/>
      <c r="B153" s="13"/>
      <c r="C153" s="2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2.75" x14ac:dyDescent="0.2">
      <c r="A154" s="13"/>
      <c r="B154" s="13"/>
      <c r="C154" s="2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2.75" x14ac:dyDescent="0.2">
      <c r="A155" s="13"/>
      <c r="B155" s="13"/>
      <c r="C155" s="2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2.75" x14ac:dyDescent="0.2">
      <c r="A156" s="13"/>
      <c r="B156" s="13"/>
      <c r="C156" s="2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2.75" x14ac:dyDescent="0.2">
      <c r="A157" s="13"/>
      <c r="B157" s="13"/>
      <c r="C157" s="2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2.75" x14ac:dyDescent="0.2">
      <c r="A158" s="13"/>
      <c r="B158" s="13"/>
      <c r="C158" s="2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2.75" x14ac:dyDescent="0.2">
      <c r="A159" s="13"/>
      <c r="B159" s="13"/>
      <c r="C159" s="2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2.75" x14ac:dyDescent="0.2">
      <c r="A160" s="13"/>
      <c r="B160" s="13"/>
      <c r="C160" s="2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2.75" x14ac:dyDescent="0.2">
      <c r="A161" s="13"/>
      <c r="B161" s="13"/>
      <c r="C161" s="2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2.75" x14ac:dyDescent="0.2">
      <c r="A162" s="13"/>
      <c r="B162" s="13"/>
      <c r="C162" s="2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2.75" x14ac:dyDescent="0.2">
      <c r="A163" s="13"/>
      <c r="B163" s="13"/>
      <c r="C163" s="2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2.75" x14ac:dyDescent="0.2">
      <c r="A164" s="13"/>
      <c r="B164" s="13"/>
      <c r="C164" s="2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2.75" x14ac:dyDescent="0.2">
      <c r="A165" s="13"/>
      <c r="B165" s="13"/>
      <c r="C165" s="2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2.75" x14ac:dyDescent="0.2">
      <c r="A166" s="13"/>
      <c r="B166" s="13"/>
      <c r="C166" s="2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2.75" x14ac:dyDescent="0.2">
      <c r="A167" s="13"/>
      <c r="B167" s="13"/>
      <c r="C167" s="2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2.75" x14ac:dyDescent="0.2">
      <c r="A168" s="13"/>
      <c r="B168" s="13"/>
      <c r="C168" s="2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2.75" x14ac:dyDescent="0.2">
      <c r="A169" s="13"/>
      <c r="B169" s="13"/>
      <c r="C169" s="2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2.75" x14ac:dyDescent="0.2">
      <c r="A170" s="13"/>
      <c r="B170" s="13"/>
      <c r="C170" s="2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2.75" x14ac:dyDescent="0.2">
      <c r="A171" s="13"/>
      <c r="B171" s="13"/>
      <c r="C171" s="2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2.75" x14ac:dyDescent="0.2">
      <c r="A172" s="13"/>
      <c r="B172" s="13"/>
      <c r="C172" s="2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2.75" x14ac:dyDescent="0.2">
      <c r="A173" s="13"/>
      <c r="B173" s="13"/>
      <c r="C173" s="2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2.75" x14ac:dyDescent="0.2">
      <c r="A174" s="13"/>
      <c r="B174" s="13"/>
      <c r="C174" s="2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2.75" x14ac:dyDescent="0.2">
      <c r="A175" s="13"/>
      <c r="B175" s="13"/>
      <c r="C175" s="2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2.75" x14ac:dyDescent="0.2">
      <c r="A176" s="13"/>
      <c r="B176" s="13"/>
      <c r="C176" s="2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2.75" x14ac:dyDescent="0.2">
      <c r="A177" s="13"/>
      <c r="B177" s="13"/>
      <c r="C177" s="2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2.75" x14ac:dyDescent="0.2">
      <c r="A178" s="13"/>
      <c r="B178" s="13"/>
      <c r="C178" s="2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2.75" x14ac:dyDescent="0.2">
      <c r="A179" s="13"/>
      <c r="B179" s="13"/>
      <c r="C179" s="2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2.75" x14ac:dyDescent="0.2">
      <c r="A180" s="13"/>
      <c r="B180" s="13"/>
      <c r="C180" s="2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2.75" x14ac:dyDescent="0.2">
      <c r="A181" s="13"/>
      <c r="B181" s="13"/>
      <c r="C181" s="2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2.75" x14ac:dyDescent="0.2">
      <c r="A182" s="13"/>
      <c r="B182" s="13"/>
      <c r="C182" s="2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2.75" x14ac:dyDescent="0.2">
      <c r="A183" s="13"/>
      <c r="B183" s="13"/>
      <c r="C183" s="2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2.75" x14ac:dyDescent="0.2">
      <c r="A184" s="13"/>
      <c r="B184" s="13"/>
      <c r="C184" s="2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2.75" x14ac:dyDescent="0.2">
      <c r="A185" s="13"/>
      <c r="B185" s="13"/>
      <c r="C185" s="2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2.75" x14ac:dyDescent="0.2">
      <c r="A186" s="13"/>
      <c r="B186" s="13"/>
      <c r="C186" s="2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2.75" x14ac:dyDescent="0.2">
      <c r="A187" s="13"/>
      <c r="B187" s="13"/>
      <c r="C187" s="2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2.75" x14ac:dyDescent="0.2">
      <c r="A188" s="13"/>
      <c r="B188" s="13"/>
      <c r="C188" s="2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2.75" x14ac:dyDescent="0.2">
      <c r="A189" s="13"/>
      <c r="B189" s="13"/>
      <c r="C189" s="2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2.75" x14ac:dyDescent="0.2">
      <c r="A190" s="13"/>
      <c r="B190" s="13"/>
      <c r="C190" s="2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2.75" x14ac:dyDescent="0.2">
      <c r="A191" s="13"/>
      <c r="B191" s="13"/>
      <c r="C191" s="2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2.75" x14ac:dyDescent="0.2">
      <c r="A192" s="13"/>
      <c r="B192" s="13"/>
      <c r="C192" s="2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2.75" x14ac:dyDescent="0.2">
      <c r="A193" s="13"/>
      <c r="B193" s="13"/>
      <c r="C193" s="2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2.75" x14ac:dyDescent="0.2">
      <c r="A194" s="13"/>
      <c r="B194" s="13"/>
      <c r="C194" s="2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2.75" x14ac:dyDescent="0.2">
      <c r="A195" s="13"/>
      <c r="B195" s="13"/>
      <c r="C195" s="2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2.75" x14ac:dyDescent="0.2">
      <c r="A196" s="13"/>
      <c r="B196" s="13"/>
      <c r="C196" s="2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2.75" x14ac:dyDescent="0.2">
      <c r="A197" s="13"/>
      <c r="B197" s="13"/>
      <c r="C197" s="2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2.75" x14ac:dyDescent="0.2">
      <c r="A198" s="13"/>
      <c r="B198" s="13"/>
      <c r="C198" s="2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2.75" x14ac:dyDescent="0.2">
      <c r="A199" s="13"/>
      <c r="B199" s="13"/>
      <c r="C199" s="2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2.75" x14ac:dyDescent="0.2">
      <c r="A200" s="13"/>
      <c r="B200" s="13"/>
      <c r="C200" s="2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2.75" x14ac:dyDescent="0.2">
      <c r="A201" s="13"/>
      <c r="B201" s="13"/>
      <c r="C201" s="2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2.75" x14ac:dyDescent="0.2">
      <c r="A202" s="13"/>
      <c r="B202" s="13"/>
      <c r="C202" s="2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2.75" x14ac:dyDescent="0.2">
      <c r="A203" s="13"/>
      <c r="B203" s="13"/>
      <c r="C203" s="2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2.75" x14ac:dyDescent="0.2">
      <c r="A204" s="13"/>
      <c r="B204" s="13"/>
      <c r="C204" s="2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2.75" x14ac:dyDescent="0.2">
      <c r="A205" s="13"/>
      <c r="B205" s="13"/>
      <c r="C205" s="2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2.75" x14ac:dyDescent="0.2">
      <c r="A206" s="13"/>
      <c r="B206" s="13"/>
      <c r="C206" s="2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2.75" x14ac:dyDescent="0.2">
      <c r="A207" s="13"/>
      <c r="B207" s="13"/>
      <c r="C207" s="2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2.75" x14ac:dyDescent="0.2">
      <c r="A208" s="13"/>
      <c r="B208" s="13"/>
      <c r="C208" s="2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2.75" x14ac:dyDescent="0.2">
      <c r="A209" s="13"/>
      <c r="B209" s="13"/>
      <c r="C209" s="2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2.75" x14ac:dyDescent="0.2">
      <c r="A210" s="13"/>
      <c r="B210" s="13"/>
      <c r="C210" s="2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2.75" x14ac:dyDescent="0.2">
      <c r="A211" s="13"/>
      <c r="B211" s="13"/>
      <c r="C211" s="2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2.75" x14ac:dyDescent="0.2">
      <c r="A212" s="13"/>
      <c r="B212" s="13"/>
      <c r="C212" s="2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2.75" x14ac:dyDescent="0.2">
      <c r="A213" s="13"/>
      <c r="B213" s="13"/>
      <c r="C213" s="2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2.75" x14ac:dyDescent="0.2">
      <c r="A214" s="13"/>
      <c r="B214" s="13"/>
      <c r="C214" s="2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2.75" x14ac:dyDescent="0.2">
      <c r="A215" s="13"/>
      <c r="B215" s="13"/>
      <c r="C215" s="2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2.75" x14ac:dyDescent="0.2">
      <c r="A216" s="13"/>
      <c r="B216" s="13"/>
      <c r="C216" s="2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2.75" x14ac:dyDescent="0.2">
      <c r="A217" s="13"/>
      <c r="B217" s="13"/>
      <c r="C217" s="2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2.75" x14ac:dyDescent="0.2">
      <c r="A218" s="13"/>
      <c r="B218" s="13"/>
      <c r="C218" s="2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2.75" x14ac:dyDescent="0.2">
      <c r="A219" s="13"/>
      <c r="B219" s="13"/>
      <c r="C219" s="2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2.75" x14ac:dyDescent="0.2">
      <c r="A220" s="13"/>
      <c r="B220" s="13"/>
      <c r="C220" s="2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2.75" x14ac:dyDescent="0.2">
      <c r="A221" s="13"/>
      <c r="B221" s="13"/>
      <c r="C221" s="2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2.75" x14ac:dyDescent="0.2">
      <c r="A222" s="13"/>
      <c r="B222" s="13"/>
      <c r="C222" s="2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2.75" x14ac:dyDescent="0.2">
      <c r="A223" s="13"/>
      <c r="B223" s="13"/>
      <c r="C223" s="2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2.75" x14ac:dyDescent="0.2">
      <c r="A224" s="13"/>
      <c r="B224" s="13"/>
      <c r="C224" s="2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2.75" x14ac:dyDescent="0.2">
      <c r="A225" s="13"/>
      <c r="B225" s="13"/>
      <c r="C225" s="2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2.75" x14ac:dyDescent="0.2">
      <c r="A226" s="13"/>
      <c r="B226" s="13"/>
      <c r="C226" s="2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2.75" x14ac:dyDescent="0.2">
      <c r="A227" s="13"/>
      <c r="B227" s="13"/>
      <c r="C227" s="2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2.75" x14ac:dyDescent="0.2">
      <c r="A228" s="13"/>
      <c r="B228" s="13"/>
      <c r="C228" s="2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2.75" x14ac:dyDescent="0.2">
      <c r="A229" s="13"/>
      <c r="B229" s="13"/>
      <c r="C229" s="2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2.75" x14ac:dyDescent="0.2">
      <c r="A230" s="13"/>
      <c r="B230" s="13"/>
      <c r="C230" s="2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ht="12.75" x14ac:dyDescent="0.2">
      <c r="A231" s="13"/>
      <c r="B231" s="13"/>
      <c r="C231" s="2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ht="12.75" x14ac:dyDescent="0.2">
      <c r="A232" s="13"/>
      <c r="B232" s="13"/>
      <c r="C232" s="2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ht="12.75" x14ac:dyDescent="0.2">
      <c r="A233" s="13"/>
      <c r="B233" s="13"/>
      <c r="C233" s="2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ht="12.75" x14ac:dyDescent="0.2">
      <c r="A234" s="13"/>
      <c r="B234" s="13"/>
      <c r="C234" s="2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ht="12.75" x14ac:dyDescent="0.2">
      <c r="A235" s="13"/>
      <c r="B235" s="13"/>
      <c r="C235" s="2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ht="12.75" x14ac:dyDescent="0.2">
      <c r="A236" s="13"/>
      <c r="B236" s="13"/>
      <c r="C236" s="2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ht="12.75" x14ac:dyDescent="0.2">
      <c r="A237" s="13"/>
      <c r="B237" s="13"/>
      <c r="C237" s="2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ht="12.75" x14ac:dyDescent="0.2">
      <c r="A238" s="13"/>
      <c r="B238" s="13"/>
      <c r="C238" s="2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ht="12.75" x14ac:dyDescent="0.2">
      <c r="A239" s="13"/>
      <c r="B239" s="13"/>
      <c r="C239" s="2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ht="12.75" x14ac:dyDescent="0.2">
      <c r="A240" s="13"/>
      <c r="B240" s="13"/>
      <c r="C240" s="2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ht="12.75" x14ac:dyDescent="0.2">
      <c r="A241" s="13"/>
      <c r="B241" s="13"/>
      <c r="C241" s="2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2.75" x14ac:dyDescent="0.2">
      <c r="A242" s="13"/>
      <c r="B242" s="13"/>
      <c r="C242" s="2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ht="12.75" x14ac:dyDescent="0.2">
      <c r="A243" s="13"/>
      <c r="B243" s="13"/>
      <c r="C243" s="2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2.75" x14ac:dyDescent="0.2">
      <c r="A244" s="13"/>
      <c r="B244" s="13"/>
      <c r="C244" s="2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ht="12.75" x14ac:dyDescent="0.2">
      <c r="A245" s="13"/>
      <c r="B245" s="13"/>
      <c r="C245" s="2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2.75" x14ac:dyDescent="0.2">
      <c r="A246" s="13"/>
      <c r="B246" s="13"/>
      <c r="C246" s="2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ht="12.75" x14ac:dyDescent="0.2">
      <c r="A247" s="13"/>
      <c r="B247" s="13"/>
      <c r="C247" s="2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2.75" x14ac:dyDescent="0.2">
      <c r="A248" s="13"/>
      <c r="B248" s="13"/>
      <c r="C248" s="2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ht="12.75" x14ac:dyDescent="0.2">
      <c r="A249" s="13"/>
      <c r="B249" s="13"/>
      <c r="C249" s="2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ht="12.75" x14ac:dyDescent="0.2">
      <c r="A250" s="13"/>
      <c r="B250" s="13"/>
      <c r="C250" s="2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ht="12.75" x14ac:dyDescent="0.2">
      <c r="A251" s="13"/>
      <c r="B251" s="13"/>
      <c r="C251" s="2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ht="12.75" x14ac:dyDescent="0.2">
      <c r="A252" s="13"/>
      <c r="B252" s="13"/>
      <c r="C252" s="2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ht="12.75" x14ac:dyDescent="0.2">
      <c r="A253" s="13"/>
      <c r="B253" s="13"/>
      <c r="C253" s="2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2.75" x14ac:dyDescent="0.2">
      <c r="A254" s="13"/>
      <c r="B254" s="13"/>
      <c r="C254" s="2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ht="12.75" x14ac:dyDescent="0.2">
      <c r="A255" s="13"/>
      <c r="B255" s="13"/>
      <c r="C255" s="2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2.75" x14ac:dyDescent="0.2">
      <c r="A256" s="13"/>
      <c r="B256" s="13"/>
      <c r="C256" s="2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ht="12.75" x14ac:dyDescent="0.2">
      <c r="A257" s="13"/>
      <c r="B257" s="13"/>
      <c r="C257" s="2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ht="12.75" x14ac:dyDescent="0.2">
      <c r="A258" s="13"/>
      <c r="B258" s="13"/>
      <c r="C258" s="2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ht="12.75" x14ac:dyDescent="0.2">
      <c r="A259" s="13"/>
      <c r="B259" s="13"/>
      <c r="C259" s="2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ht="12.75" x14ac:dyDescent="0.2">
      <c r="A260" s="13"/>
      <c r="B260" s="13"/>
      <c r="C260" s="2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ht="12.75" x14ac:dyDescent="0.2">
      <c r="A261" s="13"/>
      <c r="B261" s="13"/>
      <c r="C261" s="2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2.75" x14ac:dyDescent="0.2">
      <c r="A262" s="13"/>
      <c r="B262" s="13"/>
      <c r="C262" s="2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ht="12.75" x14ac:dyDescent="0.2">
      <c r="A263" s="13"/>
      <c r="B263" s="13"/>
      <c r="C263" s="2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ht="12.75" x14ac:dyDescent="0.2">
      <c r="A264" s="13"/>
      <c r="B264" s="13"/>
      <c r="C264" s="2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2.75" x14ac:dyDescent="0.2">
      <c r="A265" s="13"/>
      <c r="B265" s="13"/>
      <c r="C265" s="2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12.75" x14ac:dyDescent="0.2">
      <c r="A266" s="13"/>
      <c r="B266" s="13"/>
      <c r="C266" s="2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2.75" x14ac:dyDescent="0.2">
      <c r="A267" s="13"/>
      <c r="B267" s="13"/>
      <c r="C267" s="2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2.75" x14ac:dyDescent="0.2">
      <c r="A268" s="13"/>
      <c r="B268" s="13"/>
      <c r="C268" s="2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ht="12.75" x14ac:dyDescent="0.2">
      <c r="A269" s="13"/>
      <c r="B269" s="13"/>
      <c r="C269" s="2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2.75" x14ac:dyDescent="0.2">
      <c r="A270" s="13"/>
      <c r="B270" s="13"/>
      <c r="C270" s="2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ht="12.75" x14ac:dyDescent="0.2">
      <c r="A271" s="13"/>
      <c r="B271" s="13"/>
      <c r="C271" s="2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ht="12.75" x14ac:dyDescent="0.2">
      <c r="A272" s="13"/>
      <c r="B272" s="13"/>
      <c r="C272" s="2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2.75" x14ac:dyDescent="0.2">
      <c r="A273" s="13"/>
      <c r="B273" s="13"/>
      <c r="C273" s="2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2.75" x14ac:dyDescent="0.2">
      <c r="A274" s="13"/>
      <c r="B274" s="13"/>
      <c r="C274" s="2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ht="12.75" x14ac:dyDescent="0.2">
      <c r="A275" s="13"/>
      <c r="B275" s="13"/>
      <c r="C275" s="2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ht="12.75" x14ac:dyDescent="0.2">
      <c r="A276" s="13"/>
      <c r="B276" s="13"/>
      <c r="C276" s="2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2.75" x14ac:dyDescent="0.2">
      <c r="A277" s="13"/>
      <c r="B277" s="13"/>
      <c r="C277" s="2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ht="12.75" x14ac:dyDescent="0.2">
      <c r="A278" s="13"/>
      <c r="B278" s="13"/>
      <c r="C278" s="2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ht="12.75" x14ac:dyDescent="0.2">
      <c r="A279" s="13"/>
      <c r="B279" s="13"/>
      <c r="C279" s="2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2.75" x14ac:dyDescent="0.2">
      <c r="A280" s="13"/>
      <c r="B280" s="13"/>
      <c r="C280" s="2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ht="12.75" x14ac:dyDescent="0.2">
      <c r="A281" s="13"/>
      <c r="B281" s="13"/>
      <c r="C281" s="2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2.75" x14ac:dyDescent="0.2">
      <c r="A282" s="13"/>
      <c r="B282" s="13"/>
      <c r="C282" s="2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2.75" x14ac:dyDescent="0.2">
      <c r="A283" s="13"/>
      <c r="B283" s="13"/>
      <c r="C283" s="2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2.75" x14ac:dyDescent="0.2">
      <c r="A284" s="13"/>
      <c r="B284" s="13"/>
      <c r="C284" s="2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2.75" x14ac:dyDescent="0.2">
      <c r="A285" s="13"/>
      <c r="B285" s="13"/>
      <c r="C285" s="2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2.75" x14ac:dyDescent="0.2">
      <c r="A286" s="13"/>
      <c r="B286" s="13"/>
      <c r="C286" s="2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2.75" x14ac:dyDescent="0.2">
      <c r="A287" s="13"/>
      <c r="B287" s="13"/>
      <c r="C287" s="2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2.75" x14ac:dyDescent="0.2">
      <c r="A288" s="13"/>
      <c r="B288" s="13"/>
      <c r="C288" s="2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2.75" x14ac:dyDescent="0.2">
      <c r="A289" s="13"/>
      <c r="B289" s="13"/>
      <c r="C289" s="2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2.75" x14ac:dyDescent="0.2">
      <c r="A290" s="13"/>
      <c r="B290" s="13"/>
      <c r="C290" s="2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2.75" x14ac:dyDescent="0.2">
      <c r="A291" s="13"/>
      <c r="B291" s="13"/>
      <c r="C291" s="2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2.75" x14ac:dyDescent="0.2">
      <c r="A292" s="13"/>
      <c r="B292" s="13"/>
      <c r="C292" s="2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2.75" x14ac:dyDescent="0.2">
      <c r="A293" s="13"/>
      <c r="B293" s="13"/>
      <c r="C293" s="2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2.75" x14ac:dyDescent="0.2">
      <c r="A294" s="13"/>
      <c r="B294" s="13"/>
      <c r="C294" s="2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2.75" x14ac:dyDescent="0.2">
      <c r="A295" s="13"/>
      <c r="B295" s="13"/>
      <c r="C295" s="2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2.75" x14ac:dyDescent="0.2">
      <c r="A296" s="13"/>
      <c r="B296" s="13"/>
      <c r="C296" s="2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2.75" x14ac:dyDescent="0.2">
      <c r="A297" s="13"/>
      <c r="B297" s="13"/>
      <c r="C297" s="2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2.75" x14ac:dyDescent="0.2">
      <c r="A298" s="13"/>
      <c r="B298" s="13"/>
      <c r="C298" s="2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2.75" x14ac:dyDescent="0.2">
      <c r="A299" s="13"/>
      <c r="B299" s="13"/>
      <c r="C299" s="2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2.75" x14ac:dyDescent="0.2">
      <c r="A300" s="13"/>
      <c r="B300" s="13"/>
      <c r="C300" s="2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2.75" x14ac:dyDescent="0.2">
      <c r="A301" s="13"/>
      <c r="B301" s="13"/>
      <c r="C301" s="2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2.75" x14ac:dyDescent="0.2">
      <c r="A302" s="13"/>
      <c r="B302" s="13"/>
      <c r="C302" s="2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2.75" x14ac:dyDescent="0.2">
      <c r="A303" s="13"/>
      <c r="B303" s="13"/>
      <c r="C303" s="2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2.75" x14ac:dyDescent="0.2">
      <c r="A304" s="13"/>
      <c r="B304" s="13"/>
      <c r="C304" s="2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2.75" x14ac:dyDescent="0.2">
      <c r="A305" s="13"/>
      <c r="B305" s="13"/>
      <c r="C305" s="2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2.75" x14ac:dyDescent="0.2">
      <c r="A306" s="13"/>
      <c r="B306" s="13"/>
      <c r="C306" s="2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2.75" x14ac:dyDescent="0.2">
      <c r="A307" s="13"/>
      <c r="B307" s="13"/>
      <c r="C307" s="2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2.75" x14ac:dyDescent="0.2">
      <c r="A308" s="13"/>
      <c r="B308" s="13"/>
      <c r="C308" s="2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2.75" x14ac:dyDescent="0.2">
      <c r="A309" s="13"/>
      <c r="B309" s="13"/>
      <c r="C309" s="2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2.75" x14ac:dyDescent="0.2">
      <c r="A310" s="13"/>
      <c r="B310" s="13"/>
      <c r="C310" s="2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2.75" x14ac:dyDescent="0.2">
      <c r="A311" s="13"/>
      <c r="B311" s="13"/>
      <c r="C311" s="2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2.75" x14ac:dyDescent="0.2">
      <c r="A312" s="13"/>
      <c r="B312" s="13"/>
      <c r="C312" s="2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2.75" x14ac:dyDescent="0.2">
      <c r="A313" s="13"/>
      <c r="B313" s="13"/>
      <c r="C313" s="2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2.75" x14ac:dyDescent="0.2">
      <c r="A314" s="13"/>
      <c r="B314" s="13"/>
      <c r="C314" s="2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2.75" x14ac:dyDescent="0.2">
      <c r="A315" s="13"/>
      <c r="B315" s="13"/>
      <c r="C315" s="2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2.75" x14ac:dyDescent="0.2">
      <c r="A316" s="13"/>
      <c r="B316" s="13"/>
      <c r="C316" s="2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2.75" x14ac:dyDescent="0.2">
      <c r="A317" s="13"/>
      <c r="B317" s="13"/>
      <c r="C317" s="2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2.75" x14ac:dyDescent="0.2">
      <c r="A318" s="13"/>
      <c r="B318" s="13"/>
      <c r="C318" s="2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2.75" x14ac:dyDescent="0.2">
      <c r="A319" s="13"/>
      <c r="B319" s="13"/>
      <c r="C319" s="2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2.75" x14ac:dyDescent="0.2">
      <c r="A320" s="13"/>
      <c r="B320" s="13"/>
      <c r="C320" s="2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2.75" x14ac:dyDescent="0.2">
      <c r="A321" s="13"/>
      <c r="B321" s="13"/>
      <c r="C321" s="2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2.75" x14ac:dyDescent="0.2">
      <c r="A322" s="13"/>
      <c r="B322" s="13"/>
      <c r="C322" s="2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2.75" x14ac:dyDescent="0.2">
      <c r="A323" s="13"/>
      <c r="B323" s="13"/>
      <c r="C323" s="2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2.75" x14ac:dyDescent="0.2">
      <c r="A324" s="13"/>
      <c r="B324" s="13"/>
      <c r="C324" s="2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2.75" x14ac:dyDescent="0.2">
      <c r="A325" s="13"/>
      <c r="B325" s="13"/>
      <c r="C325" s="2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2.75" x14ac:dyDescent="0.2">
      <c r="A326" s="13"/>
      <c r="B326" s="13"/>
      <c r="C326" s="2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2.75" x14ac:dyDescent="0.2">
      <c r="A327" s="13"/>
      <c r="B327" s="13"/>
      <c r="C327" s="2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2.75" x14ac:dyDescent="0.2">
      <c r="A328" s="13"/>
      <c r="B328" s="13"/>
      <c r="C328" s="2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2.75" x14ac:dyDescent="0.2">
      <c r="A329" s="13"/>
      <c r="B329" s="13"/>
      <c r="C329" s="2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2.75" x14ac:dyDescent="0.2">
      <c r="A330" s="13"/>
      <c r="B330" s="13"/>
      <c r="C330" s="2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2.75" x14ac:dyDescent="0.2">
      <c r="A331" s="13"/>
      <c r="B331" s="13"/>
      <c r="C331" s="2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2.75" x14ac:dyDescent="0.2">
      <c r="A332" s="13"/>
      <c r="B332" s="13"/>
      <c r="C332" s="2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2.75" x14ac:dyDescent="0.2">
      <c r="A333" s="13"/>
      <c r="B333" s="13"/>
      <c r="C333" s="2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2.75" x14ac:dyDescent="0.2">
      <c r="A334" s="13"/>
      <c r="B334" s="13"/>
      <c r="C334" s="2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2.75" x14ac:dyDescent="0.2">
      <c r="A335" s="13"/>
      <c r="B335" s="13"/>
      <c r="C335" s="2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2.75" x14ac:dyDescent="0.2">
      <c r="A336" s="13"/>
      <c r="B336" s="13"/>
      <c r="C336" s="2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2.75" x14ac:dyDescent="0.2">
      <c r="A337" s="13"/>
      <c r="B337" s="13"/>
      <c r="C337" s="2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2.75" x14ac:dyDescent="0.2">
      <c r="A338" s="13"/>
      <c r="B338" s="13"/>
      <c r="C338" s="2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2.75" x14ac:dyDescent="0.2">
      <c r="A339" s="13"/>
      <c r="B339" s="13"/>
      <c r="C339" s="2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2.75" x14ac:dyDescent="0.2">
      <c r="A340" s="13"/>
      <c r="B340" s="13"/>
      <c r="C340" s="2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2.75" x14ac:dyDescent="0.2">
      <c r="A341" s="13"/>
      <c r="B341" s="13"/>
      <c r="C341" s="2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2.75" x14ac:dyDescent="0.2">
      <c r="A342" s="13"/>
      <c r="B342" s="13"/>
      <c r="C342" s="2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2.75" x14ac:dyDescent="0.2">
      <c r="A343" s="13"/>
      <c r="B343" s="13"/>
      <c r="C343" s="2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2.75" x14ac:dyDescent="0.2">
      <c r="A344" s="13"/>
      <c r="B344" s="13"/>
      <c r="C344" s="2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2.75" x14ac:dyDescent="0.2">
      <c r="A345" s="13"/>
      <c r="B345" s="13"/>
      <c r="C345" s="2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2.75" x14ac:dyDescent="0.2">
      <c r="A346" s="13"/>
      <c r="B346" s="13"/>
      <c r="C346" s="2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2.75" x14ac:dyDescent="0.2">
      <c r="A347" s="13"/>
      <c r="B347" s="13"/>
      <c r="C347" s="2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2.75" x14ac:dyDescent="0.2">
      <c r="A348" s="13"/>
      <c r="B348" s="13"/>
      <c r="C348" s="2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2.75" x14ac:dyDescent="0.2">
      <c r="A349" s="13"/>
      <c r="B349" s="13"/>
      <c r="C349" s="2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2.75" x14ac:dyDescent="0.2">
      <c r="A350" s="13"/>
      <c r="B350" s="13"/>
      <c r="C350" s="2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2.75" x14ac:dyDescent="0.2">
      <c r="A351" s="13"/>
      <c r="B351" s="13"/>
      <c r="C351" s="2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2.75" x14ac:dyDescent="0.2">
      <c r="A352" s="13"/>
      <c r="B352" s="13"/>
      <c r="C352" s="2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2.75" x14ac:dyDescent="0.2">
      <c r="A353" s="13"/>
      <c r="B353" s="13"/>
      <c r="C353" s="2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2.75" x14ac:dyDescent="0.2">
      <c r="A354" s="13"/>
      <c r="B354" s="13"/>
      <c r="C354" s="2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2.75" x14ac:dyDescent="0.2">
      <c r="A355" s="13"/>
      <c r="B355" s="13"/>
      <c r="C355" s="2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2.75" x14ac:dyDescent="0.2">
      <c r="A356" s="13"/>
      <c r="B356" s="13"/>
      <c r="C356" s="2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2.75" x14ac:dyDescent="0.2">
      <c r="A357" s="13"/>
      <c r="B357" s="13"/>
      <c r="C357" s="2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2.75" x14ac:dyDescent="0.2">
      <c r="A358" s="13"/>
      <c r="B358" s="13"/>
      <c r="C358" s="2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2.75" x14ac:dyDescent="0.2">
      <c r="A359" s="13"/>
      <c r="B359" s="13"/>
      <c r="C359" s="2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2.75" x14ac:dyDescent="0.2">
      <c r="A360" s="13"/>
      <c r="B360" s="13"/>
      <c r="C360" s="2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2.75" x14ac:dyDescent="0.2">
      <c r="A361" s="13"/>
      <c r="B361" s="13"/>
      <c r="C361" s="2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2.75" x14ac:dyDescent="0.2">
      <c r="A362" s="13"/>
      <c r="B362" s="13"/>
      <c r="C362" s="2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2.75" x14ac:dyDescent="0.2">
      <c r="A363" s="13"/>
      <c r="B363" s="13"/>
      <c r="C363" s="2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2.75" x14ac:dyDescent="0.2">
      <c r="A364" s="13"/>
      <c r="B364" s="13"/>
      <c r="C364" s="2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2.75" x14ac:dyDescent="0.2">
      <c r="A365" s="13"/>
      <c r="B365" s="13"/>
      <c r="C365" s="2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2.75" x14ac:dyDescent="0.2">
      <c r="A366" s="13"/>
      <c r="B366" s="13"/>
      <c r="C366" s="2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2.75" x14ac:dyDescent="0.2">
      <c r="A367" s="13"/>
      <c r="B367" s="13"/>
      <c r="C367" s="2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2.75" x14ac:dyDescent="0.2">
      <c r="A368" s="13"/>
      <c r="B368" s="13"/>
      <c r="C368" s="2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2.75" x14ac:dyDescent="0.2">
      <c r="A369" s="13"/>
      <c r="B369" s="13"/>
      <c r="C369" s="2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2.75" x14ac:dyDescent="0.2">
      <c r="A370" s="13"/>
      <c r="B370" s="13"/>
      <c r="C370" s="2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2.75" x14ac:dyDescent="0.2">
      <c r="A371" s="13"/>
      <c r="B371" s="13"/>
      <c r="C371" s="2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2.75" x14ac:dyDescent="0.2">
      <c r="A372" s="13"/>
      <c r="B372" s="13"/>
      <c r="C372" s="2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2.75" x14ac:dyDescent="0.2">
      <c r="A373" s="13"/>
      <c r="B373" s="13"/>
      <c r="C373" s="2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2.75" x14ac:dyDescent="0.2">
      <c r="A374" s="13"/>
      <c r="B374" s="13"/>
      <c r="C374" s="2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2.75" x14ac:dyDescent="0.2">
      <c r="A375" s="13"/>
      <c r="B375" s="13"/>
      <c r="C375" s="2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2.75" x14ac:dyDescent="0.2">
      <c r="A376" s="13"/>
      <c r="B376" s="13"/>
      <c r="C376" s="2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2.75" x14ac:dyDescent="0.2">
      <c r="A377" s="13"/>
      <c r="B377" s="13"/>
      <c r="C377" s="2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2.75" x14ac:dyDescent="0.2">
      <c r="A378" s="13"/>
      <c r="B378" s="13"/>
      <c r="C378" s="2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2.75" x14ac:dyDescent="0.2">
      <c r="A379" s="13"/>
      <c r="B379" s="13"/>
      <c r="C379" s="2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2.75" x14ac:dyDescent="0.2">
      <c r="A380" s="13"/>
      <c r="B380" s="13"/>
      <c r="C380" s="2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2.75" x14ac:dyDescent="0.2">
      <c r="A381" s="13"/>
      <c r="B381" s="13"/>
      <c r="C381" s="2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2.75" x14ac:dyDescent="0.2">
      <c r="A382" s="13"/>
      <c r="B382" s="13"/>
      <c r="C382" s="2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2.75" x14ac:dyDescent="0.2">
      <c r="A383" s="13"/>
      <c r="B383" s="13"/>
      <c r="C383" s="2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2.75" x14ac:dyDescent="0.2">
      <c r="A384" s="13"/>
      <c r="B384" s="13"/>
      <c r="C384" s="2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2.75" x14ac:dyDescent="0.2">
      <c r="A385" s="13"/>
      <c r="B385" s="13"/>
      <c r="C385" s="2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2.75" x14ac:dyDescent="0.2">
      <c r="A386" s="13"/>
      <c r="B386" s="13"/>
      <c r="C386" s="2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2.75" x14ac:dyDescent="0.2">
      <c r="A387" s="13"/>
      <c r="B387" s="13"/>
      <c r="C387" s="2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2.75" x14ac:dyDescent="0.2">
      <c r="A388" s="13"/>
      <c r="B388" s="13"/>
      <c r="C388" s="2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2.75" x14ac:dyDescent="0.2">
      <c r="A389" s="13"/>
      <c r="B389" s="13"/>
      <c r="C389" s="2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2.75" x14ac:dyDescent="0.2">
      <c r="A390" s="13"/>
      <c r="B390" s="13"/>
      <c r="C390" s="2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2.75" x14ac:dyDescent="0.2">
      <c r="A391" s="13"/>
      <c r="B391" s="13"/>
      <c r="C391" s="2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2.75" x14ac:dyDescent="0.2">
      <c r="A392" s="13"/>
      <c r="B392" s="13"/>
      <c r="C392" s="2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2.75" x14ac:dyDescent="0.2">
      <c r="A393" s="13"/>
      <c r="B393" s="13"/>
      <c r="C393" s="2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2.75" x14ac:dyDescent="0.2">
      <c r="A394" s="13"/>
      <c r="B394" s="13"/>
      <c r="C394" s="2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2.75" x14ac:dyDescent="0.2">
      <c r="A395" s="13"/>
      <c r="B395" s="13"/>
      <c r="C395" s="2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2.75" x14ac:dyDescent="0.2">
      <c r="A396" s="13"/>
      <c r="B396" s="13"/>
      <c r="C396" s="2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2.75" x14ac:dyDescent="0.2">
      <c r="A397" s="13"/>
      <c r="B397" s="13"/>
      <c r="C397" s="2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2.75" x14ac:dyDescent="0.2">
      <c r="A398" s="13"/>
      <c r="B398" s="13"/>
      <c r="C398" s="2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2.75" x14ac:dyDescent="0.2">
      <c r="A399" s="13"/>
      <c r="B399" s="13"/>
      <c r="C399" s="2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2.75" x14ac:dyDescent="0.2">
      <c r="A400" s="13"/>
      <c r="B400" s="13"/>
      <c r="C400" s="2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2.75" x14ac:dyDescent="0.2">
      <c r="A401" s="13"/>
      <c r="B401" s="13"/>
      <c r="C401" s="2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2.75" x14ac:dyDescent="0.2">
      <c r="A402" s="13"/>
      <c r="B402" s="13"/>
      <c r="C402" s="2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2.75" x14ac:dyDescent="0.2">
      <c r="A403" s="13"/>
      <c r="B403" s="13"/>
      <c r="C403" s="2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2.75" x14ac:dyDescent="0.2">
      <c r="A404" s="13"/>
      <c r="B404" s="13"/>
      <c r="C404" s="2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2.75" x14ac:dyDescent="0.2">
      <c r="A405" s="13"/>
      <c r="B405" s="13"/>
      <c r="C405" s="2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2.75" x14ac:dyDescent="0.2">
      <c r="A406" s="13"/>
      <c r="B406" s="13"/>
      <c r="C406" s="2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2.75" x14ac:dyDescent="0.2">
      <c r="A407" s="13"/>
      <c r="B407" s="13"/>
      <c r="C407" s="2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2.75" x14ac:dyDescent="0.2">
      <c r="A408" s="13"/>
      <c r="B408" s="13"/>
      <c r="C408" s="2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2.75" x14ac:dyDescent="0.2">
      <c r="A409" s="13"/>
      <c r="B409" s="13"/>
      <c r="C409" s="2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2.75" x14ac:dyDescent="0.2">
      <c r="A410" s="13"/>
      <c r="B410" s="13"/>
      <c r="C410" s="2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2.75" x14ac:dyDescent="0.2">
      <c r="A411" s="13"/>
      <c r="B411" s="13"/>
      <c r="C411" s="2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2.75" x14ac:dyDescent="0.2">
      <c r="A412" s="13"/>
      <c r="B412" s="13"/>
      <c r="C412" s="2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2.75" x14ac:dyDescent="0.2">
      <c r="A413" s="13"/>
      <c r="B413" s="13"/>
      <c r="C413" s="2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2.75" x14ac:dyDescent="0.2">
      <c r="A414" s="13"/>
      <c r="B414" s="13"/>
      <c r="C414" s="2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2.75" x14ac:dyDescent="0.2">
      <c r="A415" s="13"/>
      <c r="B415" s="13"/>
      <c r="C415" s="2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2.75" x14ac:dyDescent="0.2">
      <c r="A416" s="13"/>
      <c r="B416" s="13"/>
      <c r="C416" s="2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2.75" x14ac:dyDescent="0.2">
      <c r="A417" s="13"/>
      <c r="B417" s="13"/>
      <c r="C417" s="2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2.75" x14ac:dyDescent="0.2">
      <c r="A418" s="13"/>
      <c r="B418" s="13"/>
      <c r="C418" s="2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2.75" x14ac:dyDescent="0.2">
      <c r="A419" s="13"/>
      <c r="B419" s="13"/>
      <c r="C419" s="2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2.75" x14ac:dyDescent="0.2">
      <c r="A420" s="13"/>
      <c r="B420" s="13"/>
      <c r="C420" s="2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2.75" x14ac:dyDescent="0.2">
      <c r="A421" s="13"/>
      <c r="B421" s="13"/>
      <c r="C421" s="2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2.75" x14ac:dyDescent="0.2">
      <c r="A422" s="13"/>
      <c r="B422" s="13"/>
      <c r="C422" s="2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2.75" x14ac:dyDescent="0.2">
      <c r="A423" s="13"/>
      <c r="B423" s="13"/>
      <c r="C423" s="2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2.75" x14ac:dyDescent="0.2">
      <c r="A424" s="13"/>
      <c r="B424" s="13"/>
      <c r="C424" s="2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2.75" x14ac:dyDescent="0.2">
      <c r="A425" s="13"/>
      <c r="B425" s="13"/>
      <c r="C425" s="2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2.75" x14ac:dyDescent="0.2">
      <c r="A426" s="13"/>
      <c r="B426" s="13"/>
      <c r="C426" s="2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2.75" x14ac:dyDescent="0.2">
      <c r="A427" s="13"/>
      <c r="B427" s="13"/>
      <c r="C427" s="2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2.75" x14ac:dyDescent="0.2">
      <c r="A428" s="13"/>
      <c r="B428" s="13"/>
      <c r="C428" s="2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2.75" x14ac:dyDescent="0.2">
      <c r="A429" s="13"/>
      <c r="B429" s="13"/>
      <c r="C429" s="2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2.75" x14ac:dyDescent="0.2">
      <c r="A430" s="13"/>
      <c r="B430" s="13"/>
      <c r="C430" s="2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2.75" x14ac:dyDescent="0.2">
      <c r="A431" s="13"/>
      <c r="B431" s="13"/>
      <c r="C431" s="2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2.75" x14ac:dyDescent="0.2">
      <c r="A432" s="13"/>
      <c r="B432" s="13"/>
      <c r="C432" s="2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2.75" x14ac:dyDescent="0.2">
      <c r="A433" s="13"/>
      <c r="B433" s="13"/>
      <c r="C433" s="2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2.75" x14ac:dyDescent="0.2">
      <c r="A434" s="13"/>
      <c r="B434" s="13"/>
      <c r="C434" s="2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2.75" x14ac:dyDescent="0.2">
      <c r="A435" s="13"/>
      <c r="B435" s="13"/>
      <c r="C435" s="2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2.75" x14ac:dyDescent="0.2">
      <c r="A436" s="13"/>
      <c r="B436" s="13"/>
      <c r="C436" s="2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2.75" x14ac:dyDescent="0.2">
      <c r="A437" s="13"/>
      <c r="B437" s="13"/>
      <c r="C437" s="2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2.75" x14ac:dyDescent="0.2">
      <c r="A438" s="13"/>
      <c r="B438" s="13"/>
      <c r="C438" s="2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2.75" x14ac:dyDescent="0.2">
      <c r="A439" s="13"/>
      <c r="B439" s="13"/>
      <c r="C439" s="2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2.75" x14ac:dyDescent="0.2">
      <c r="A440" s="13"/>
      <c r="B440" s="13"/>
      <c r="C440" s="2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2.75" x14ac:dyDescent="0.2">
      <c r="A441" s="13"/>
      <c r="B441" s="13"/>
      <c r="C441" s="2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2.75" x14ac:dyDescent="0.2">
      <c r="A442" s="13"/>
      <c r="B442" s="13"/>
      <c r="C442" s="2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2.75" x14ac:dyDescent="0.2">
      <c r="A443" s="13"/>
      <c r="B443" s="13"/>
      <c r="C443" s="2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2.75" x14ac:dyDescent="0.2">
      <c r="A444" s="13"/>
      <c r="B444" s="13"/>
      <c r="C444" s="2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2.75" x14ac:dyDescent="0.2">
      <c r="A445" s="13"/>
      <c r="B445" s="13"/>
      <c r="C445" s="2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2.75" x14ac:dyDescent="0.2">
      <c r="A446" s="13"/>
      <c r="B446" s="13"/>
      <c r="C446" s="2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2.75" x14ac:dyDescent="0.2">
      <c r="A447" s="13"/>
      <c r="B447" s="13"/>
      <c r="C447" s="2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2.75" x14ac:dyDescent="0.2">
      <c r="A448" s="13"/>
      <c r="B448" s="13"/>
      <c r="C448" s="2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2.75" x14ac:dyDescent="0.2">
      <c r="A449" s="13"/>
      <c r="B449" s="13"/>
      <c r="C449" s="2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2.75" x14ac:dyDescent="0.2">
      <c r="A450" s="13"/>
      <c r="B450" s="13"/>
      <c r="C450" s="2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2.75" x14ac:dyDescent="0.2">
      <c r="A451" s="13"/>
      <c r="B451" s="13"/>
      <c r="C451" s="2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2.75" x14ac:dyDescent="0.2">
      <c r="A452" s="13"/>
      <c r="B452" s="13"/>
      <c r="C452" s="2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2.75" x14ac:dyDescent="0.2">
      <c r="A453" s="13"/>
      <c r="B453" s="13"/>
      <c r="C453" s="2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2.75" x14ac:dyDescent="0.2">
      <c r="A454" s="13"/>
      <c r="B454" s="13"/>
      <c r="C454" s="2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2.75" x14ac:dyDescent="0.2">
      <c r="A455" s="13"/>
      <c r="B455" s="13"/>
      <c r="C455" s="2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2.75" x14ac:dyDescent="0.2">
      <c r="A456" s="13"/>
      <c r="B456" s="13"/>
      <c r="C456" s="2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2.75" x14ac:dyDescent="0.2">
      <c r="A457" s="13"/>
      <c r="B457" s="13"/>
      <c r="C457" s="2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2.75" x14ac:dyDescent="0.2">
      <c r="A458" s="13"/>
      <c r="B458" s="13"/>
      <c r="C458" s="2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2.75" x14ac:dyDescent="0.2">
      <c r="A459" s="13"/>
      <c r="B459" s="13"/>
      <c r="C459" s="2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2.75" x14ac:dyDescent="0.2">
      <c r="A460" s="13"/>
      <c r="B460" s="13"/>
      <c r="C460" s="2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2.75" x14ac:dyDescent="0.2">
      <c r="A461" s="13"/>
      <c r="B461" s="13"/>
      <c r="C461" s="2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2.75" x14ac:dyDescent="0.2">
      <c r="A462" s="13"/>
      <c r="B462" s="13"/>
      <c r="C462" s="2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2.75" x14ac:dyDescent="0.2">
      <c r="A463" s="13"/>
      <c r="B463" s="13"/>
      <c r="C463" s="2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2.75" x14ac:dyDescent="0.2">
      <c r="A464" s="13"/>
      <c r="B464" s="13"/>
      <c r="C464" s="2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2.75" x14ac:dyDescent="0.2">
      <c r="A465" s="13"/>
      <c r="B465" s="13"/>
      <c r="C465" s="2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2.75" x14ac:dyDescent="0.2">
      <c r="A466" s="13"/>
      <c r="B466" s="13"/>
      <c r="C466" s="2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2.75" x14ac:dyDescent="0.2">
      <c r="A467" s="13"/>
      <c r="B467" s="13"/>
      <c r="C467" s="2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2.75" x14ac:dyDescent="0.2">
      <c r="A468" s="13"/>
      <c r="B468" s="13"/>
      <c r="C468" s="2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2.75" x14ac:dyDescent="0.2">
      <c r="A469" s="13"/>
      <c r="B469" s="13"/>
      <c r="C469" s="2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2.75" x14ac:dyDescent="0.2">
      <c r="A470" s="13"/>
      <c r="B470" s="13"/>
      <c r="C470" s="2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2.75" x14ac:dyDescent="0.2">
      <c r="A471" s="13"/>
      <c r="B471" s="13"/>
      <c r="C471" s="2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2.75" x14ac:dyDescent="0.2">
      <c r="A472" s="13"/>
      <c r="B472" s="13"/>
      <c r="C472" s="2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2.75" x14ac:dyDescent="0.2">
      <c r="A473" s="13"/>
      <c r="B473" s="13"/>
      <c r="C473" s="2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2.75" x14ac:dyDescent="0.2">
      <c r="A474" s="13"/>
      <c r="B474" s="13"/>
      <c r="C474" s="2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2.75" x14ac:dyDescent="0.2">
      <c r="A475" s="13"/>
      <c r="B475" s="13"/>
      <c r="C475" s="2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2.75" x14ac:dyDescent="0.2">
      <c r="A476" s="13"/>
      <c r="B476" s="13"/>
      <c r="C476" s="2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2.75" x14ac:dyDescent="0.2">
      <c r="A477" s="13"/>
      <c r="B477" s="13"/>
      <c r="C477" s="2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2.75" x14ac:dyDescent="0.2">
      <c r="A478" s="13"/>
      <c r="B478" s="13"/>
      <c r="C478" s="2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2.75" x14ac:dyDescent="0.2">
      <c r="A479" s="13"/>
      <c r="B479" s="13"/>
      <c r="C479" s="2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2.75" x14ac:dyDescent="0.2">
      <c r="A480" s="13"/>
      <c r="B480" s="13"/>
      <c r="C480" s="2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2.75" x14ac:dyDescent="0.2">
      <c r="A481" s="13"/>
      <c r="B481" s="13"/>
      <c r="C481" s="2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2.75" x14ac:dyDescent="0.2">
      <c r="A482" s="13"/>
      <c r="B482" s="13"/>
      <c r="C482" s="2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2.75" x14ac:dyDescent="0.2">
      <c r="A483" s="13"/>
      <c r="B483" s="13"/>
      <c r="C483" s="2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2.75" x14ac:dyDescent="0.2">
      <c r="A484" s="13"/>
      <c r="B484" s="13"/>
      <c r="C484" s="2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2.75" x14ac:dyDescent="0.2">
      <c r="A485" s="13"/>
      <c r="B485" s="13"/>
      <c r="C485" s="2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2.75" x14ac:dyDescent="0.2">
      <c r="A486" s="13"/>
      <c r="B486" s="13"/>
      <c r="C486" s="2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2.75" x14ac:dyDescent="0.2">
      <c r="A487" s="13"/>
      <c r="B487" s="13"/>
      <c r="C487" s="2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2.75" x14ac:dyDescent="0.2">
      <c r="A488" s="13"/>
      <c r="B488" s="13"/>
      <c r="C488" s="2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2.75" x14ac:dyDescent="0.2">
      <c r="A489" s="13"/>
      <c r="B489" s="13"/>
      <c r="C489" s="2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2.75" x14ac:dyDescent="0.2">
      <c r="A490" s="13"/>
      <c r="B490" s="13"/>
      <c r="C490" s="2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2.75" x14ac:dyDescent="0.2">
      <c r="A491" s="13"/>
      <c r="B491" s="13"/>
      <c r="C491" s="2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2.75" x14ac:dyDescent="0.2">
      <c r="A492" s="13"/>
      <c r="B492" s="13"/>
      <c r="C492" s="2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2.75" x14ac:dyDescent="0.2">
      <c r="A493" s="13"/>
      <c r="B493" s="13"/>
      <c r="C493" s="2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2.75" x14ac:dyDescent="0.2">
      <c r="A494" s="13"/>
      <c r="B494" s="13"/>
      <c r="C494" s="2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2.75" x14ac:dyDescent="0.2">
      <c r="A495" s="13"/>
      <c r="B495" s="13"/>
      <c r="C495" s="2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2.75" x14ac:dyDescent="0.2">
      <c r="A496" s="13"/>
      <c r="B496" s="13"/>
      <c r="C496" s="2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2.75" x14ac:dyDescent="0.2">
      <c r="A497" s="13"/>
      <c r="B497" s="13"/>
      <c r="C497" s="2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2.75" x14ac:dyDescent="0.2">
      <c r="A498" s="13"/>
      <c r="B498" s="13"/>
      <c r="C498" s="2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2.75" x14ac:dyDescent="0.2">
      <c r="A499" s="13"/>
      <c r="B499" s="13"/>
      <c r="C499" s="2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2.75" x14ac:dyDescent="0.2">
      <c r="A500" s="13"/>
      <c r="B500" s="13"/>
      <c r="C500" s="2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2.75" x14ac:dyDescent="0.2">
      <c r="A501" s="13"/>
      <c r="B501" s="13"/>
      <c r="C501" s="2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2.75" x14ac:dyDescent="0.2">
      <c r="A502" s="13"/>
      <c r="B502" s="13"/>
      <c r="C502" s="2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2.75" x14ac:dyDescent="0.2">
      <c r="A503" s="13"/>
      <c r="B503" s="13"/>
      <c r="C503" s="2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2.75" x14ac:dyDescent="0.2">
      <c r="A504" s="13"/>
      <c r="B504" s="13"/>
      <c r="C504" s="2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2.75" x14ac:dyDescent="0.2">
      <c r="A505" s="13"/>
      <c r="B505" s="13"/>
      <c r="C505" s="2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2.75" x14ac:dyDescent="0.2">
      <c r="A506" s="13"/>
      <c r="B506" s="13"/>
      <c r="C506" s="2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2.75" x14ac:dyDescent="0.2">
      <c r="A507" s="13"/>
      <c r="B507" s="13"/>
      <c r="C507" s="2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2.75" x14ac:dyDescent="0.2">
      <c r="A508" s="13"/>
      <c r="B508" s="13"/>
      <c r="C508" s="2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2.75" x14ac:dyDescent="0.2">
      <c r="A509" s="13"/>
      <c r="B509" s="13"/>
      <c r="C509" s="2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2.75" x14ac:dyDescent="0.2">
      <c r="A510" s="13"/>
      <c r="B510" s="13"/>
      <c r="C510" s="2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2.75" x14ac:dyDescent="0.2">
      <c r="A511" s="13"/>
      <c r="B511" s="13"/>
      <c r="C511" s="2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2.75" x14ac:dyDescent="0.2">
      <c r="A512" s="13"/>
      <c r="B512" s="13"/>
      <c r="C512" s="2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2.75" x14ac:dyDescent="0.2">
      <c r="A513" s="13"/>
      <c r="B513" s="13"/>
      <c r="C513" s="2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2.75" x14ac:dyDescent="0.2">
      <c r="A514" s="13"/>
      <c r="B514" s="13"/>
      <c r="C514" s="2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2.75" x14ac:dyDescent="0.2">
      <c r="A515" s="13"/>
      <c r="B515" s="13"/>
      <c r="C515" s="2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2.75" x14ac:dyDescent="0.2">
      <c r="A516" s="13"/>
      <c r="B516" s="13"/>
      <c r="C516" s="2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2.75" x14ac:dyDescent="0.2">
      <c r="A517" s="13"/>
      <c r="B517" s="13"/>
      <c r="C517" s="2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2.75" x14ac:dyDescent="0.2">
      <c r="A518" s="13"/>
      <c r="B518" s="13"/>
      <c r="C518" s="2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2.75" x14ac:dyDescent="0.2">
      <c r="A519" s="13"/>
      <c r="B519" s="13"/>
      <c r="C519" s="2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2.75" x14ac:dyDescent="0.2">
      <c r="A520" s="13"/>
      <c r="B520" s="13"/>
      <c r="C520" s="2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2.75" x14ac:dyDescent="0.2">
      <c r="A521" s="13"/>
      <c r="B521" s="13"/>
      <c r="C521" s="2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2.75" x14ac:dyDescent="0.2">
      <c r="A522" s="13"/>
      <c r="B522" s="13"/>
      <c r="C522" s="2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2.75" x14ac:dyDescent="0.2">
      <c r="A523" s="13"/>
      <c r="B523" s="13"/>
      <c r="C523" s="2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2.75" x14ac:dyDescent="0.2">
      <c r="A524" s="13"/>
      <c r="B524" s="13"/>
      <c r="C524" s="2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2.75" x14ac:dyDescent="0.2">
      <c r="A525" s="13"/>
      <c r="B525" s="13"/>
      <c r="C525" s="2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2.75" x14ac:dyDescent="0.2">
      <c r="A526" s="13"/>
      <c r="B526" s="13"/>
      <c r="C526" s="2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2.75" x14ac:dyDescent="0.2">
      <c r="A527" s="13"/>
      <c r="B527" s="13"/>
      <c r="C527" s="2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2.75" x14ac:dyDescent="0.2">
      <c r="A528" s="13"/>
      <c r="B528" s="13"/>
      <c r="C528" s="2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2.75" x14ac:dyDescent="0.2">
      <c r="A529" s="13"/>
      <c r="B529" s="13"/>
      <c r="C529" s="2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2.75" x14ac:dyDescent="0.2">
      <c r="A530" s="13"/>
      <c r="B530" s="13"/>
      <c r="C530" s="2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2.75" x14ac:dyDescent="0.2">
      <c r="A531" s="13"/>
      <c r="B531" s="13"/>
      <c r="C531" s="2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2.75" x14ac:dyDescent="0.2">
      <c r="A532" s="13"/>
      <c r="B532" s="13"/>
      <c r="C532" s="2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2.75" x14ac:dyDescent="0.2">
      <c r="A533" s="13"/>
      <c r="B533" s="13"/>
      <c r="C533" s="2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2.75" x14ac:dyDescent="0.2">
      <c r="A534" s="13"/>
      <c r="B534" s="13"/>
      <c r="C534" s="2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2.75" x14ac:dyDescent="0.2">
      <c r="A535" s="13"/>
      <c r="B535" s="13"/>
      <c r="C535" s="2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2.75" x14ac:dyDescent="0.2">
      <c r="A536" s="13"/>
      <c r="B536" s="13"/>
      <c r="C536" s="2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2.75" x14ac:dyDescent="0.2">
      <c r="A537" s="13"/>
      <c r="B537" s="13"/>
      <c r="C537" s="2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2.75" x14ac:dyDescent="0.2">
      <c r="A538" s="13"/>
      <c r="B538" s="13"/>
      <c r="C538" s="2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2.75" x14ac:dyDescent="0.2">
      <c r="A539" s="13"/>
      <c r="B539" s="13"/>
      <c r="C539" s="2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2.75" x14ac:dyDescent="0.2">
      <c r="A540" s="13"/>
      <c r="B540" s="13"/>
      <c r="C540" s="2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2.75" x14ac:dyDescent="0.2">
      <c r="A541" s="13"/>
      <c r="B541" s="13"/>
      <c r="C541" s="2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2.75" x14ac:dyDescent="0.2">
      <c r="A542" s="13"/>
      <c r="B542" s="13"/>
      <c r="C542" s="2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2.75" x14ac:dyDescent="0.2">
      <c r="A543" s="13"/>
      <c r="B543" s="13"/>
      <c r="C543" s="2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2.75" x14ac:dyDescent="0.2">
      <c r="A544" s="13"/>
      <c r="B544" s="13"/>
      <c r="C544" s="2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2.75" x14ac:dyDescent="0.2">
      <c r="A545" s="13"/>
      <c r="B545" s="13"/>
      <c r="C545" s="2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2.75" x14ac:dyDescent="0.2">
      <c r="A546" s="13"/>
      <c r="B546" s="13"/>
      <c r="C546" s="2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2.75" x14ac:dyDescent="0.2">
      <c r="A547" s="13"/>
      <c r="B547" s="13"/>
      <c r="C547" s="2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2.75" x14ac:dyDescent="0.2">
      <c r="A548" s="13"/>
      <c r="B548" s="13"/>
      <c r="C548" s="2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2.75" x14ac:dyDescent="0.2">
      <c r="A549" s="13"/>
      <c r="B549" s="13"/>
      <c r="C549" s="2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2.75" x14ac:dyDescent="0.2">
      <c r="A550" s="13"/>
      <c r="B550" s="13"/>
      <c r="C550" s="2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2.75" x14ac:dyDescent="0.2">
      <c r="A551" s="13"/>
      <c r="B551" s="13"/>
      <c r="C551" s="2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2.75" x14ac:dyDescent="0.2">
      <c r="A552" s="13"/>
      <c r="B552" s="13"/>
      <c r="C552" s="2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2.75" x14ac:dyDescent="0.2">
      <c r="A553" s="13"/>
      <c r="B553" s="13"/>
      <c r="C553" s="2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2.75" x14ac:dyDescent="0.2">
      <c r="A554" s="13"/>
      <c r="B554" s="13"/>
      <c r="C554" s="2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2.75" x14ac:dyDescent="0.2">
      <c r="A555" s="13"/>
      <c r="B555" s="13"/>
      <c r="C555" s="2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2.75" x14ac:dyDescent="0.2">
      <c r="A556" s="13"/>
      <c r="B556" s="13"/>
      <c r="C556" s="2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2.75" x14ac:dyDescent="0.2">
      <c r="A557" s="13"/>
      <c r="B557" s="13"/>
      <c r="C557" s="2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2.75" x14ac:dyDescent="0.2">
      <c r="A558" s="13"/>
      <c r="B558" s="13"/>
      <c r="C558" s="2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2.75" x14ac:dyDescent="0.2">
      <c r="A559" s="13"/>
      <c r="B559" s="13"/>
      <c r="C559" s="2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2.75" x14ac:dyDescent="0.2">
      <c r="A560" s="13"/>
      <c r="B560" s="13"/>
      <c r="C560" s="2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2.75" x14ac:dyDescent="0.2">
      <c r="A561" s="13"/>
      <c r="B561" s="13"/>
      <c r="C561" s="2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2.75" x14ac:dyDescent="0.2">
      <c r="A562" s="13"/>
      <c r="B562" s="13"/>
      <c r="C562" s="2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2.75" x14ac:dyDescent="0.2">
      <c r="A563" s="13"/>
      <c r="B563" s="13"/>
      <c r="C563" s="2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2.75" x14ac:dyDescent="0.2">
      <c r="A564" s="13"/>
      <c r="B564" s="13"/>
      <c r="C564" s="2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2.75" x14ac:dyDescent="0.2">
      <c r="A565" s="13"/>
      <c r="B565" s="13"/>
      <c r="C565" s="2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2.75" x14ac:dyDescent="0.2">
      <c r="A566" s="13"/>
      <c r="B566" s="13"/>
      <c r="C566" s="2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2.75" x14ac:dyDescent="0.2">
      <c r="A567" s="13"/>
      <c r="B567" s="13"/>
      <c r="C567" s="2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2.75" x14ac:dyDescent="0.2">
      <c r="A568" s="13"/>
      <c r="B568" s="13"/>
      <c r="C568" s="2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2.75" x14ac:dyDescent="0.2">
      <c r="A569" s="13"/>
      <c r="B569" s="13"/>
      <c r="C569" s="2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2.75" x14ac:dyDescent="0.2">
      <c r="A570" s="13"/>
      <c r="B570" s="13"/>
      <c r="C570" s="2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2.75" x14ac:dyDescent="0.2">
      <c r="A571" s="13"/>
      <c r="B571" s="13"/>
      <c r="C571" s="2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2.75" x14ac:dyDescent="0.2">
      <c r="A572" s="13"/>
      <c r="B572" s="13"/>
      <c r="C572" s="2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2.75" x14ac:dyDescent="0.2">
      <c r="A573" s="13"/>
      <c r="B573" s="13"/>
      <c r="C573" s="2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2.75" x14ac:dyDescent="0.2">
      <c r="A574" s="13"/>
      <c r="B574" s="13"/>
      <c r="C574" s="2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2.75" x14ac:dyDescent="0.2">
      <c r="A575" s="13"/>
      <c r="B575" s="13"/>
      <c r="C575" s="2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2.75" x14ac:dyDescent="0.2">
      <c r="A576" s="13"/>
      <c r="B576" s="13"/>
      <c r="C576" s="2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2.75" x14ac:dyDescent="0.2">
      <c r="A577" s="13"/>
      <c r="B577" s="13"/>
      <c r="C577" s="2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2.75" x14ac:dyDescent="0.2">
      <c r="A578" s="13"/>
      <c r="B578" s="13"/>
      <c r="C578" s="2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2.75" x14ac:dyDescent="0.2">
      <c r="A579" s="13"/>
      <c r="B579" s="13"/>
      <c r="C579" s="2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2.75" x14ac:dyDescent="0.2">
      <c r="A580" s="13"/>
      <c r="B580" s="13"/>
      <c r="C580" s="2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2.75" x14ac:dyDescent="0.2">
      <c r="A581" s="13"/>
      <c r="B581" s="13"/>
      <c r="C581" s="2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2.75" x14ac:dyDescent="0.2">
      <c r="A582" s="13"/>
      <c r="B582" s="13"/>
      <c r="C582" s="2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2.75" x14ac:dyDescent="0.2">
      <c r="A583" s="13"/>
      <c r="B583" s="13"/>
      <c r="C583" s="2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2.75" x14ac:dyDescent="0.2">
      <c r="A584" s="13"/>
      <c r="B584" s="13"/>
      <c r="C584" s="2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2.75" x14ac:dyDescent="0.2">
      <c r="A585" s="13"/>
      <c r="B585" s="13"/>
      <c r="C585" s="2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2.75" x14ac:dyDescent="0.2">
      <c r="A586" s="13"/>
      <c r="B586" s="13"/>
      <c r="C586" s="2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2.75" x14ac:dyDescent="0.2">
      <c r="A587" s="13"/>
      <c r="B587" s="13"/>
      <c r="C587" s="2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2.75" x14ac:dyDescent="0.2">
      <c r="A588" s="13"/>
      <c r="B588" s="13"/>
      <c r="C588" s="2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2.75" x14ac:dyDescent="0.2">
      <c r="A589" s="13"/>
      <c r="B589" s="13"/>
      <c r="C589" s="2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2.75" x14ac:dyDescent="0.2">
      <c r="A590" s="13"/>
      <c r="B590" s="13"/>
      <c r="C590" s="2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2.75" x14ac:dyDescent="0.2">
      <c r="A591" s="13"/>
      <c r="B591" s="13"/>
      <c r="C591" s="2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2.75" x14ac:dyDescent="0.2">
      <c r="A592" s="13"/>
      <c r="B592" s="13"/>
      <c r="C592" s="2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2.75" x14ac:dyDescent="0.2">
      <c r="A593" s="13"/>
      <c r="B593" s="13"/>
      <c r="C593" s="2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2.75" x14ac:dyDescent="0.2">
      <c r="A594" s="13"/>
      <c r="B594" s="13"/>
      <c r="C594" s="2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2.75" x14ac:dyDescent="0.2">
      <c r="A595" s="13"/>
      <c r="B595" s="13"/>
      <c r="C595" s="2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2.75" x14ac:dyDescent="0.2">
      <c r="A596" s="13"/>
      <c r="B596" s="13"/>
      <c r="C596" s="2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2.75" x14ac:dyDescent="0.2">
      <c r="A597" s="13"/>
      <c r="B597" s="13"/>
      <c r="C597" s="2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2.75" x14ac:dyDescent="0.2">
      <c r="A598" s="13"/>
      <c r="B598" s="13"/>
      <c r="C598" s="2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2.75" x14ac:dyDescent="0.2">
      <c r="A599" s="13"/>
      <c r="B599" s="13"/>
      <c r="C599" s="2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2.75" x14ac:dyDescent="0.2">
      <c r="A600" s="13"/>
      <c r="B600" s="13"/>
      <c r="C600" s="2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2.75" x14ac:dyDescent="0.2">
      <c r="A601" s="13"/>
      <c r="B601" s="13"/>
      <c r="C601" s="2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2.75" x14ac:dyDescent="0.2">
      <c r="A602" s="13"/>
      <c r="B602" s="13"/>
      <c r="C602" s="2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2.75" x14ac:dyDescent="0.2">
      <c r="A603" s="13"/>
      <c r="B603" s="13"/>
      <c r="C603" s="2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2.75" x14ac:dyDescent="0.2">
      <c r="A604" s="13"/>
      <c r="B604" s="13"/>
      <c r="C604" s="2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2.75" x14ac:dyDescent="0.2">
      <c r="A605" s="13"/>
      <c r="B605" s="13"/>
      <c r="C605" s="2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2.75" x14ac:dyDescent="0.2">
      <c r="A606" s="13"/>
      <c r="B606" s="13"/>
      <c r="C606" s="2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2.75" x14ac:dyDescent="0.2">
      <c r="A607" s="13"/>
      <c r="B607" s="13"/>
      <c r="C607" s="2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2.75" x14ac:dyDescent="0.2">
      <c r="A608" s="13"/>
      <c r="B608" s="13"/>
      <c r="C608" s="2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2.75" x14ac:dyDescent="0.2">
      <c r="A609" s="13"/>
      <c r="B609" s="13"/>
      <c r="C609" s="2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2.75" x14ac:dyDescent="0.2">
      <c r="A610" s="13"/>
      <c r="B610" s="13"/>
      <c r="C610" s="2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2.75" x14ac:dyDescent="0.2">
      <c r="A611" s="13"/>
      <c r="B611" s="13"/>
      <c r="C611" s="2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2.75" x14ac:dyDescent="0.2">
      <c r="A612" s="13"/>
      <c r="B612" s="13"/>
      <c r="C612" s="2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2.75" x14ac:dyDescent="0.2">
      <c r="A613" s="13"/>
      <c r="B613" s="13"/>
      <c r="C613" s="2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2.75" x14ac:dyDescent="0.2">
      <c r="A614" s="13"/>
      <c r="B614" s="13"/>
      <c r="C614" s="2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2.75" x14ac:dyDescent="0.2">
      <c r="A615" s="13"/>
      <c r="B615" s="13"/>
      <c r="C615" s="2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2.75" x14ac:dyDescent="0.2">
      <c r="A616" s="13"/>
      <c r="B616" s="13"/>
      <c r="C616" s="2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2.75" x14ac:dyDescent="0.2">
      <c r="A617" s="13"/>
      <c r="B617" s="13"/>
      <c r="C617" s="2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2.75" x14ac:dyDescent="0.2">
      <c r="A618" s="13"/>
      <c r="B618" s="13"/>
      <c r="C618" s="2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2.75" x14ac:dyDescent="0.2">
      <c r="A619" s="13"/>
      <c r="B619" s="13"/>
      <c r="C619" s="2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2.75" x14ac:dyDescent="0.2">
      <c r="A620" s="13"/>
      <c r="B620" s="13"/>
      <c r="C620" s="2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2.75" x14ac:dyDescent="0.2">
      <c r="A621" s="13"/>
      <c r="B621" s="13"/>
      <c r="C621" s="2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2.75" x14ac:dyDescent="0.2">
      <c r="A622" s="13"/>
      <c r="B622" s="13"/>
      <c r="C622" s="2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2.75" x14ac:dyDescent="0.2">
      <c r="A623" s="13"/>
      <c r="B623" s="13"/>
      <c r="C623" s="2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2.75" x14ac:dyDescent="0.2">
      <c r="A624" s="13"/>
      <c r="B624" s="13"/>
      <c r="C624" s="2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2.75" x14ac:dyDescent="0.2">
      <c r="A625" s="13"/>
      <c r="B625" s="13"/>
      <c r="C625" s="2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2.75" x14ac:dyDescent="0.2">
      <c r="A626" s="13"/>
      <c r="B626" s="13"/>
      <c r="C626" s="2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2.75" x14ac:dyDescent="0.2">
      <c r="A627" s="13"/>
      <c r="B627" s="13"/>
      <c r="C627" s="2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2.75" x14ac:dyDescent="0.2">
      <c r="A628" s="13"/>
      <c r="B628" s="13"/>
      <c r="C628" s="2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2.75" x14ac:dyDescent="0.2">
      <c r="A629" s="13"/>
      <c r="B629" s="13"/>
      <c r="C629" s="2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2.75" x14ac:dyDescent="0.2">
      <c r="A630" s="13"/>
      <c r="B630" s="13"/>
      <c r="C630" s="2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2.75" x14ac:dyDescent="0.2">
      <c r="A631" s="13"/>
      <c r="B631" s="13"/>
      <c r="C631" s="2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2.75" x14ac:dyDescent="0.2">
      <c r="A632" s="13"/>
      <c r="B632" s="13"/>
      <c r="C632" s="2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2.75" x14ac:dyDescent="0.2">
      <c r="A633" s="13"/>
      <c r="B633" s="13"/>
      <c r="C633" s="2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2.75" x14ac:dyDescent="0.2">
      <c r="A634" s="13"/>
      <c r="B634" s="13"/>
      <c r="C634" s="2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2.75" x14ac:dyDescent="0.2">
      <c r="A635" s="13"/>
      <c r="B635" s="13"/>
      <c r="C635" s="2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2.75" x14ac:dyDescent="0.2">
      <c r="A636" s="13"/>
      <c r="B636" s="13"/>
      <c r="C636" s="2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2.75" x14ac:dyDescent="0.2">
      <c r="A637" s="13"/>
      <c r="B637" s="13"/>
      <c r="C637" s="2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2.75" x14ac:dyDescent="0.2">
      <c r="A638" s="13"/>
      <c r="B638" s="13"/>
      <c r="C638" s="2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2.75" x14ac:dyDescent="0.2">
      <c r="A639" s="13"/>
      <c r="B639" s="13"/>
      <c r="C639" s="2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2.75" x14ac:dyDescent="0.2">
      <c r="A640" s="13"/>
      <c r="B640" s="13"/>
      <c r="C640" s="2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2.75" x14ac:dyDescent="0.2">
      <c r="A641" s="13"/>
      <c r="B641" s="13"/>
      <c r="C641" s="2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2.75" x14ac:dyDescent="0.2">
      <c r="A642" s="13"/>
      <c r="B642" s="13"/>
      <c r="C642" s="2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2.75" x14ac:dyDescent="0.2">
      <c r="A643" s="13"/>
      <c r="B643" s="13"/>
      <c r="C643" s="2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2.75" x14ac:dyDescent="0.2">
      <c r="A644" s="13"/>
      <c r="B644" s="13"/>
      <c r="C644" s="2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2.75" x14ac:dyDescent="0.2">
      <c r="A645" s="13"/>
      <c r="B645" s="13"/>
      <c r="C645" s="2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2.75" x14ac:dyDescent="0.2">
      <c r="A646" s="13"/>
      <c r="B646" s="13"/>
      <c r="C646" s="2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2.75" x14ac:dyDescent="0.2">
      <c r="A647" s="13"/>
      <c r="B647" s="13"/>
      <c r="C647" s="2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2.75" x14ac:dyDescent="0.2">
      <c r="A648" s="13"/>
      <c r="B648" s="13"/>
      <c r="C648" s="2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2.75" x14ac:dyDescent="0.2">
      <c r="A649" s="13"/>
      <c r="B649" s="13"/>
      <c r="C649" s="2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2.75" x14ac:dyDescent="0.2">
      <c r="A650" s="13"/>
      <c r="B650" s="13"/>
      <c r="C650" s="2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2.75" x14ac:dyDescent="0.2">
      <c r="A651" s="13"/>
      <c r="B651" s="13"/>
      <c r="C651" s="2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2.75" x14ac:dyDescent="0.2">
      <c r="A652" s="13"/>
      <c r="B652" s="13"/>
      <c r="C652" s="2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2.75" x14ac:dyDescent="0.2">
      <c r="A653" s="13"/>
      <c r="B653" s="13"/>
      <c r="C653" s="2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2.75" x14ac:dyDescent="0.2">
      <c r="A654" s="13"/>
      <c r="B654" s="13"/>
      <c r="C654" s="2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2.75" x14ac:dyDescent="0.2">
      <c r="A655" s="13"/>
      <c r="B655" s="13"/>
      <c r="C655" s="2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2.75" x14ac:dyDescent="0.2">
      <c r="A656" s="13"/>
      <c r="B656" s="13"/>
      <c r="C656" s="2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2.75" x14ac:dyDescent="0.2">
      <c r="A657" s="13"/>
      <c r="B657" s="13"/>
      <c r="C657" s="2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2.75" x14ac:dyDescent="0.2">
      <c r="A658" s="13"/>
      <c r="B658" s="13"/>
      <c r="C658" s="2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2.75" x14ac:dyDescent="0.2">
      <c r="A659" s="13"/>
      <c r="B659" s="13"/>
      <c r="C659" s="2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2.75" x14ac:dyDescent="0.2">
      <c r="A660" s="13"/>
      <c r="B660" s="13"/>
      <c r="C660" s="2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2.75" x14ac:dyDescent="0.2">
      <c r="A661" s="13"/>
      <c r="B661" s="13"/>
      <c r="C661" s="2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2.75" x14ac:dyDescent="0.2">
      <c r="A662" s="13"/>
      <c r="B662" s="13"/>
      <c r="C662" s="2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2.75" x14ac:dyDescent="0.2">
      <c r="A663" s="13"/>
      <c r="B663" s="13"/>
      <c r="C663" s="2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2.75" x14ac:dyDescent="0.2">
      <c r="A664" s="13"/>
      <c r="B664" s="13"/>
      <c r="C664" s="2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2.75" x14ac:dyDescent="0.2">
      <c r="A665" s="13"/>
      <c r="B665" s="13"/>
      <c r="C665" s="2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2.75" x14ac:dyDescent="0.2">
      <c r="A666" s="13"/>
      <c r="B666" s="13"/>
      <c r="C666" s="2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2.75" x14ac:dyDescent="0.2">
      <c r="A667" s="13"/>
      <c r="B667" s="13"/>
      <c r="C667" s="2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2.75" x14ac:dyDescent="0.2">
      <c r="A668" s="13"/>
      <c r="B668" s="13"/>
      <c r="C668" s="2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2.75" x14ac:dyDescent="0.2">
      <c r="A669" s="13"/>
      <c r="B669" s="13"/>
      <c r="C669" s="2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2.75" x14ac:dyDescent="0.2">
      <c r="A670" s="13"/>
      <c r="B670" s="13"/>
      <c r="C670" s="2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2.75" x14ac:dyDescent="0.2">
      <c r="A671" s="13"/>
      <c r="B671" s="13"/>
      <c r="C671" s="2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2.75" x14ac:dyDescent="0.2">
      <c r="A672" s="13"/>
      <c r="B672" s="13"/>
      <c r="C672" s="2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2.75" x14ac:dyDescent="0.2">
      <c r="A673" s="13"/>
      <c r="B673" s="13"/>
      <c r="C673" s="2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2.75" x14ac:dyDescent="0.2">
      <c r="A674" s="13"/>
      <c r="B674" s="13"/>
      <c r="C674" s="2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2.75" x14ac:dyDescent="0.2">
      <c r="A675" s="13"/>
      <c r="B675" s="13"/>
      <c r="C675" s="2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2.75" x14ac:dyDescent="0.2">
      <c r="A676" s="13"/>
      <c r="B676" s="13"/>
      <c r="C676" s="2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2.75" x14ac:dyDescent="0.2">
      <c r="A677" s="13"/>
      <c r="B677" s="13"/>
      <c r="C677" s="2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2.75" x14ac:dyDescent="0.2">
      <c r="A678" s="13"/>
      <c r="B678" s="13"/>
      <c r="C678" s="2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2.75" x14ac:dyDescent="0.2">
      <c r="A679" s="13"/>
      <c r="B679" s="13"/>
      <c r="C679" s="2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2.75" x14ac:dyDescent="0.2">
      <c r="A680" s="13"/>
      <c r="B680" s="13"/>
      <c r="C680" s="2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2.75" x14ac:dyDescent="0.2">
      <c r="A681" s="13"/>
      <c r="B681" s="13"/>
      <c r="C681" s="2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2.75" x14ac:dyDescent="0.2">
      <c r="A682" s="13"/>
      <c r="B682" s="13"/>
      <c r="C682" s="2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2.75" x14ac:dyDescent="0.2">
      <c r="A683" s="13"/>
      <c r="B683" s="13"/>
      <c r="C683" s="2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2.75" x14ac:dyDescent="0.2">
      <c r="A684" s="13"/>
      <c r="B684" s="13"/>
      <c r="C684" s="2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2.75" x14ac:dyDescent="0.2">
      <c r="A685" s="13"/>
      <c r="B685" s="13"/>
      <c r="C685" s="2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2.75" x14ac:dyDescent="0.2">
      <c r="A686" s="13"/>
      <c r="B686" s="13"/>
      <c r="C686" s="2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2.75" x14ac:dyDescent="0.2">
      <c r="A687" s="13"/>
      <c r="B687" s="13"/>
      <c r="C687" s="2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2.75" x14ac:dyDescent="0.2">
      <c r="A688" s="13"/>
      <c r="B688" s="13"/>
      <c r="C688" s="2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2.75" x14ac:dyDescent="0.2">
      <c r="A689" s="13"/>
      <c r="B689" s="13"/>
      <c r="C689" s="2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2.75" x14ac:dyDescent="0.2">
      <c r="A690" s="13"/>
      <c r="B690" s="13"/>
      <c r="C690" s="2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2.75" x14ac:dyDescent="0.2">
      <c r="A691" s="13"/>
      <c r="B691" s="13"/>
      <c r="C691" s="2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2.75" x14ac:dyDescent="0.2">
      <c r="A692" s="13"/>
      <c r="B692" s="13"/>
      <c r="C692" s="2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2.75" x14ac:dyDescent="0.2">
      <c r="A693" s="13"/>
      <c r="B693" s="13"/>
      <c r="C693" s="2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2.75" x14ac:dyDescent="0.2">
      <c r="A694" s="13"/>
      <c r="B694" s="13"/>
      <c r="C694" s="2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2.75" x14ac:dyDescent="0.2">
      <c r="A695" s="13"/>
      <c r="B695" s="13"/>
      <c r="C695" s="2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2.75" x14ac:dyDescent="0.2">
      <c r="A696" s="13"/>
      <c r="B696" s="13"/>
      <c r="C696" s="2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2.75" x14ac:dyDescent="0.2">
      <c r="A697" s="13"/>
      <c r="B697" s="13"/>
      <c r="C697" s="2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2.75" x14ac:dyDescent="0.2">
      <c r="A698" s="13"/>
      <c r="B698" s="13"/>
      <c r="C698" s="2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2.75" x14ac:dyDescent="0.2">
      <c r="A699" s="13"/>
      <c r="B699" s="13"/>
      <c r="C699" s="2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2.75" x14ac:dyDescent="0.2">
      <c r="A700" s="13"/>
      <c r="B700" s="13"/>
      <c r="C700" s="2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2.75" x14ac:dyDescent="0.2">
      <c r="A701" s="13"/>
      <c r="B701" s="13"/>
      <c r="C701" s="2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2.75" x14ac:dyDescent="0.2">
      <c r="A702" s="13"/>
      <c r="B702" s="13"/>
      <c r="C702" s="2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2.75" x14ac:dyDescent="0.2">
      <c r="A703" s="13"/>
      <c r="B703" s="13"/>
      <c r="C703" s="2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2.75" x14ac:dyDescent="0.2">
      <c r="A704" s="13"/>
      <c r="B704" s="13"/>
      <c r="C704" s="2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2.75" x14ac:dyDescent="0.2">
      <c r="A705" s="13"/>
      <c r="B705" s="13"/>
      <c r="C705" s="2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2.75" x14ac:dyDescent="0.2">
      <c r="A706" s="13"/>
      <c r="B706" s="13"/>
      <c r="C706" s="2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2.75" x14ac:dyDescent="0.2">
      <c r="A707" s="13"/>
      <c r="B707" s="13"/>
      <c r="C707" s="2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2.75" x14ac:dyDescent="0.2">
      <c r="A708" s="13"/>
      <c r="B708" s="13"/>
      <c r="C708" s="2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2.75" x14ac:dyDescent="0.2">
      <c r="A709" s="13"/>
      <c r="B709" s="13"/>
      <c r="C709" s="2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2.75" x14ac:dyDescent="0.2">
      <c r="A710" s="13"/>
      <c r="B710" s="13"/>
      <c r="C710" s="2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2.75" x14ac:dyDescent="0.2">
      <c r="A711" s="13"/>
      <c r="B711" s="13"/>
      <c r="C711" s="2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2.75" x14ac:dyDescent="0.2">
      <c r="A712" s="13"/>
      <c r="B712" s="13"/>
      <c r="C712" s="2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2.75" x14ac:dyDescent="0.2">
      <c r="A713" s="13"/>
      <c r="B713" s="13"/>
      <c r="C713" s="2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2.75" x14ac:dyDescent="0.2">
      <c r="A714" s="13"/>
      <c r="B714" s="13"/>
      <c r="C714" s="2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2.75" x14ac:dyDescent="0.2">
      <c r="A715" s="13"/>
      <c r="B715" s="13"/>
      <c r="C715" s="2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2.75" x14ac:dyDescent="0.2">
      <c r="A716" s="13"/>
      <c r="B716" s="13"/>
      <c r="C716" s="2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2.75" x14ac:dyDescent="0.2">
      <c r="A717" s="13"/>
      <c r="B717" s="13"/>
      <c r="C717" s="2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2.75" x14ac:dyDescent="0.2">
      <c r="A718" s="13"/>
      <c r="B718" s="13"/>
      <c r="C718" s="2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2.75" x14ac:dyDescent="0.2">
      <c r="A719" s="13"/>
      <c r="B719" s="13"/>
      <c r="C719" s="2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2.75" x14ac:dyDescent="0.2">
      <c r="A720" s="13"/>
      <c r="B720" s="13"/>
      <c r="C720" s="2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2.75" x14ac:dyDescent="0.2">
      <c r="A721" s="13"/>
      <c r="B721" s="13"/>
      <c r="C721" s="2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2.75" x14ac:dyDescent="0.2">
      <c r="A722" s="13"/>
      <c r="B722" s="13"/>
      <c r="C722" s="2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2.75" x14ac:dyDescent="0.2">
      <c r="A723" s="13"/>
      <c r="B723" s="13"/>
      <c r="C723" s="2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2.75" x14ac:dyDescent="0.2">
      <c r="A724" s="13"/>
      <c r="B724" s="13"/>
      <c r="C724" s="2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2.75" x14ac:dyDescent="0.2">
      <c r="A725" s="13"/>
      <c r="B725" s="13"/>
      <c r="C725" s="2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2.75" x14ac:dyDescent="0.2">
      <c r="A726" s="13"/>
      <c r="B726" s="13"/>
      <c r="C726" s="2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2.75" x14ac:dyDescent="0.2">
      <c r="A727" s="13"/>
      <c r="B727" s="13"/>
      <c r="C727" s="2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2.75" x14ac:dyDescent="0.2">
      <c r="A728" s="13"/>
      <c r="B728" s="13"/>
      <c r="C728" s="2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2.75" x14ac:dyDescent="0.2">
      <c r="A729" s="13"/>
      <c r="B729" s="13"/>
      <c r="C729" s="2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2.75" x14ac:dyDescent="0.2">
      <c r="A730" s="13"/>
      <c r="B730" s="13"/>
      <c r="C730" s="2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2.75" x14ac:dyDescent="0.2">
      <c r="A731" s="13"/>
      <c r="B731" s="13"/>
      <c r="C731" s="2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2.75" x14ac:dyDescent="0.2">
      <c r="A732" s="13"/>
      <c r="B732" s="13"/>
      <c r="C732" s="2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2.75" x14ac:dyDescent="0.2">
      <c r="A733" s="13"/>
      <c r="B733" s="13"/>
      <c r="C733" s="2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2.75" x14ac:dyDescent="0.2">
      <c r="A734" s="13"/>
      <c r="B734" s="13"/>
      <c r="C734" s="2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2.75" x14ac:dyDescent="0.2">
      <c r="A735" s="13"/>
      <c r="B735" s="13"/>
      <c r="C735" s="2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2.75" x14ac:dyDescent="0.2">
      <c r="A736" s="13"/>
      <c r="B736" s="13"/>
      <c r="C736" s="2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2.75" x14ac:dyDescent="0.2">
      <c r="A737" s="13"/>
      <c r="B737" s="13"/>
      <c r="C737" s="2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2.75" x14ac:dyDescent="0.2">
      <c r="A738" s="13"/>
      <c r="B738" s="13"/>
      <c r="C738" s="2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2.75" x14ac:dyDescent="0.2">
      <c r="A739" s="13"/>
      <c r="B739" s="13"/>
      <c r="C739" s="2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2.75" x14ac:dyDescent="0.2">
      <c r="A740" s="13"/>
      <c r="B740" s="13"/>
      <c r="C740" s="2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2.75" x14ac:dyDescent="0.2">
      <c r="A741" s="13"/>
      <c r="B741" s="13"/>
      <c r="C741" s="2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2.75" x14ac:dyDescent="0.2">
      <c r="A742" s="13"/>
      <c r="B742" s="13"/>
      <c r="C742" s="2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2.75" x14ac:dyDescent="0.2">
      <c r="A743" s="13"/>
      <c r="B743" s="13"/>
      <c r="C743" s="2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2.75" x14ac:dyDescent="0.2">
      <c r="A744" s="13"/>
      <c r="B744" s="13"/>
      <c r="C744" s="2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2.75" x14ac:dyDescent="0.2">
      <c r="A745" s="13"/>
      <c r="B745" s="13"/>
      <c r="C745" s="2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2.75" x14ac:dyDescent="0.2">
      <c r="A746" s="13"/>
      <c r="B746" s="13"/>
      <c r="C746" s="2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2.75" x14ac:dyDescent="0.2">
      <c r="A747" s="13"/>
      <c r="B747" s="13"/>
      <c r="C747" s="2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2.75" x14ac:dyDescent="0.2">
      <c r="A748" s="13"/>
      <c r="B748" s="13"/>
      <c r="C748" s="2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2.75" x14ac:dyDescent="0.2">
      <c r="A749" s="13"/>
      <c r="B749" s="13"/>
      <c r="C749" s="2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2.75" x14ac:dyDescent="0.2">
      <c r="A750" s="13"/>
      <c r="B750" s="13"/>
      <c r="C750" s="2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2.75" x14ac:dyDescent="0.2">
      <c r="A751" s="13"/>
      <c r="B751" s="13"/>
      <c r="C751" s="2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2.75" x14ac:dyDescent="0.2">
      <c r="A752" s="13"/>
      <c r="B752" s="13"/>
      <c r="C752" s="2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2.75" x14ac:dyDescent="0.2">
      <c r="A753" s="13"/>
      <c r="B753" s="13"/>
      <c r="C753" s="2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2.75" x14ac:dyDescent="0.2">
      <c r="A754" s="13"/>
      <c r="B754" s="13"/>
      <c r="C754" s="2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2.75" x14ac:dyDescent="0.2">
      <c r="A755" s="13"/>
      <c r="B755" s="13"/>
      <c r="C755" s="2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2.75" x14ac:dyDescent="0.2">
      <c r="A756" s="13"/>
      <c r="B756" s="13"/>
      <c r="C756" s="2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2.75" x14ac:dyDescent="0.2">
      <c r="A757" s="13"/>
      <c r="B757" s="13"/>
      <c r="C757" s="2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2.75" x14ac:dyDescent="0.2">
      <c r="A758" s="13"/>
      <c r="B758" s="13"/>
      <c r="C758" s="2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2.75" x14ac:dyDescent="0.2">
      <c r="A759" s="13"/>
      <c r="B759" s="13"/>
      <c r="C759" s="2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2.75" x14ac:dyDescent="0.2">
      <c r="A760" s="13"/>
      <c r="B760" s="13"/>
      <c r="C760" s="2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2.75" x14ac:dyDescent="0.2">
      <c r="A761" s="13"/>
      <c r="B761" s="13"/>
      <c r="C761" s="2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2.75" x14ac:dyDescent="0.2">
      <c r="A762" s="13"/>
      <c r="B762" s="13"/>
      <c r="C762" s="2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2.75" x14ac:dyDescent="0.2">
      <c r="A763" s="13"/>
      <c r="B763" s="13"/>
      <c r="C763" s="2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2.75" x14ac:dyDescent="0.2">
      <c r="A764" s="13"/>
      <c r="B764" s="13"/>
      <c r="C764" s="2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2.75" x14ac:dyDescent="0.2">
      <c r="A765" s="13"/>
      <c r="B765" s="13"/>
      <c r="C765" s="2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2.75" x14ac:dyDescent="0.2">
      <c r="A766" s="13"/>
      <c r="B766" s="13"/>
      <c r="C766" s="2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2.75" x14ac:dyDescent="0.2">
      <c r="A767" s="13"/>
      <c r="B767" s="13"/>
      <c r="C767" s="2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2.75" x14ac:dyDescent="0.2">
      <c r="A768" s="13"/>
      <c r="B768" s="13"/>
      <c r="C768" s="2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2.75" x14ac:dyDescent="0.2">
      <c r="A769" s="13"/>
      <c r="B769" s="13"/>
      <c r="C769" s="2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2.75" x14ac:dyDescent="0.2">
      <c r="A770" s="13"/>
      <c r="B770" s="13"/>
      <c r="C770" s="2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2.75" x14ac:dyDescent="0.2">
      <c r="A771" s="13"/>
      <c r="B771" s="13"/>
      <c r="C771" s="2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2.75" x14ac:dyDescent="0.2">
      <c r="A772" s="13"/>
      <c r="B772" s="13"/>
      <c r="C772" s="2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2.75" x14ac:dyDescent="0.2">
      <c r="A773" s="13"/>
      <c r="B773" s="13"/>
      <c r="C773" s="2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2.75" x14ac:dyDescent="0.2">
      <c r="A774" s="13"/>
      <c r="B774" s="13"/>
      <c r="C774" s="2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2.75" x14ac:dyDescent="0.2">
      <c r="A775" s="13"/>
      <c r="B775" s="13"/>
      <c r="C775" s="2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2.75" x14ac:dyDescent="0.2">
      <c r="A776" s="13"/>
      <c r="B776" s="13"/>
      <c r="C776" s="2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2.75" x14ac:dyDescent="0.2">
      <c r="A777" s="13"/>
      <c r="B777" s="13"/>
      <c r="C777" s="2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2.75" x14ac:dyDescent="0.2">
      <c r="A778" s="13"/>
      <c r="B778" s="13"/>
      <c r="C778" s="2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2.75" x14ac:dyDescent="0.2">
      <c r="A779" s="13"/>
      <c r="B779" s="13"/>
      <c r="C779" s="2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2.75" x14ac:dyDescent="0.2">
      <c r="A780" s="13"/>
      <c r="B780" s="13"/>
      <c r="C780" s="2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2.75" x14ac:dyDescent="0.2">
      <c r="A781" s="13"/>
      <c r="B781" s="13"/>
      <c r="C781" s="2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2.75" x14ac:dyDescent="0.2">
      <c r="A782" s="13"/>
      <c r="B782" s="13"/>
      <c r="C782" s="2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2.75" x14ac:dyDescent="0.2">
      <c r="A783" s="13"/>
      <c r="B783" s="13"/>
      <c r="C783" s="2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2.75" x14ac:dyDescent="0.2">
      <c r="A784" s="13"/>
      <c r="B784" s="13"/>
      <c r="C784" s="2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2.75" x14ac:dyDescent="0.2">
      <c r="A785" s="13"/>
      <c r="B785" s="13"/>
      <c r="C785" s="2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2.75" x14ac:dyDescent="0.2">
      <c r="A786" s="13"/>
      <c r="B786" s="13"/>
      <c r="C786" s="2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2.75" x14ac:dyDescent="0.2">
      <c r="A787" s="13"/>
      <c r="B787" s="13"/>
      <c r="C787" s="2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2.75" x14ac:dyDescent="0.2">
      <c r="A788" s="13"/>
      <c r="B788" s="13"/>
      <c r="C788" s="2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2.75" x14ac:dyDescent="0.2">
      <c r="A789" s="13"/>
      <c r="B789" s="13"/>
      <c r="C789" s="2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2.75" x14ac:dyDescent="0.2">
      <c r="A790" s="13"/>
      <c r="B790" s="13"/>
      <c r="C790" s="2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2.75" x14ac:dyDescent="0.2">
      <c r="A791" s="13"/>
      <c r="B791" s="13"/>
      <c r="C791" s="2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2.75" x14ac:dyDescent="0.2">
      <c r="A792" s="13"/>
      <c r="B792" s="13"/>
      <c r="C792" s="2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2.75" x14ac:dyDescent="0.2">
      <c r="A793" s="13"/>
      <c r="B793" s="13"/>
      <c r="C793" s="2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2.75" x14ac:dyDescent="0.2">
      <c r="A794" s="13"/>
      <c r="B794" s="13"/>
      <c r="C794" s="2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2.75" x14ac:dyDescent="0.2">
      <c r="A795" s="13"/>
      <c r="B795" s="13"/>
      <c r="C795" s="2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2.75" x14ac:dyDescent="0.2">
      <c r="A796" s="13"/>
      <c r="B796" s="13"/>
      <c r="C796" s="2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2.75" x14ac:dyDescent="0.2">
      <c r="A797" s="13"/>
      <c r="B797" s="13"/>
      <c r="C797" s="2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2.75" x14ac:dyDescent="0.2">
      <c r="A798" s="13"/>
      <c r="B798" s="13"/>
      <c r="C798" s="2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2.75" x14ac:dyDescent="0.2">
      <c r="A799" s="13"/>
      <c r="B799" s="13"/>
      <c r="C799" s="2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2.75" x14ac:dyDescent="0.2">
      <c r="A800" s="13"/>
      <c r="B800" s="13"/>
      <c r="C800" s="2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2.75" x14ac:dyDescent="0.2">
      <c r="A801" s="13"/>
      <c r="B801" s="13"/>
      <c r="C801" s="2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2.75" x14ac:dyDescent="0.2">
      <c r="A802" s="13"/>
      <c r="B802" s="13"/>
      <c r="C802" s="2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2.75" x14ac:dyDescent="0.2">
      <c r="A803" s="13"/>
      <c r="B803" s="13"/>
      <c r="C803" s="2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2.75" x14ac:dyDescent="0.2">
      <c r="A804" s="13"/>
      <c r="B804" s="13"/>
      <c r="C804" s="2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2.75" x14ac:dyDescent="0.2">
      <c r="A805" s="13"/>
      <c r="B805" s="13"/>
      <c r="C805" s="2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2.75" x14ac:dyDescent="0.2">
      <c r="A806" s="13"/>
      <c r="B806" s="13"/>
      <c r="C806" s="2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2.75" x14ac:dyDescent="0.2">
      <c r="A807" s="13"/>
      <c r="B807" s="13"/>
      <c r="C807" s="2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2.75" x14ac:dyDescent="0.2">
      <c r="A808" s="13"/>
      <c r="B808" s="13"/>
      <c r="C808" s="2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2.75" x14ac:dyDescent="0.2">
      <c r="A809" s="13"/>
      <c r="B809" s="13"/>
      <c r="C809" s="2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2.75" x14ac:dyDescent="0.2">
      <c r="A810" s="13"/>
      <c r="B810" s="13"/>
      <c r="C810" s="2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2.75" x14ac:dyDescent="0.2">
      <c r="A811" s="13"/>
      <c r="B811" s="13"/>
      <c r="C811" s="2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2.75" x14ac:dyDescent="0.2">
      <c r="A812" s="13"/>
      <c r="B812" s="13"/>
      <c r="C812" s="2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2.75" x14ac:dyDescent="0.2">
      <c r="A813" s="13"/>
      <c r="B813" s="13"/>
      <c r="C813" s="2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2.75" x14ac:dyDescent="0.2">
      <c r="A814" s="13"/>
      <c r="B814" s="13"/>
      <c r="C814" s="2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2.75" x14ac:dyDescent="0.2">
      <c r="A815" s="13"/>
      <c r="B815" s="13"/>
      <c r="C815" s="2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2.75" x14ac:dyDescent="0.2">
      <c r="A816" s="13"/>
      <c r="B816" s="13"/>
      <c r="C816" s="2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2.75" x14ac:dyDescent="0.2">
      <c r="A817" s="13"/>
      <c r="B817" s="13"/>
      <c r="C817" s="2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2.75" x14ac:dyDescent="0.2">
      <c r="A818" s="13"/>
      <c r="B818" s="13"/>
      <c r="C818" s="2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2.75" x14ac:dyDescent="0.2">
      <c r="A819" s="13"/>
      <c r="B819" s="13"/>
      <c r="C819" s="2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2.75" x14ac:dyDescent="0.2">
      <c r="A820" s="13"/>
      <c r="B820" s="13"/>
      <c r="C820" s="2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2.75" x14ac:dyDescent="0.2">
      <c r="A821" s="13"/>
      <c r="B821" s="13"/>
      <c r="C821" s="2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2.75" x14ac:dyDescent="0.2">
      <c r="A822" s="13"/>
      <c r="B822" s="13"/>
      <c r="C822" s="2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2.75" x14ac:dyDescent="0.2">
      <c r="A823" s="13"/>
      <c r="B823" s="13"/>
      <c r="C823" s="2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2.75" x14ac:dyDescent="0.2">
      <c r="A824" s="13"/>
      <c r="B824" s="13"/>
      <c r="C824" s="2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2.75" x14ac:dyDescent="0.2">
      <c r="A825" s="13"/>
      <c r="B825" s="13"/>
      <c r="C825" s="2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2.75" x14ac:dyDescent="0.2">
      <c r="A826" s="13"/>
      <c r="B826" s="13"/>
      <c r="C826" s="2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2.75" x14ac:dyDescent="0.2">
      <c r="A827" s="13"/>
      <c r="B827" s="13"/>
      <c r="C827" s="2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2.75" x14ac:dyDescent="0.2">
      <c r="A828" s="13"/>
      <c r="B828" s="13"/>
      <c r="C828" s="2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2.75" x14ac:dyDescent="0.2">
      <c r="A829" s="13"/>
      <c r="B829" s="13"/>
      <c r="C829" s="2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2.75" x14ac:dyDescent="0.2">
      <c r="A830" s="13"/>
      <c r="B830" s="13"/>
      <c r="C830" s="2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2.75" x14ac:dyDescent="0.2">
      <c r="A831" s="13"/>
      <c r="B831" s="13"/>
      <c r="C831" s="2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2.75" x14ac:dyDescent="0.2">
      <c r="A832" s="13"/>
      <c r="B832" s="13"/>
      <c r="C832" s="2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2.75" x14ac:dyDescent="0.2">
      <c r="A833" s="13"/>
      <c r="B833" s="13"/>
      <c r="C833" s="2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2.75" x14ac:dyDescent="0.2">
      <c r="A834" s="13"/>
      <c r="B834" s="13"/>
      <c r="C834" s="2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2.75" x14ac:dyDescent="0.2">
      <c r="A835" s="13"/>
      <c r="B835" s="13"/>
      <c r="C835" s="2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2.75" x14ac:dyDescent="0.2">
      <c r="A836" s="13"/>
      <c r="B836" s="13"/>
      <c r="C836" s="2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2.75" x14ac:dyDescent="0.2">
      <c r="A837" s="13"/>
      <c r="B837" s="13"/>
      <c r="C837" s="2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2.75" x14ac:dyDescent="0.2">
      <c r="A838" s="13"/>
      <c r="B838" s="13"/>
      <c r="C838" s="2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2.75" x14ac:dyDescent="0.2">
      <c r="A839" s="13"/>
      <c r="B839" s="13"/>
      <c r="C839" s="2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2.75" x14ac:dyDescent="0.2">
      <c r="A840" s="13"/>
      <c r="B840" s="13"/>
      <c r="C840" s="2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2.75" x14ac:dyDescent="0.2">
      <c r="A841" s="13"/>
      <c r="B841" s="13"/>
      <c r="C841" s="2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2.75" x14ac:dyDescent="0.2">
      <c r="A842" s="13"/>
      <c r="B842" s="13"/>
      <c r="C842" s="2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2.75" x14ac:dyDescent="0.2">
      <c r="A843" s="13"/>
      <c r="B843" s="13"/>
      <c r="C843" s="2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2.75" x14ac:dyDescent="0.2">
      <c r="A844" s="13"/>
      <c r="B844" s="13"/>
      <c r="C844" s="2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2.75" x14ac:dyDescent="0.2">
      <c r="A845" s="13"/>
      <c r="B845" s="13"/>
      <c r="C845" s="2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2.75" x14ac:dyDescent="0.2">
      <c r="A846" s="13"/>
      <c r="B846" s="13"/>
      <c r="C846" s="2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2.75" x14ac:dyDescent="0.2">
      <c r="A847" s="13"/>
      <c r="B847" s="13"/>
      <c r="C847" s="2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2.75" x14ac:dyDescent="0.2">
      <c r="A848" s="13"/>
      <c r="B848" s="13"/>
      <c r="C848" s="2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2.75" x14ac:dyDescent="0.2">
      <c r="A849" s="13"/>
      <c r="B849" s="13"/>
      <c r="C849" s="2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2.75" x14ac:dyDescent="0.2">
      <c r="A850" s="13"/>
      <c r="B850" s="13"/>
      <c r="C850" s="2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2.75" x14ac:dyDescent="0.2">
      <c r="A851" s="13"/>
      <c r="B851" s="13"/>
      <c r="C851" s="2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2.75" x14ac:dyDescent="0.2">
      <c r="A852" s="13"/>
      <c r="B852" s="13"/>
      <c r="C852" s="2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2.75" x14ac:dyDescent="0.2">
      <c r="A853" s="13"/>
      <c r="B853" s="13"/>
      <c r="C853" s="2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2.75" x14ac:dyDescent="0.2">
      <c r="A854" s="13"/>
      <c r="B854" s="13"/>
      <c r="C854" s="2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2.75" x14ac:dyDescent="0.2">
      <c r="A855" s="13"/>
      <c r="B855" s="13"/>
      <c r="C855" s="2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2.75" x14ac:dyDescent="0.2">
      <c r="A856" s="13"/>
      <c r="B856" s="13"/>
      <c r="C856" s="2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2.75" x14ac:dyDescent="0.2">
      <c r="A857" s="13"/>
      <c r="B857" s="13"/>
      <c r="C857" s="2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2.75" x14ac:dyDescent="0.2">
      <c r="A858" s="13"/>
      <c r="B858" s="13"/>
      <c r="C858" s="2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2.75" x14ac:dyDescent="0.2">
      <c r="A859" s="13"/>
      <c r="B859" s="13"/>
      <c r="C859" s="2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2.75" x14ac:dyDescent="0.2">
      <c r="A860" s="13"/>
      <c r="B860" s="13"/>
      <c r="C860" s="2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2.75" x14ac:dyDescent="0.2">
      <c r="A861" s="13"/>
      <c r="B861" s="13"/>
      <c r="C861" s="2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2.75" x14ac:dyDescent="0.2">
      <c r="A862" s="13"/>
      <c r="B862" s="13"/>
      <c r="C862" s="2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2.75" x14ac:dyDescent="0.2">
      <c r="A863" s="13"/>
      <c r="B863" s="13"/>
      <c r="C863" s="2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2.75" x14ac:dyDescent="0.2">
      <c r="A864" s="13"/>
      <c r="B864" s="13"/>
      <c r="C864" s="2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2.75" x14ac:dyDescent="0.2">
      <c r="A865" s="13"/>
      <c r="B865" s="13"/>
      <c r="C865" s="2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2.75" x14ac:dyDescent="0.2">
      <c r="A866" s="13"/>
      <c r="B866" s="13"/>
      <c r="C866" s="2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2.75" x14ac:dyDescent="0.2">
      <c r="A867" s="13"/>
      <c r="B867" s="13"/>
      <c r="C867" s="2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2.75" x14ac:dyDescent="0.2">
      <c r="A868" s="13"/>
      <c r="B868" s="13"/>
      <c r="C868" s="2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2.75" x14ac:dyDescent="0.2">
      <c r="A869" s="13"/>
      <c r="B869" s="13"/>
      <c r="C869" s="2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2.75" x14ac:dyDescent="0.2">
      <c r="A870" s="13"/>
      <c r="B870" s="13"/>
      <c r="C870" s="2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2.75" x14ac:dyDescent="0.2">
      <c r="A871" s="13"/>
      <c r="B871" s="13"/>
      <c r="C871" s="2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2.75" x14ac:dyDescent="0.2">
      <c r="A872" s="13"/>
      <c r="B872" s="13"/>
      <c r="C872" s="2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2.75" x14ac:dyDescent="0.2">
      <c r="A873" s="13"/>
      <c r="B873" s="13"/>
      <c r="C873" s="2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2.75" x14ac:dyDescent="0.2">
      <c r="A874" s="13"/>
      <c r="B874" s="13"/>
      <c r="C874" s="2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2.75" x14ac:dyDescent="0.2">
      <c r="A875" s="13"/>
      <c r="B875" s="13"/>
      <c r="C875" s="2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2.75" x14ac:dyDescent="0.2">
      <c r="A876" s="13"/>
      <c r="B876" s="13"/>
      <c r="C876" s="2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2.75" x14ac:dyDescent="0.2">
      <c r="A877" s="13"/>
      <c r="B877" s="13"/>
      <c r="C877" s="2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2.75" x14ac:dyDescent="0.2">
      <c r="A878" s="13"/>
      <c r="B878" s="13"/>
      <c r="C878" s="2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2.75" x14ac:dyDescent="0.2">
      <c r="A879" s="13"/>
      <c r="B879" s="13"/>
      <c r="C879" s="2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2.75" x14ac:dyDescent="0.2">
      <c r="A880" s="13"/>
      <c r="B880" s="13"/>
      <c r="C880" s="2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2.75" x14ac:dyDescent="0.2">
      <c r="A881" s="13"/>
      <c r="B881" s="13"/>
      <c r="C881" s="2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2.75" x14ac:dyDescent="0.2">
      <c r="A882" s="13"/>
      <c r="B882" s="13"/>
      <c r="C882" s="2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2.75" x14ac:dyDescent="0.2">
      <c r="A883" s="13"/>
      <c r="B883" s="13"/>
      <c r="C883" s="2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2.75" x14ac:dyDescent="0.2">
      <c r="A884" s="13"/>
      <c r="B884" s="13"/>
      <c r="C884" s="2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2.75" x14ac:dyDescent="0.2">
      <c r="A885" s="13"/>
      <c r="B885" s="13"/>
      <c r="C885" s="2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2.75" x14ac:dyDescent="0.2">
      <c r="A886" s="13"/>
      <c r="B886" s="13"/>
      <c r="C886" s="2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2.75" x14ac:dyDescent="0.2">
      <c r="A887" s="13"/>
      <c r="B887" s="13"/>
      <c r="C887" s="2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2.75" x14ac:dyDescent="0.2">
      <c r="A888" s="13"/>
      <c r="B888" s="13"/>
      <c r="C888" s="2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2.75" x14ac:dyDescent="0.2">
      <c r="A889" s="13"/>
      <c r="B889" s="13"/>
      <c r="C889" s="2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2.75" x14ac:dyDescent="0.2">
      <c r="A890" s="13"/>
      <c r="B890" s="13"/>
      <c r="C890" s="2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2.75" x14ac:dyDescent="0.2">
      <c r="A891" s="13"/>
      <c r="B891" s="13"/>
      <c r="C891" s="2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2.75" x14ac:dyDescent="0.2">
      <c r="A892" s="13"/>
      <c r="B892" s="13"/>
      <c r="C892" s="2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2.75" x14ac:dyDescent="0.2">
      <c r="A893" s="13"/>
      <c r="B893" s="13"/>
      <c r="C893" s="2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2.75" x14ac:dyDescent="0.2">
      <c r="A894" s="13"/>
      <c r="B894" s="13"/>
      <c r="C894" s="2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2.75" x14ac:dyDescent="0.2">
      <c r="A895" s="13"/>
      <c r="B895" s="13"/>
      <c r="C895" s="2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2.75" x14ac:dyDescent="0.2">
      <c r="A896" s="13"/>
      <c r="B896" s="13"/>
      <c r="C896" s="2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2.75" x14ac:dyDescent="0.2">
      <c r="A897" s="13"/>
      <c r="B897" s="13"/>
      <c r="C897" s="2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2.75" x14ac:dyDescent="0.2">
      <c r="A898" s="13"/>
      <c r="B898" s="13"/>
      <c r="C898" s="2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2.75" x14ac:dyDescent="0.2">
      <c r="A899" s="13"/>
      <c r="B899" s="13"/>
      <c r="C899" s="2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2.75" x14ac:dyDescent="0.2">
      <c r="A900" s="13"/>
      <c r="B900" s="13"/>
      <c r="C900" s="2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2.75" x14ac:dyDescent="0.2">
      <c r="A901" s="13"/>
      <c r="B901" s="13"/>
      <c r="C901" s="2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2.75" x14ac:dyDescent="0.2">
      <c r="A902" s="13"/>
      <c r="B902" s="13"/>
      <c r="C902" s="2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2.75" x14ac:dyDescent="0.2">
      <c r="A903" s="13"/>
      <c r="B903" s="13"/>
      <c r="C903" s="2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2.75" x14ac:dyDescent="0.2">
      <c r="A904" s="13"/>
      <c r="B904" s="13"/>
      <c r="C904" s="2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2.75" x14ac:dyDescent="0.2">
      <c r="A905" s="13"/>
      <c r="B905" s="13"/>
      <c r="C905" s="2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2.75" x14ac:dyDescent="0.2">
      <c r="A906" s="13"/>
      <c r="B906" s="13"/>
      <c r="C906" s="2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2.75" x14ac:dyDescent="0.2">
      <c r="A907" s="13"/>
      <c r="B907" s="13"/>
      <c r="C907" s="2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2.75" x14ac:dyDescent="0.2">
      <c r="A908" s="13"/>
      <c r="B908" s="13"/>
      <c r="C908" s="2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2.75" x14ac:dyDescent="0.2">
      <c r="A909" s="13"/>
      <c r="B909" s="13"/>
      <c r="C909" s="2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2.75" x14ac:dyDescent="0.2">
      <c r="A910" s="13"/>
      <c r="B910" s="13"/>
      <c r="C910" s="2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2.75" x14ac:dyDescent="0.2">
      <c r="A911" s="13"/>
      <c r="B911" s="13"/>
      <c r="C911" s="2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2.75" x14ac:dyDescent="0.2">
      <c r="A912" s="13"/>
      <c r="B912" s="13"/>
      <c r="C912" s="2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2.75" x14ac:dyDescent="0.2">
      <c r="A913" s="13"/>
      <c r="B913" s="13"/>
      <c r="C913" s="2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2.75" x14ac:dyDescent="0.2">
      <c r="A914" s="13"/>
      <c r="B914" s="13"/>
      <c r="C914" s="2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2.75" x14ac:dyDescent="0.2">
      <c r="A915" s="13"/>
      <c r="B915" s="13"/>
      <c r="C915" s="2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2.75" x14ac:dyDescent="0.2">
      <c r="A916" s="13"/>
      <c r="B916" s="13"/>
      <c r="C916" s="2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2.75" x14ac:dyDescent="0.2">
      <c r="A917" s="13"/>
      <c r="B917" s="13"/>
      <c r="C917" s="2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2.75" x14ac:dyDescent="0.2">
      <c r="A918" s="13"/>
      <c r="B918" s="13"/>
      <c r="C918" s="2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2.75" x14ac:dyDescent="0.2">
      <c r="A919" s="13"/>
      <c r="B919" s="13"/>
      <c r="C919" s="2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2.75" x14ac:dyDescent="0.2">
      <c r="A920" s="13"/>
      <c r="B920" s="13"/>
      <c r="C920" s="2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2.75" x14ac:dyDescent="0.2">
      <c r="A921" s="13"/>
      <c r="B921" s="13"/>
      <c r="C921" s="2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2.75" x14ac:dyDescent="0.2">
      <c r="A922" s="13"/>
      <c r="B922" s="13"/>
      <c r="C922" s="2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2.75" x14ac:dyDescent="0.2">
      <c r="A923" s="13"/>
      <c r="B923" s="13"/>
      <c r="C923" s="2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2.75" x14ac:dyDescent="0.2">
      <c r="A924" s="13"/>
      <c r="B924" s="13"/>
      <c r="C924" s="2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2.75" x14ac:dyDescent="0.2">
      <c r="A925" s="13"/>
      <c r="B925" s="13"/>
      <c r="C925" s="2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2.75" x14ac:dyDescent="0.2">
      <c r="A926" s="13"/>
      <c r="B926" s="13"/>
      <c r="C926" s="2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2.75" x14ac:dyDescent="0.2">
      <c r="A927" s="13"/>
      <c r="B927" s="13"/>
      <c r="C927" s="2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2.75" x14ac:dyDescent="0.2">
      <c r="A928" s="13"/>
      <c r="B928" s="13"/>
      <c r="C928" s="2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2.75" x14ac:dyDescent="0.2">
      <c r="A929" s="13"/>
      <c r="B929" s="13"/>
      <c r="C929" s="2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ht="12.75" x14ac:dyDescent="0.2">
      <c r="A930" s="13"/>
      <c r="B930" s="13"/>
      <c r="C930" s="2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ht="12.75" x14ac:dyDescent="0.2">
      <c r="A931" s="13"/>
      <c r="B931" s="13"/>
      <c r="C931" s="2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ht="12.75" x14ac:dyDescent="0.2">
      <c r="A932" s="13"/>
      <c r="B932" s="13"/>
      <c r="C932" s="2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ht="12.75" x14ac:dyDescent="0.2">
      <c r="A933" s="13"/>
      <c r="B933" s="13"/>
      <c r="C933" s="2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ht="12.75" x14ac:dyDescent="0.2">
      <c r="A934" s="13"/>
      <c r="B934" s="13"/>
      <c r="C934" s="2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ht="12.75" x14ac:dyDescent="0.2">
      <c r="A935" s="13"/>
      <c r="B935" s="13"/>
      <c r="C935" s="2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ht="12.75" x14ac:dyDescent="0.2">
      <c r="A936" s="13"/>
      <c r="B936" s="13"/>
      <c r="C936" s="2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1:25" ht="12.75" x14ac:dyDescent="0.2">
      <c r="A937" s="13"/>
      <c r="B937" s="13"/>
      <c r="C937" s="2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1:25" ht="12.75" x14ac:dyDescent="0.2">
      <c r="A938" s="13"/>
      <c r="B938" s="13"/>
      <c r="C938" s="2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1:25" ht="12.75" x14ac:dyDescent="0.2">
      <c r="A939" s="13"/>
      <c r="B939" s="13"/>
      <c r="C939" s="2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1:25" ht="12.75" x14ac:dyDescent="0.2">
      <c r="A940" s="13"/>
      <c r="B940" s="13"/>
      <c r="C940" s="2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1:25" ht="12.75" x14ac:dyDescent="0.2">
      <c r="A941" s="13"/>
      <c r="B941" s="13"/>
      <c r="C941" s="2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1:25" ht="12.75" x14ac:dyDescent="0.2">
      <c r="A942" s="13"/>
      <c r="B942" s="13"/>
      <c r="C942" s="2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1:25" ht="12.75" x14ac:dyDescent="0.2">
      <c r="A943" s="13"/>
      <c r="B943" s="13"/>
      <c r="C943" s="2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1:25" ht="12.75" x14ac:dyDescent="0.2">
      <c r="A944" s="13"/>
      <c r="B944" s="13"/>
      <c r="C944" s="2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1:25" ht="12.75" x14ac:dyDescent="0.2">
      <c r="A945" s="13"/>
      <c r="B945" s="13"/>
      <c r="C945" s="2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1:25" ht="12.75" x14ac:dyDescent="0.2">
      <c r="A946" s="13"/>
      <c r="B946" s="13"/>
      <c r="C946" s="2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ht="12.75" x14ac:dyDescent="0.2">
      <c r="A947" s="13"/>
      <c r="B947" s="13"/>
      <c r="C947" s="2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1:25" ht="12.75" x14ac:dyDescent="0.2">
      <c r="A948" s="13"/>
      <c r="B948" s="13"/>
      <c r="C948" s="2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1:25" ht="12.75" x14ac:dyDescent="0.2">
      <c r="A949" s="13"/>
      <c r="B949" s="13"/>
      <c r="C949" s="2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1:25" ht="12.75" x14ac:dyDescent="0.2">
      <c r="A950" s="13"/>
      <c r="B950" s="13"/>
      <c r="C950" s="2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1:25" ht="12.75" x14ac:dyDescent="0.2">
      <c r="A951" s="13"/>
      <c r="B951" s="13"/>
      <c r="C951" s="2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1:25" ht="12.75" x14ac:dyDescent="0.2">
      <c r="A952" s="13"/>
      <c r="B952" s="13"/>
      <c r="C952" s="2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1:25" ht="12.75" x14ac:dyDescent="0.2">
      <c r="A953" s="13"/>
      <c r="B953" s="13"/>
      <c r="C953" s="2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1:25" ht="12.75" x14ac:dyDescent="0.2">
      <c r="A954" s="13"/>
      <c r="B954" s="13"/>
      <c r="C954" s="2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1:25" ht="12.75" x14ac:dyDescent="0.2">
      <c r="A955" s="13"/>
      <c r="B955" s="13"/>
      <c r="C955" s="2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1:25" ht="12.75" x14ac:dyDescent="0.2">
      <c r="A956" s="13"/>
      <c r="B956" s="13"/>
      <c r="C956" s="2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ht="12.75" x14ac:dyDescent="0.2">
      <c r="A957" s="13"/>
      <c r="B957" s="13"/>
      <c r="C957" s="2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1:25" ht="12.75" x14ac:dyDescent="0.2">
      <c r="A958" s="13"/>
      <c r="B958" s="13"/>
      <c r="C958" s="2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1:25" ht="12.75" x14ac:dyDescent="0.2">
      <c r="A959" s="13"/>
      <c r="B959" s="13"/>
      <c r="C959" s="2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1:25" ht="12.75" x14ac:dyDescent="0.2">
      <c r="A960" s="13"/>
      <c r="B960" s="13"/>
      <c r="C960" s="2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1:25" ht="12.75" x14ac:dyDescent="0.2">
      <c r="A961" s="13"/>
      <c r="B961" s="13"/>
      <c r="C961" s="2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1:25" ht="12.75" x14ac:dyDescent="0.2">
      <c r="A962" s="13"/>
      <c r="B962" s="13"/>
      <c r="C962" s="2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ht="12.75" x14ac:dyDescent="0.2">
      <c r="A963" s="13"/>
      <c r="B963" s="13"/>
      <c r="C963" s="2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1:25" ht="12.75" x14ac:dyDescent="0.2">
      <c r="A964" s="13"/>
      <c r="B964" s="13"/>
      <c r="C964" s="2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1:25" ht="12.75" x14ac:dyDescent="0.2">
      <c r="A965" s="13"/>
      <c r="B965" s="13"/>
      <c r="C965" s="2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ht="12.75" x14ac:dyDescent="0.2">
      <c r="A966" s="13"/>
      <c r="B966" s="13"/>
      <c r="C966" s="2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1:25" ht="12.75" x14ac:dyDescent="0.2">
      <c r="A967" s="13"/>
      <c r="B967" s="13"/>
      <c r="C967" s="2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1:25" ht="12.75" x14ac:dyDescent="0.2">
      <c r="A968" s="13"/>
      <c r="B968" s="13"/>
      <c r="C968" s="2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1:25" ht="12.75" x14ac:dyDescent="0.2">
      <c r="A969" s="13"/>
      <c r="B969" s="13"/>
      <c r="C969" s="2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1:25" ht="12.75" x14ac:dyDescent="0.2">
      <c r="A970" s="13"/>
      <c r="B970" s="13"/>
      <c r="C970" s="2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1:25" ht="12.75" x14ac:dyDescent="0.2">
      <c r="A971" s="13"/>
      <c r="B971" s="13"/>
      <c r="C971" s="2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1:25" ht="12.75" x14ac:dyDescent="0.2">
      <c r="A972" s="13"/>
      <c r="B972" s="13"/>
      <c r="C972" s="2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1:25" ht="12.75" x14ac:dyDescent="0.2">
      <c r="A973" s="13"/>
      <c r="B973" s="13"/>
      <c r="C973" s="2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1:25" ht="12.75" x14ac:dyDescent="0.2">
      <c r="A974" s="13"/>
      <c r="B974" s="13"/>
      <c r="C974" s="2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1:25" ht="12.75" x14ac:dyDescent="0.2">
      <c r="A975" s="13"/>
      <c r="B975" s="13"/>
      <c r="C975" s="2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1:25" ht="12.75" x14ac:dyDescent="0.2">
      <c r="A976" s="13"/>
      <c r="B976" s="13"/>
      <c r="C976" s="2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1:25" ht="12.75" x14ac:dyDescent="0.2">
      <c r="A977" s="13"/>
      <c r="B977" s="13"/>
      <c r="C977" s="2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1:25" ht="12.75" x14ac:dyDescent="0.2">
      <c r="A978" s="13"/>
      <c r="B978" s="13"/>
      <c r="C978" s="2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1:25" ht="12.75" x14ac:dyDescent="0.2">
      <c r="A979" s="13"/>
      <c r="B979" s="13"/>
      <c r="C979" s="2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ht="12.75" x14ac:dyDescent="0.2">
      <c r="A980" s="13"/>
      <c r="B980" s="13"/>
      <c r="C980" s="2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1:25" ht="12.75" x14ac:dyDescent="0.2">
      <c r="A981" s="13"/>
      <c r="B981" s="13"/>
      <c r="C981" s="2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ht="12.75" x14ac:dyDescent="0.2">
      <c r="A982" s="13"/>
      <c r="B982" s="13"/>
      <c r="C982" s="2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1:25" ht="12.75" x14ac:dyDescent="0.2">
      <c r="A983" s="13"/>
      <c r="B983" s="13"/>
      <c r="C983" s="2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1:25" ht="12.75" x14ac:dyDescent="0.2">
      <c r="A984" s="13"/>
      <c r="B984" s="13"/>
      <c r="C984" s="2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1:25" ht="12.75" x14ac:dyDescent="0.2">
      <c r="A985" s="13"/>
      <c r="B985" s="13"/>
      <c r="C985" s="2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1:25" ht="12.75" x14ac:dyDescent="0.2">
      <c r="A986" s="13"/>
      <c r="B986" s="13"/>
      <c r="C986" s="2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1:25" ht="12.75" x14ac:dyDescent="0.2">
      <c r="A987" s="13"/>
      <c r="B987" s="13"/>
      <c r="C987" s="2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1:25" ht="12.75" x14ac:dyDescent="0.2">
      <c r="A988" s="13"/>
      <c r="B988" s="13"/>
      <c r="C988" s="2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1:25" ht="12.75" x14ac:dyDescent="0.2">
      <c r="A989" s="13"/>
      <c r="B989" s="13"/>
      <c r="C989" s="2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spans="1:25" ht="12.75" x14ac:dyDescent="0.2">
      <c r="A990" s="13"/>
      <c r="B990" s="13"/>
      <c r="C990" s="2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spans="1:25" ht="12.75" x14ac:dyDescent="0.2">
      <c r="A991" s="13"/>
      <c r="B991" s="13"/>
      <c r="C991" s="2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spans="1:25" ht="12.75" x14ac:dyDescent="0.2">
      <c r="A992" s="13"/>
      <c r="B992" s="13"/>
      <c r="C992" s="2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spans="1:25" ht="12.75" x14ac:dyDescent="0.2">
      <c r="A993" s="13"/>
      <c r="B993" s="13"/>
      <c r="C993" s="2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spans="1:25" ht="12.75" x14ac:dyDescent="0.2">
      <c r="A994" s="13"/>
      <c r="B994" s="13"/>
      <c r="C994" s="2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spans="1:25" ht="12.75" x14ac:dyDescent="0.2">
      <c r="A995" s="13"/>
      <c r="B995" s="13"/>
      <c r="C995" s="2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spans="1:25" ht="12.75" x14ac:dyDescent="0.2">
      <c r="A996" s="13"/>
      <c r="B996" s="13"/>
      <c r="C996" s="2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spans="1:25" ht="12.75" x14ac:dyDescent="0.2">
      <c r="A997" s="13"/>
      <c r="B997" s="13"/>
      <c r="C997" s="2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spans="1:25" ht="12.75" x14ac:dyDescent="0.2">
      <c r="A998" s="13"/>
      <c r="B998" s="13"/>
      <c r="C998" s="2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workbookViewId="0">
      <pane xSplit="4" ySplit="1" topLeftCell="E61" activePane="bottomRight" state="frozen"/>
      <selection pane="topRight" activeCell="E1" sqref="E1"/>
      <selection pane="bottomLeft" activeCell="A2" sqref="A2"/>
      <selection pane="bottomRight" activeCell="L88" sqref="L88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2">
      <c r="A2" s="1">
        <v>1</v>
      </c>
      <c r="B2" s="1" t="s">
        <v>12</v>
      </c>
      <c r="C2" s="1">
        <v>101590303</v>
      </c>
      <c r="D2" s="1" t="s">
        <v>13</v>
      </c>
      <c r="E2" s="2">
        <v>161</v>
      </c>
      <c r="F2" s="1"/>
      <c r="G2" s="1"/>
      <c r="H2" s="1"/>
      <c r="I2" s="1"/>
      <c r="J2" s="1"/>
      <c r="K2" s="1"/>
      <c r="L2" s="1"/>
    </row>
    <row r="3" spans="1:12" ht="15.75" customHeight="1" x14ac:dyDescent="0.2">
      <c r="A3" s="1">
        <v>2</v>
      </c>
      <c r="B3" s="1" t="s">
        <v>12</v>
      </c>
      <c r="C3" s="1">
        <v>101590335</v>
      </c>
      <c r="D3" s="1" t="s">
        <v>14</v>
      </c>
      <c r="E3" s="1"/>
      <c r="F3" s="1"/>
      <c r="G3" s="1"/>
      <c r="H3" s="1"/>
      <c r="I3" s="1"/>
      <c r="J3" s="1"/>
      <c r="K3" s="1"/>
      <c r="L3" s="1"/>
    </row>
    <row r="4" spans="1:12" ht="15.75" customHeight="1" x14ac:dyDescent="0.2">
      <c r="A4" s="1">
        <v>3</v>
      </c>
      <c r="B4" s="1" t="s">
        <v>15</v>
      </c>
      <c r="C4" s="1">
        <v>103360008</v>
      </c>
      <c r="D4" s="1" t="s">
        <v>16</v>
      </c>
      <c r="E4" s="2">
        <v>111</v>
      </c>
      <c r="F4" s="1"/>
      <c r="G4" s="1"/>
      <c r="H4" s="1"/>
      <c r="I4" s="1"/>
      <c r="J4" s="1"/>
      <c r="K4" s="1"/>
      <c r="L4" s="1"/>
    </row>
    <row r="5" spans="1:12" ht="15.75" customHeight="1" x14ac:dyDescent="0.2">
      <c r="A5" s="1">
        <v>4</v>
      </c>
      <c r="B5" s="1" t="s">
        <v>12</v>
      </c>
      <c r="C5" s="1">
        <v>103590009</v>
      </c>
      <c r="D5" s="1" t="s">
        <v>17</v>
      </c>
      <c r="E5" s="1"/>
      <c r="F5" s="1"/>
      <c r="G5" s="1"/>
      <c r="H5" s="1"/>
      <c r="I5" s="1"/>
      <c r="J5" s="1"/>
      <c r="K5" s="1"/>
      <c r="L5" s="1"/>
    </row>
    <row r="6" spans="1:12" ht="15.75" customHeight="1" x14ac:dyDescent="0.2">
      <c r="A6" s="1">
        <v>5</v>
      </c>
      <c r="B6" s="1" t="s">
        <v>12</v>
      </c>
      <c r="C6" s="1">
        <v>103590013</v>
      </c>
      <c r="D6" s="1" t="s">
        <v>18</v>
      </c>
      <c r="E6" s="2">
        <v>13</v>
      </c>
      <c r="F6" s="5">
        <v>58</v>
      </c>
      <c r="G6" s="1"/>
      <c r="H6" s="1"/>
      <c r="I6" s="1"/>
      <c r="J6" s="1"/>
      <c r="K6" s="1"/>
      <c r="L6" s="1"/>
    </row>
    <row r="7" spans="1:12" ht="15.75" customHeight="1" x14ac:dyDescent="0.2">
      <c r="A7" s="1">
        <v>6</v>
      </c>
      <c r="B7" s="1" t="s">
        <v>12</v>
      </c>
      <c r="C7" s="1">
        <v>103590016</v>
      </c>
      <c r="D7" s="1" t="s">
        <v>21</v>
      </c>
      <c r="E7" s="2">
        <v>64</v>
      </c>
      <c r="F7" s="5">
        <v>115</v>
      </c>
      <c r="G7" s="1"/>
      <c r="H7" s="1"/>
      <c r="I7" s="1"/>
      <c r="J7" s="1"/>
      <c r="K7" s="1"/>
      <c r="L7" s="1"/>
    </row>
    <row r="8" spans="1:12" ht="15.75" customHeight="1" x14ac:dyDescent="0.2">
      <c r="A8" s="1">
        <v>7</v>
      </c>
      <c r="B8" s="1" t="s">
        <v>12</v>
      </c>
      <c r="C8" s="1">
        <v>103590018</v>
      </c>
      <c r="D8" s="1" t="s">
        <v>22</v>
      </c>
      <c r="E8" s="2">
        <v>4</v>
      </c>
      <c r="F8" s="5">
        <v>22</v>
      </c>
      <c r="G8" s="1"/>
      <c r="H8" s="1"/>
      <c r="I8" s="1"/>
      <c r="J8" s="1"/>
      <c r="K8" s="1"/>
      <c r="L8" s="1"/>
    </row>
    <row r="9" spans="1:12" ht="15.75" customHeight="1" x14ac:dyDescent="0.2">
      <c r="A9" s="1">
        <v>8</v>
      </c>
      <c r="B9" s="1" t="s">
        <v>12</v>
      </c>
      <c r="C9" s="1">
        <v>103590038</v>
      </c>
      <c r="D9" s="1" t="s">
        <v>23</v>
      </c>
      <c r="E9" s="2">
        <v>0</v>
      </c>
      <c r="F9" s="5">
        <v>73</v>
      </c>
      <c r="G9" s="1"/>
      <c r="H9" s="1"/>
      <c r="I9" s="1"/>
      <c r="J9" s="1"/>
      <c r="K9" s="1"/>
      <c r="L9" s="1"/>
    </row>
    <row r="10" spans="1:12" ht="15.75" customHeight="1" x14ac:dyDescent="0.2">
      <c r="A10" s="1">
        <v>9</v>
      </c>
      <c r="B10" s="1" t="s">
        <v>25</v>
      </c>
      <c r="C10" s="1">
        <v>103590044</v>
      </c>
      <c r="D10" s="1" t="s">
        <v>27</v>
      </c>
      <c r="E10" s="2">
        <v>0</v>
      </c>
      <c r="F10" s="5">
        <v>41</v>
      </c>
      <c r="G10" s="1"/>
      <c r="H10" s="1"/>
      <c r="I10" s="1"/>
      <c r="J10" s="1"/>
      <c r="K10" s="1"/>
      <c r="L10" s="1"/>
    </row>
    <row r="11" spans="1:12" ht="15.75" customHeight="1" x14ac:dyDescent="0.2">
      <c r="A11" s="1">
        <v>10</v>
      </c>
      <c r="B11" s="1" t="s">
        <v>25</v>
      </c>
      <c r="C11" s="1">
        <v>103590045</v>
      </c>
      <c r="D11" s="1" t="s">
        <v>32</v>
      </c>
      <c r="E11" s="2">
        <v>0</v>
      </c>
      <c r="F11" s="5">
        <v>22</v>
      </c>
      <c r="G11" s="1"/>
      <c r="H11" s="1"/>
      <c r="I11" s="1"/>
      <c r="J11" s="1"/>
      <c r="K11" s="1"/>
      <c r="L11" s="1"/>
    </row>
    <row r="12" spans="1:12" ht="15.75" customHeight="1" x14ac:dyDescent="0.2">
      <c r="A12" s="1">
        <v>11</v>
      </c>
      <c r="B12" s="1" t="s">
        <v>12</v>
      </c>
      <c r="C12" s="1">
        <v>103590050</v>
      </c>
      <c r="D12" s="1" t="s">
        <v>36</v>
      </c>
      <c r="E12" s="2">
        <v>161</v>
      </c>
      <c r="F12" s="5">
        <v>366</v>
      </c>
      <c r="G12" s="1"/>
      <c r="H12" s="1"/>
      <c r="I12" s="1"/>
      <c r="J12" s="1"/>
      <c r="K12" s="1"/>
      <c r="L12" s="1"/>
    </row>
    <row r="13" spans="1:12" ht="15.75" customHeight="1" x14ac:dyDescent="0.2">
      <c r="A13" s="1">
        <v>12</v>
      </c>
      <c r="B13" s="1" t="s">
        <v>12</v>
      </c>
      <c r="C13" s="1">
        <v>103590054</v>
      </c>
      <c r="D13" s="1" t="s">
        <v>38</v>
      </c>
      <c r="E13" s="2">
        <v>85</v>
      </c>
      <c r="F13" s="5">
        <v>370</v>
      </c>
      <c r="G13" s="1"/>
      <c r="H13" s="1"/>
      <c r="I13" s="1"/>
      <c r="J13" s="1"/>
      <c r="K13" s="1"/>
      <c r="L13" s="1"/>
    </row>
    <row r="14" spans="1:12" ht="15.75" customHeight="1" x14ac:dyDescent="0.2">
      <c r="A14" s="1">
        <v>13</v>
      </c>
      <c r="B14" s="1" t="s">
        <v>25</v>
      </c>
      <c r="C14" s="1">
        <v>104590004</v>
      </c>
      <c r="D14" s="1" t="s">
        <v>39</v>
      </c>
      <c r="E14" s="2">
        <v>21</v>
      </c>
      <c r="F14" s="5">
        <v>64</v>
      </c>
      <c r="G14" s="1"/>
      <c r="H14" s="1"/>
      <c r="I14" s="1"/>
      <c r="J14" s="1"/>
      <c r="K14" s="1"/>
      <c r="L14" s="1"/>
    </row>
    <row r="15" spans="1:12" ht="15.75" customHeight="1" x14ac:dyDescent="0.2">
      <c r="A15" s="1">
        <v>14</v>
      </c>
      <c r="B15" s="1" t="s">
        <v>25</v>
      </c>
      <c r="C15" s="1">
        <v>104590005</v>
      </c>
      <c r="D15" s="1" t="s">
        <v>40</v>
      </c>
      <c r="E15" s="2">
        <v>28</v>
      </c>
      <c r="F15" s="5">
        <v>0</v>
      </c>
      <c r="G15" s="1"/>
      <c r="H15" s="1"/>
      <c r="I15" s="1"/>
      <c r="J15" s="1"/>
      <c r="K15" s="1"/>
      <c r="L15" s="1"/>
    </row>
    <row r="16" spans="1:12" ht="15.75" customHeight="1" x14ac:dyDescent="0.2">
      <c r="A16" s="1">
        <v>15</v>
      </c>
      <c r="B16" s="1" t="s">
        <v>25</v>
      </c>
      <c r="C16" s="1">
        <v>104590006</v>
      </c>
      <c r="D16" s="1" t="s">
        <v>41</v>
      </c>
      <c r="E16" s="2">
        <v>0</v>
      </c>
      <c r="F16" s="5">
        <v>0</v>
      </c>
      <c r="G16" s="1"/>
      <c r="H16" s="1"/>
      <c r="I16" s="1"/>
      <c r="J16" s="1"/>
      <c r="K16" s="1"/>
      <c r="L16" s="1"/>
    </row>
    <row r="17" spans="1:12" x14ac:dyDescent="0.25">
      <c r="A17" s="1">
        <v>16</v>
      </c>
      <c r="B17" s="3" t="s">
        <v>25</v>
      </c>
      <c r="C17" s="9">
        <v>104590007</v>
      </c>
      <c r="D17" s="12" t="s">
        <v>42</v>
      </c>
      <c r="E17" s="2"/>
      <c r="F17" s="5">
        <v>89</v>
      </c>
      <c r="G17" s="1"/>
      <c r="H17" s="1"/>
      <c r="I17" s="1"/>
      <c r="J17" s="1"/>
      <c r="K17" s="1"/>
      <c r="L17" s="1"/>
    </row>
    <row r="18" spans="1:12" ht="15.75" customHeight="1" x14ac:dyDescent="0.2">
      <c r="A18" s="1">
        <v>17</v>
      </c>
      <c r="B18" s="1" t="s">
        <v>25</v>
      </c>
      <c r="C18" s="1">
        <v>104590008</v>
      </c>
      <c r="D18" s="1" t="s">
        <v>49</v>
      </c>
      <c r="E18" s="2">
        <v>90</v>
      </c>
      <c r="F18" s="1"/>
      <c r="G18" s="1"/>
      <c r="H18" s="1"/>
      <c r="I18" s="1"/>
      <c r="J18" s="1"/>
      <c r="K18" s="1"/>
      <c r="L18" s="1"/>
    </row>
    <row r="19" spans="1:12" ht="15.75" customHeight="1" x14ac:dyDescent="0.2">
      <c r="A19" s="1">
        <v>18</v>
      </c>
      <c r="B19" s="1" t="s">
        <v>25</v>
      </c>
      <c r="C19" s="1">
        <v>104590012</v>
      </c>
      <c r="D19" s="1" t="s">
        <v>50</v>
      </c>
      <c r="E19" s="2">
        <v>0</v>
      </c>
      <c r="F19" s="5">
        <v>18</v>
      </c>
      <c r="G19" s="1"/>
      <c r="H19" s="1"/>
      <c r="I19" s="1"/>
      <c r="J19" s="1"/>
      <c r="K19" s="1"/>
      <c r="L19" s="1"/>
    </row>
    <row r="20" spans="1:12" ht="15.75" customHeight="1" x14ac:dyDescent="0.2">
      <c r="A20" s="1">
        <v>19</v>
      </c>
      <c r="B20" s="1" t="s">
        <v>25</v>
      </c>
      <c r="C20" s="1">
        <v>104590014</v>
      </c>
      <c r="D20" s="1" t="s">
        <v>51</v>
      </c>
      <c r="E20" s="2">
        <v>29</v>
      </c>
      <c r="F20" s="5">
        <v>237</v>
      </c>
      <c r="G20" s="1"/>
      <c r="H20" s="1"/>
      <c r="I20" s="1"/>
      <c r="J20" s="1"/>
      <c r="K20" s="1"/>
      <c r="L20" s="1"/>
    </row>
    <row r="21" spans="1:12" ht="15.75" customHeight="1" x14ac:dyDescent="0.2">
      <c r="A21" s="1">
        <v>20</v>
      </c>
      <c r="B21" s="1" t="s">
        <v>25</v>
      </c>
      <c r="C21" s="1">
        <v>104590019</v>
      </c>
      <c r="D21" s="1" t="s">
        <v>52</v>
      </c>
      <c r="E21" s="2">
        <v>0</v>
      </c>
      <c r="F21" s="5">
        <v>96</v>
      </c>
      <c r="G21" s="1"/>
      <c r="H21" s="1"/>
      <c r="I21" s="1"/>
      <c r="J21" s="1"/>
      <c r="K21" s="1"/>
      <c r="L21" s="1"/>
    </row>
    <row r="22" spans="1:12" ht="15.75" customHeight="1" x14ac:dyDescent="0.2">
      <c r="A22" s="1">
        <v>21</v>
      </c>
      <c r="B22" s="1" t="s">
        <v>25</v>
      </c>
      <c r="C22" s="1">
        <v>104590020</v>
      </c>
      <c r="D22" s="1" t="s">
        <v>53</v>
      </c>
      <c r="E22" s="2">
        <v>0</v>
      </c>
      <c r="F22" s="5">
        <v>71</v>
      </c>
      <c r="G22" s="1"/>
      <c r="H22" s="1"/>
      <c r="I22" s="1"/>
      <c r="J22" s="1"/>
      <c r="K22" s="1"/>
      <c r="L22" s="1"/>
    </row>
    <row r="23" spans="1:12" ht="15.75" customHeight="1" x14ac:dyDescent="0.2">
      <c r="A23" s="1">
        <v>22</v>
      </c>
      <c r="B23" s="1" t="s">
        <v>25</v>
      </c>
      <c r="C23" s="1">
        <v>104590025</v>
      </c>
      <c r="D23" s="1" t="s">
        <v>54</v>
      </c>
      <c r="E23" s="2">
        <v>8</v>
      </c>
      <c r="F23" s="5">
        <v>26</v>
      </c>
      <c r="G23" s="1"/>
      <c r="H23" s="1"/>
      <c r="I23" s="1"/>
      <c r="J23" s="1"/>
      <c r="K23" s="1"/>
      <c r="L23" s="1"/>
    </row>
    <row r="24" spans="1:12" ht="15.75" customHeight="1" x14ac:dyDescent="0.2">
      <c r="A24" s="1">
        <v>23</v>
      </c>
      <c r="B24" s="1" t="s">
        <v>25</v>
      </c>
      <c r="C24" s="1">
        <v>104590027</v>
      </c>
      <c r="D24" s="1" t="s">
        <v>55</v>
      </c>
      <c r="E24" s="2">
        <v>0</v>
      </c>
      <c r="F24" s="5">
        <v>0</v>
      </c>
      <c r="G24" s="1"/>
      <c r="H24" s="1"/>
      <c r="I24" s="1"/>
      <c r="J24" s="1"/>
      <c r="K24" s="1"/>
      <c r="L24" s="1"/>
    </row>
    <row r="25" spans="1:12" ht="15.75" customHeight="1" x14ac:dyDescent="0.2">
      <c r="A25" s="1">
        <v>24</v>
      </c>
      <c r="B25" s="1" t="s">
        <v>25</v>
      </c>
      <c r="C25" s="1">
        <v>104590028</v>
      </c>
      <c r="D25" s="1" t="s">
        <v>56</v>
      </c>
      <c r="E25" s="2">
        <v>0</v>
      </c>
      <c r="F25" s="5">
        <v>38</v>
      </c>
      <c r="G25" s="1"/>
      <c r="H25" s="1"/>
      <c r="I25" s="1"/>
      <c r="J25" s="1"/>
      <c r="K25" s="1"/>
      <c r="L25" s="1"/>
    </row>
    <row r="26" spans="1:12" ht="15.75" customHeight="1" x14ac:dyDescent="0.2">
      <c r="A26" s="1">
        <v>25</v>
      </c>
      <c r="B26" s="1" t="s">
        <v>25</v>
      </c>
      <c r="C26" s="1">
        <v>104590029</v>
      </c>
      <c r="D26" s="1" t="s">
        <v>57</v>
      </c>
      <c r="E26" s="2">
        <v>0</v>
      </c>
      <c r="F26" s="5">
        <v>29</v>
      </c>
      <c r="G26" s="1"/>
      <c r="H26" s="1"/>
      <c r="I26" s="1"/>
      <c r="J26" s="1"/>
      <c r="K26" s="1"/>
      <c r="L26" s="1"/>
    </row>
    <row r="27" spans="1:12" ht="15.75" customHeight="1" x14ac:dyDescent="0.2">
      <c r="A27" s="1">
        <v>26</v>
      </c>
      <c r="B27" s="1" t="s">
        <v>25</v>
      </c>
      <c r="C27" s="1">
        <v>104590030</v>
      </c>
      <c r="D27" s="1" t="s">
        <v>58</v>
      </c>
      <c r="E27" s="2">
        <v>0</v>
      </c>
      <c r="F27" s="5">
        <v>93</v>
      </c>
      <c r="G27" s="1"/>
      <c r="H27" s="1"/>
      <c r="I27" s="1"/>
      <c r="J27" s="1"/>
      <c r="K27" s="1"/>
      <c r="L27" s="1"/>
    </row>
    <row r="28" spans="1:12" ht="15.75" customHeight="1" x14ac:dyDescent="0.2">
      <c r="A28" s="1">
        <v>27</v>
      </c>
      <c r="B28" s="1" t="s">
        <v>25</v>
      </c>
      <c r="C28" s="1">
        <v>104590034</v>
      </c>
      <c r="D28" s="1" t="s">
        <v>59</v>
      </c>
      <c r="E28" s="2">
        <v>2</v>
      </c>
      <c r="F28" s="1"/>
      <c r="G28" s="1"/>
      <c r="H28" s="1"/>
      <c r="I28" s="1"/>
      <c r="J28" s="1"/>
      <c r="K28" s="1"/>
      <c r="L28" s="1"/>
    </row>
    <row r="29" spans="1:12" ht="15.75" customHeight="1" x14ac:dyDescent="0.2">
      <c r="A29" s="1">
        <v>28</v>
      </c>
      <c r="B29" s="1" t="s">
        <v>25</v>
      </c>
      <c r="C29" s="1">
        <v>104590035</v>
      </c>
      <c r="D29" s="1" t="s">
        <v>60</v>
      </c>
      <c r="E29" s="2">
        <v>15</v>
      </c>
      <c r="F29" s="5">
        <v>86</v>
      </c>
      <c r="G29" s="1"/>
      <c r="H29" s="1"/>
      <c r="I29" s="1"/>
      <c r="J29" s="1"/>
      <c r="K29" s="1"/>
      <c r="L29" s="1"/>
    </row>
    <row r="30" spans="1:12" ht="15.75" customHeight="1" x14ac:dyDescent="0.2">
      <c r="A30" s="1">
        <v>29</v>
      </c>
      <c r="B30" s="1" t="s">
        <v>25</v>
      </c>
      <c r="C30" s="1">
        <v>104590036</v>
      </c>
      <c r="D30" s="1" t="s">
        <v>61</v>
      </c>
      <c r="E30" s="2">
        <v>0</v>
      </c>
      <c r="F30" s="1"/>
      <c r="G30" s="1"/>
      <c r="H30" s="1"/>
      <c r="I30" s="1"/>
      <c r="J30" s="1"/>
      <c r="K30" s="1"/>
      <c r="L30" s="1"/>
    </row>
    <row r="31" spans="1:12" ht="15.75" customHeight="1" x14ac:dyDescent="0.2">
      <c r="A31" s="1">
        <v>30</v>
      </c>
      <c r="B31" s="1" t="s">
        <v>25</v>
      </c>
      <c r="C31" s="1">
        <v>104590037</v>
      </c>
      <c r="D31" s="1" t="s">
        <v>62</v>
      </c>
      <c r="E31" s="2">
        <v>43</v>
      </c>
      <c r="F31" s="1"/>
      <c r="G31" s="1"/>
      <c r="H31" s="1"/>
      <c r="I31" s="1"/>
      <c r="J31" s="1"/>
      <c r="K31" s="1"/>
      <c r="L31" s="1"/>
    </row>
    <row r="32" spans="1:12" ht="15.75" customHeight="1" x14ac:dyDescent="0.2">
      <c r="A32" s="1">
        <v>31</v>
      </c>
      <c r="B32" s="1" t="s">
        <v>25</v>
      </c>
      <c r="C32" s="1">
        <v>104590038</v>
      </c>
      <c r="D32" s="1" t="s">
        <v>63</v>
      </c>
      <c r="E32" s="2">
        <v>0</v>
      </c>
      <c r="F32" s="1"/>
      <c r="G32" s="1"/>
      <c r="H32" s="1"/>
      <c r="I32" s="1"/>
      <c r="J32" s="1"/>
      <c r="K32" s="1"/>
      <c r="L32" s="1"/>
    </row>
    <row r="33" spans="1:12" ht="15.75" customHeight="1" x14ac:dyDescent="0.2">
      <c r="A33" s="1">
        <v>32</v>
      </c>
      <c r="B33" s="1" t="s">
        <v>25</v>
      </c>
      <c r="C33" s="1">
        <v>104590039</v>
      </c>
      <c r="D33" s="1" t="s">
        <v>64</v>
      </c>
      <c r="E33" s="2">
        <v>4</v>
      </c>
      <c r="F33" s="1"/>
      <c r="G33" s="1"/>
      <c r="H33" s="1"/>
      <c r="I33" s="1"/>
      <c r="J33" s="1"/>
      <c r="K33" s="1"/>
      <c r="L33" s="1"/>
    </row>
    <row r="34" spans="1:12" ht="15.75" customHeight="1" x14ac:dyDescent="0.2">
      <c r="A34" s="1">
        <v>33</v>
      </c>
      <c r="B34" s="1" t="s">
        <v>25</v>
      </c>
      <c r="C34" s="1">
        <v>104590042</v>
      </c>
      <c r="D34" s="1" t="s">
        <v>65</v>
      </c>
      <c r="E34" s="2">
        <v>0</v>
      </c>
      <c r="F34" s="1"/>
      <c r="G34" s="1"/>
      <c r="H34" s="1"/>
      <c r="I34" s="1"/>
      <c r="J34" s="1"/>
      <c r="K34" s="1"/>
      <c r="L34" s="1"/>
    </row>
    <row r="35" spans="1:12" ht="15.75" customHeight="1" x14ac:dyDescent="0.2">
      <c r="A35" s="1">
        <v>34</v>
      </c>
      <c r="B35" s="1" t="s">
        <v>25</v>
      </c>
      <c r="C35" s="1">
        <v>104590043</v>
      </c>
      <c r="D35" s="1" t="s">
        <v>66</v>
      </c>
      <c r="E35" s="2">
        <v>0</v>
      </c>
      <c r="F35" s="5">
        <v>0</v>
      </c>
      <c r="G35" s="1"/>
      <c r="H35" s="1"/>
      <c r="I35" s="1"/>
      <c r="J35" s="1"/>
      <c r="K35" s="1"/>
      <c r="L35" s="1"/>
    </row>
    <row r="36" spans="1:12" ht="15.75" customHeight="1" x14ac:dyDescent="0.2">
      <c r="A36" s="1">
        <v>35</v>
      </c>
      <c r="B36" s="1" t="s">
        <v>25</v>
      </c>
      <c r="C36" s="1">
        <v>104590044</v>
      </c>
      <c r="D36" s="1" t="s">
        <v>67</v>
      </c>
      <c r="E36" s="2">
        <v>236</v>
      </c>
      <c r="F36" s="1"/>
      <c r="G36" s="1"/>
      <c r="H36" s="1"/>
      <c r="I36" s="1"/>
      <c r="J36" s="1"/>
      <c r="K36" s="1"/>
      <c r="L36" s="1"/>
    </row>
    <row r="37" spans="1:12" ht="15.75" customHeight="1" x14ac:dyDescent="0.2">
      <c r="A37" s="1">
        <v>36</v>
      </c>
      <c r="B37" s="1" t="s">
        <v>25</v>
      </c>
      <c r="C37" s="1">
        <v>104590046</v>
      </c>
      <c r="D37" s="1" t="s">
        <v>68</v>
      </c>
      <c r="E37" s="2">
        <v>21</v>
      </c>
      <c r="F37" s="5">
        <v>89</v>
      </c>
      <c r="G37" s="1"/>
      <c r="H37" s="1"/>
      <c r="I37" s="1"/>
      <c r="J37" s="1"/>
      <c r="K37" s="1"/>
      <c r="L37" s="1"/>
    </row>
    <row r="38" spans="1:12" ht="15.75" customHeight="1" x14ac:dyDescent="0.2">
      <c r="A38" s="1">
        <v>37</v>
      </c>
      <c r="B38" s="1" t="s">
        <v>25</v>
      </c>
      <c r="C38" s="1">
        <v>104590047</v>
      </c>
      <c r="D38" s="1" t="s">
        <v>69</v>
      </c>
      <c r="E38" s="2">
        <v>47</v>
      </c>
      <c r="F38" s="5">
        <v>0</v>
      </c>
      <c r="G38" s="1"/>
      <c r="H38" s="1"/>
      <c r="I38" s="1"/>
      <c r="J38" s="1"/>
      <c r="K38" s="1"/>
      <c r="L38" s="1"/>
    </row>
    <row r="39" spans="1:12" ht="15.75" customHeight="1" x14ac:dyDescent="0.2">
      <c r="A39" s="1">
        <v>38</v>
      </c>
      <c r="B39" s="1" t="s">
        <v>25</v>
      </c>
      <c r="C39" s="1">
        <v>104590452</v>
      </c>
      <c r="D39" s="1" t="s">
        <v>70</v>
      </c>
      <c r="E39" s="2">
        <v>0</v>
      </c>
      <c r="F39" s="5">
        <v>155</v>
      </c>
      <c r="G39" s="1"/>
      <c r="H39" s="1"/>
      <c r="I39" s="1"/>
      <c r="J39" s="1"/>
      <c r="K39" s="1"/>
      <c r="L39" s="1"/>
    </row>
    <row r="40" spans="1:12" ht="12.75" x14ac:dyDescent="0.2">
      <c r="A40" s="1">
        <v>39</v>
      </c>
      <c r="B40" s="1" t="s">
        <v>25</v>
      </c>
      <c r="C40" s="1">
        <v>104590454</v>
      </c>
      <c r="D40" s="1" t="s">
        <v>71</v>
      </c>
      <c r="E40" s="2">
        <v>32</v>
      </c>
      <c r="F40" s="5">
        <v>154</v>
      </c>
      <c r="G40" s="1"/>
      <c r="H40" s="1"/>
      <c r="I40" s="1"/>
      <c r="J40" s="1"/>
      <c r="K40" s="1"/>
      <c r="L40" s="1"/>
    </row>
    <row r="41" spans="1:12" ht="12.75" x14ac:dyDescent="0.2">
      <c r="A41" s="1">
        <v>40</v>
      </c>
      <c r="B41" s="1" t="s">
        <v>72</v>
      </c>
      <c r="C41" s="1">
        <v>104820002</v>
      </c>
      <c r="D41" s="1" t="s">
        <v>73</v>
      </c>
      <c r="E41" s="2">
        <v>32</v>
      </c>
      <c r="F41" s="5">
        <v>0</v>
      </c>
      <c r="G41" s="1"/>
      <c r="H41" s="1"/>
      <c r="I41" s="1"/>
      <c r="J41" s="1"/>
      <c r="K41" s="1"/>
      <c r="L41" s="1"/>
    </row>
    <row r="42" spans="1:12" ht="12.75" x14ac:dyDescent="0.2">
      <c r="A42" s="1">
        <v>41</v>
      </c>
      <c r="B42" s="1" t="s">
        <v>72</v>
      </c>
      <c r="C42" s="1">
        <v>104820003</v>
      </c>
      <c r="D42" s="1" t="s">
        <v>74</v>
      </c>
      <c r="E42" s="1"/>
      <c r="F42" s="1"/>
      <c r="G42" s="1"/>
      <c r="H42" s="1"/>
      <c r="I42" s="1"/>
      <c r="J42" s="1"/>
      <c r="K42" s="1"/>
      <c r="L42" s="1"/>
    </row>
    <row r="43" spans="1:12" ht="12.75" x14ac:dyDescent="0.2">
      <c r="A43" s="1">
        <v>42</v>
      </c>
      <c r="B43" s="1" t="s">
        <v>72</v>
      </c>
      <c r="C43" s="1">
        <v>104820004</v>
      </c>
      <c r="D43" s="1" t="s">
        <v>75</v>
      </c>
      <c r="E43" s="2">
        <v>0</v>
      </c>
      <c r="F43" s="5">
        <v>21</v>
      </c>
      <c r="G43" s="1"/>
      <c r="H43" s="1"/>
      <c r="I43" s="1"/>
      <c r="J43" s="1"/>
      <c r="K43" s="1"/>
      <c r="L43" s="1"/>
    </row>
    <row r="44" spans="1:12" ht="12.75" x14ac:dyDescent="0.2">
      <c r="A44" s="1">
        <v>43</v>
      </c>
      <c r="B44" s="1" t="s">
        <v>72</v>
      </c>
      <c r="C44" s="1">
        <v>104820007</v>
      </c>
      <c r="D44" s="1" t="s">
        <v>76</v>
      </c>
      <c r="E44" s="2">
        <v>221</v>
      </c>
      <c r="F44" s="5">
        <v>410</v>
      </c>
      <c r="G44" s="1"/>
      <c r="H44" s="1"/>
      <c r="I44" s="1"/>
      <c r="J44" s="1"/>
      <c r="K44" s="1"/>
      <c r="L44" s="1"/>
    </row>
    <row r="45" spans="1:12" ht="12.75" x14ac:dyDescent="0.2">
      <c r="A45" s="1">
        <v>44</v>
      </c>
      <c r="B45" s="1" t="s">
        <v>72</v>
      </c>
      <c r="C45" s="1">
        <v>104820010</v>
      </c>
      <c r="D45" s="1" t="s">
        <v>77</v>
      </c>
      <c r="E45" s="2">
        <v>277</v>
      </c>
      <c r="F45" s="1"/>
      <c r="G45" s="1"/>
      <c r="H45" s="1"/>
      <c r="I45" s="1"/>
      <c r="J45" s="1"/>
      <c r="K45" s="1"/>
      <c r="L45" s="1"/>
    </row>
    <row r="46" spans="1:12" ht="12.75" x14ac:dyDescent="0.2">
      <c r="A46" s="1">
        <v>45</v>
      </c>
      <c r="B46" s="1" t="s">
        <v>72</v>
      </c>
      <c r="C46" s="1">
        <v>104820011</v>
      </c>
      <c r="D46" s="1" t="s">
        <v>78</v>
      </c>
      <c r="E46" s="2">
        <v>0</v>
      </c>
      <c r="F46" s="5">
        <v>35</v>
      </c>
      <c r="G46" s="1"/>
      <c r="H46" s="1"/>
      <c r="I46" s="1"/>
      <c r="J46" s="1"/>
      <c r="K46" s="1"/>
      <c r="L46" s="1"/>
    </row>
    <row r="47" spans="1:12" ht="12.75" x14ac:dyDescent="0.2">
      <c r="A47" s="1">
        <v>46</v>
      </c>
      <c r="B47" s="1" t="s">
        <v>72</v>
      </c>
      <c r="C47" s="1">
        <v>104820014</v>
      </c>
      <c r="D47" s="1" t="s">
        <v>79</v>
      </c>
      <c r="E47" s="2">
        <v>0</v>
      </c>
      <c r="F47" s="5">
        <v>96</v>
      </c>
      <c r="G47" s="1"/>
      <c r="H47" s="1"/>
      <c r="I47" s="1"/>
      <c r="J47" s="1"/>
      <c r="K47" s="1"/>
      <c r="L47" s="1"/>
    </row>
    <row r="48" spans="1:12" ht="12.75" x14ac:dyDescent="0.2">
      <c r="A48" s="1">
        <v>47</v>
      </c>
      <c r="B48" s="1" t="s">
        <v>72</v>
      </c>
      <c r="C48" s="1">
        <v>104820018</v>
      </c>
      <c r="D48" s="1" t="s">
        <v>80</v>
      </c>
      <c r="E48" s="2">
        <v>0</v>
      </c>
      <c r="F48" s="5">
        <v>16</v>
      </c>
      <c r="G48" s="1"/>
      <c r="H48" s="1"/>
      <c r="I48" s="1"/>
      <c r="J48" s="1"/>
      <c r="K48" s="1"/>
      <c r="L48" s="1"/>
    </row>
    <row r="49" spans="1:25" ht="12.75" x14ac:dyDescent="0.2">
      <c r="A49" s="1">
        <v>48</v>
      </c>
      <c r="B49" s="1" t="s">
        <v>72</v>
      </c>
      <c r="C49" s="1">
        <v>104820019</v>
      </c>
      <c r="D49" s="1" t="s">
        <v>81</v>
      </c>
      <c r="E49" s="2">
        <v>149</v>
      </c>
      <c r="F49" s="5">
        <v>149</v>
      </c>
      <c r="G49" s="1"/>
      <c r="H49" s="1"/>
      <c r="I49" s="1"/>
      <c r="J49" s="1"/>
      <c r="K49" s="1"/>
      <c r="L49" s="1"/>
    </row>
    <row r="50" spans="1:25" ht="12.75" x14ac:dyDescent="0.2">
      <c r="A50" s="1">
        <v>49</v>
      </c>
      <c r="B50" s="1" t="s">
        <v>72</v>
      </c>
      <c r="C50" s="1">
        <v>104820020</v>
      </c>
      <c r="D50" s="1" t="s">
        <v>82</v>
      </c>
      <c r="E50" s="2">
        <v>22</v>
      </c>
      <c r="F50" s="5">
        <v>49</v>
      </c>
      <c r="G50" s="1"/>
      <c r="H50" s="1"/>
      <c r="I50" s="1"/>
      <c r="J50" s="1"/>
      <c r="K50" s="1"/>
      <c r="L50" s="1"/>
    </row>
    <row r="51" spans="1:25" ht="12.75" x14ac:dyDescent="0.2">
      <c r="A51" s="1">
        <v>50</v>
      </c>
      <c r="B51" s="1" t="s">
        <v>72</v>
      </c>
      <c r="C51" s="1">
        <v>104820021</v>
      </c>
      <c r="D51" s="1" t="s">
        <v>83</v>
      </c>
      <c r="E51" s="2">
        <v>46</v>
      </c>
      <c r="F51" s="5">
        <v>130</v>
      </c>
      <c r="G51" s="1"/>
      <c r="H51" s="1"/>
      <c r="I51" s="1"/>
      <c r="J51" s="1"/>
      <c r="K51" s="1"/>
      <c r="L51" s="1"/>
    </row>
    <row r="52" spans="1:25" ht="12.75" x14ac:dyDescent="0.2">
      <c r="A52" s="1">
        <v>51</v>
      </c>
      <c r="B52" s="1" t="s">
        <v>72</v>
      </c>
      <c r="C52" s="1">
        <v>104820022</v>
      </c>
      <c r="D52" s="1" t="s">
        <v>84</v>
      </c>
      <c r="E52" s="2">
        <v>33</v>
      </c>
      <c r="F52" s="5">
        <v>7</v>
      </c>
      <c r="G52" s="1"/>
      <c r="H52" s="1"/>
      <c r="I52" s="1"/>
      <c r="J52" s="1"/>
      <c r="K52" s="1"/>
      <c r="L52" s="1"/>
    </row>
    <row r="53" spans="1:25" ht="12.75" x14ac:dyDescent="0.2">
      <c r="A53" s="1">
        <v>52</v>
      </c>
      <c r="B53" s="1" t="s">
        <v>72</v>
      </c>
      <c r="C53" s="1">
        <v>104820024</v>
      </c>
      <c r="D53" s="1" t="s">
        <v>85</v>
      </c>
      <c r="E53" s="2">
        <v>15</v>
      </c>
      <c r="F53" s="5">
        <v>111</v>
      </c>
      <c r="G53" s="1"/>
      <c r="H53" s="1"/>
      <c r="I53" s="1"/>
      <c r="J53" s="1"/>
      <c r="K53" s="1"/>
      <c r="L53" s="1"/>
    </row>
    <row r="54" spans="1:25" ht="12.75" x14ac:dyDescent="0.2">
      <c r="A54" s="1">
        <v>53</v>
      </c>
      <c r="B54" s="1" t="s">
        <v>72</v>
      </c>
      <c r="C54" s="1">
        <v>104820026</v>
      </c>
      <c r="D54" s="1" t="s">
        <v>86</v>
      </c>
      <c r="E54" s="2">
        <v>27</v>
      </c>
      <c r="F54" s="1"/>
      <c r="G54" s="1"/>
      <c r="H54" s="1"/>
      <c r="I54" s="1"/>
      <c r="J54" s="1"/>
      <c r="K54" s="1"/>
      <c r="L54" s="1"/>
    </row>
    <row r="55" spans="1:25" ht="12.75" x14ac:dyDescent="0.2">
      <c r="A55" s="1">
        <v>54</v>
      </c>
      <c r="B55" s="1" t="s">
        <v>72</v>
      </c>
      <c r="C55" s="1">
        <v>104820027</v>
      </c>
      <c r="D55" s="1" t="s">
        <v>87</v>
      </c>
      <c r="E55" s="2">
        <v>18</v>
      </c>
      <c r="F55" s="5">
        <v>162</v>
      </c>
      <c r="G55" s="1"/>
      <c r="H55" s="1"/>
      <c r="I55" s="1"/>
      <c r="J55" s="1"/>
      <c r="K55" s="1"/>
      <c r="L55" s="1"/>
    </row>
    <row r="56" spans="1:25" ht="12.75" x14ac:dyDescent="0.2">
      <c r="A56" s="1">
        <v>55</v>
      </c>
      <c r="B56" s="1" t="s">
        <v>12</v>
      </c>
      <c r="C56" s="1" t="s">
        <v>88</v>
      </c>
      <c r="D56" s="1" t="s">
        <v>89</v>
      </c>
      <c r="E56" s="2">
        <v>4</v>
      </c>
      <c r="F56" s="5">
        <v>17</v>
      </c>
      <c r="G56" s="1"/>
      <c r="H56" s="1"/>
      <c r="I56" s="1"/>
      <c r="J56" s="1"/>
      <c r="K56" s="1"/>
      <c r="L56" s="1"/>
    </row>
    <row r="57" spans="1:25" ht="12.75" x14ac:dyDescent="0.2">
      <c r="A57" s="1">
        <v>56</v>
      </c>
      <c r="B57" s="1" t="s">
        <v>90</v>
      </c>
      <c r="C57" s="1" t="s">
        <v>91</v>
      </c>
      <c r="D57" s="1" t="s">
        <v>92</v>
      </c>
      <c r="E57" s="2">
        <v>50</v>
      </c>
      <c r="F57" s="5">
        <v>199</v>
      </c>
      <c r="G57" s="1"/>
      <c r="H57" s="1"/>
      <c r="I57" s="1"/>
      <c r="J57" s="1"/>
      <c r="K57" s="1"/>
      <c r="L57" s="1"/>
    </row>
    <row r="58" spans="1:25" ht="12.75" x14ac:dyDescent="0.2">
      <c r="A58" s="1">
        <v>57</v>
      </c>
      <c r="B58" s="1" t="s">
        <v>93</v>
      </c>
      <c r="C58" s="1" t="s">
        <v>94</v>
      </c>
      <c r="D58" s="1" t="s">
        <v>95</v>
      </c>
      <c r="E58" s="2">
        <v>13</v>
      </c>
      <c r="F58" s="5">
        <v>373</v>
      </c>
      <c r="G58" s="1"/>
      <c r="H58" s="1"/>
      <c r="I58" s="1"/>
      <c r="J58" s="1"/>
      <c r="K58" s="1"/>
      <c r="L58" s="1"/>
    </row>
    <row r="61" spans="1:25" ht="12.75" x14ac:dyDescent="0.2">
      <c r="A61" s="16"/>
      <c r="B61" s="16"/>
      <c r="C61" s="17">
        <v>20</v>
      </c>
      <c r="D61" s="17" t="s">
        <v>96</v>
      </c>
      <c r="E61" s="16">
        <f t="array" ref="E61:E66">FREQUENCY(E2:E58,C61:C65)</f>
        <v>30</v>
      </c>
      <c r="F61" s="16">
        <f t="array" ref="F61:F66">FREQUENCY(F2:F58,C61:C65)</f>
        <v>10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2.75" x14ac:dyDescent="0.2">
      <c r="A62" s="16"/>
      <c r="B62" s="16"/>
      <c r="C62" s="17">
        <v>100</v>
      </c>
      <c r="D62" s="17" t="s">
        <v>97</v>
      </c>
      <c r="E62" s="16">
        <v>16</v>
      </c>
      <c r="F62" s="16">
        <v>19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2.75" x14ac:dyDescent="0.2">
      <c r="A63" s="16"/>
      <c r="B63" s="16"/>
      <c r="C63" s="17">
        <v>150</v>
      </c>
      <c r="D63" s="17" t="s">
        <v>98</v>
      </c>
      <c r="E63" s="16">
        <v>2</v>
      </c>
      <c r="F63" s="16">
        <v>4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2.75" x14ac:dyDescent="0.2">
      <c r="A64" s="16"/>
      <c r="B64" s="16"/>
      <c r="C64" s="17">
        <v>200</v>
      </c>
      <c r="D64" s="17" t="s">
        <v>99</v>
      </c>
      <c r="E64" s="16">
        <v>2</v>
      </c>
      <c r="F64" s="16">
        <v>4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2.75" x14ac:dyDescent="0.2">
      <c r="A65" s="16"/>
      <c r="B65" s="16"/>
      <c r="C65" s="17">
        <v>250</v>
      </c>
      <c r="D65" s="17" t="s">
        <v>100</v>
      </c>
      <c r="E65" s="16">
        <v>2</v>
      </c>
      <c r="F65" s="16">
        <v>1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2.75" x14ac:dyDescent="0.2">
      <c r="A66" s="16"/>
      <c r="B66" s="16"/>
      <c r="C66" s="17">
        <v>300</v>
      </c>
      <c r="D66" s="17" t="s">
        <v>101</v>
      </c>
      <c r="E66" s="16">
        <v>1</v>
      </c>
      <c r="F66" s="16">
        <v>4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2.75" x14ac:dyDescent="0.2">
      <c r="A67" s="16"/>
      <c r="B67" s="16"/>
      <c r="C67" s="16"/>
      <c r="D67" s="17" t="s">
        <v>102</v>
      </c>
      <c r="E67" s="16">
        <f t="shared" ref="E67:F67" si="0">AVERAGEA(E2:E58)</f>
        <v>39.283018867924525</v>
      </c>
      <c r="F67" s="16">
        <f t="shared" si="0"/>
        <v>97.30952380952381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70" spans="1:25" ht="12.75" x14ac:dyDescent="0.2">
      <c r="A70" s="19"/>
      <c r="B70" s="19"/>
      <c r="C70" s="20" t="s">
        <v>103</v>
      </c>
      <c r="D70" s="20" t="s">
        <v>104</v>
      </c>
      <c r="E70" s="19">
        <f t="shared" ref="E70:F70" si="1">SMALL(E2:E58,COUNT(E2:E58)*12%)</f>
        <v>0</v>
      </c>
      <c r="F70" s="19">
        <f t="shared" si="1"/>
        <v>0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ht="12.75" x14ac:dyDescent="0.2">
      <c r="A71" s="19"/>
      <c r="B71" s="19"/>
      <c r="C71" s="21" t="s">
        <v>105</v>
      </c>
      <c r="D71" s="20" t="s">
        <v>106</v>
      </c>
      <c r="E71" s="19">
        <f t="shared" ref="E71:F71" si="2">SMALL(E3:E59,COUNT(E3:E59)*25%)</f>
        <v>0</v>
      </c>
      <c r="F71" s="19">
        <f t="shared" si="2"/>
        <v>18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ht="12.75" x14ac:dyDescent="0.2">
      <c r="A72" s="19"/>
      <c r="B72" s="19"/>
      <c r="C72" s="21" t="s">
        <v>107</v>
      </c>
      <c r="D72" s="20" t="s">
        <v>108</v>
      </c>
      <c r="E72" s="19">
        <f t="shared" ref="E72:F72" si="3">SMALL(E4:E60,COUNT(E4:E60)*50%)</f>
        <v>13</v>
      </c>
      <c r="F72" s="19">
        <f t="shared" si="3"/>
        <v>64</v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ht="12.75" x14ac:dyDescent="0.2">
      <c r="A73" s="19"/>
      <c r="B73" s="19"/>
      <c r="C73" s="21" t="s">
        <v>109</v>
      </c>
      <c r="D73" s="20" t="s">
        <v>110</v>
      </c>
      <c r="E73" s="19">
        <f t="shared" ref="E73:F73" si="4">SMALL(E4:E61,COUNT(E4:E61)*75%)</f>
        <v>32</v>
      </c>
      <c r="F73" s="19">
        <f t="shared" si="4"/>
        <v>115</v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12.75" x14ac:dyDescent="0.2">
      <c r="A74" s="19"/>
      <c r="B74" s="19"/>
      <c r="C74" s="20" t="s">
        <v>111</v>
      </c>
      <c r="D74" s="20" t="s">
        <v>112</v>
      </c>
      <c r="E74" s="19">
        <f t="shared" ref="E74:F74" si="5">SMALL(E5:E62,COUNT(E5:E62)*88%)</f>
        <v>64</v>
      </c>
      <c r="F74" s="19">
        <f t="shared" si="5"/>
        <v>162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</sheetData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workbookViewId="0">
      <pane xSplit="4" ySplit="1" topLeftCell="E28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2578125" defaultRowHeight="15.75" customHeight="1" x14ac:dyDescent="0.2"/>
  <cols>
    <col min="5" max="5" width="19.85546875" customWidth="1"/>
    <col min="6" max="6" width="13.28515625" customWidth="1"/>
    <col min="8" max="8" width="24.140625" customWidth="1"/>
    <col min="14" max="14" width="18.28515625" customWidth="1"/>
    <col min="15" max="15" width="16.5703125" customWidth="1"/>
  </cols>
  <sheetData>
    <row r="1" spans="1:16" ht="15.75" customHeight="1" x14ac:dyDescent="0.2">
      <c r="A1" s="3" t="s">
        <v>0</v>
      </c>
      <c r="B1" s="3" t="s">
        <v>1</v>
      </c>
      <c r="C1" s="4" t="s">
        <v>2</v>
      </c>
      <c r="D1" s="3" t="s">
        <v>3</v>
      </c>
      <c r="F1" s="6" t="s">
        <v>19</v>
      </c>
      <c r="G1" s="6" t="s">
        <v>24</v>
      </c>
      <c r="H1" s="6" t="s">
        <v>26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33</v>
      </c>
      <c r="N1" s="6" t="s">
        <v>34</v>
      </c>
      <c r="P1" s="6" t="s">
        <v>35</v>
      </c>
    </row>
    <row r="2" spans="1:16" ht="15.75" customHeight="1" x14ac:dyDescent="0.2">
      <c r="A2" s="8">
        <v>1</v>
      </c>
      <c r="B2" s="3" t="s">
        <v>12</v>
      </c>
      <c r="C2" s="10">
        <v>101590303</v>
      </c>
      <c r="D2" s="3" t="s">
        <v>13</v>
      </c>
      <c r="F2" s="6"/>
      <c r="G2" s="6">
        <v>2</v>
      </c>
      <c r="H2" s="6">
        <v>2</v>
      </c>
      <c r="I2" s="6">
        <v>2</v>
      </c>
      <c r="J2" s="6">
        <v>2</v>
      </c>
      <c r="K2" s="6">
        <v>2</v>
      </c>
      <c r="L2" s="6">
        <v>2</v>
      </c>
      <c r="M2" s="6">
        <v>2</v>
      </c>
      <c r="N2" s="2">
        <v>2.8</v>
      </c>
      <c r="P2">
        <f t="shared" ref="P2:P16" si="0">SUM(F2:N2)</f>
        <v>16.8</v>
      </c>
    </row>
    <row r="3" spans="1:16" ht="15.75" customHeight="1" x14ac:dyDescent="0.2">
      <c r="A3" s="8">
        <v>2</v>
      </c>
      <c r="B3" s="3" t="s">
        <v>12</v>
      </c>
      <c r="C3" s="10">
        <v>101590335</v>
      </c>
      <c r="D3" s="3" t="s">
        <v>14</v>
      </c>
      <c r="N3" s="1"/>
      <c r="P3">
        <f t="shared" si="0"/>
        <v>0</v>
      </c>
    </row>
    <row r="4" spans="1:16" ht="15.75" customHeight="1" x14ac:dyDescent="0.2">
      <c r="A4" s="8">
        <v>3</v>
      </c>
      <c r="B4" s="3" t="s">
        <v>15</v>
      </c>
      <c r="C4" s="10">
        <v>103360008</v>
      </c>
      <c r="D4" s="3" t="s">
        <v>16</v>
      </c>
      <c r="F4" s="6">
        <v>-0.5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  <c r="M4" s="6">
        <v>2</v>
      </c>
      <c r="N4" s="2">
        <v>3.8</v>
      </c>
      <c r="P4">
        <f t="shared" si="0"/>
        <v>17.3</v>
      </c>
    </row>
    <row r="5" spans="1:16" ht="15.75" customHeight="1" x14ac:dyDescent="0.2">
      <c r="A5" s="8">
        <v>4</v>
      </c>
      <c r="B5" s="3" t="s">
        <v>12</v>
      </c>
      <c r="C5" s="10">
        <v>103590009</v>
      </c>
      <c r="D5" s="3" t="s">
        <v>17</v>
      </c>
      <c r="N5" s="1"/>
      <c r="P5">
        <f t="shared" si="0"/>
        <v>0</v>
      </c>
    </row>
    <row r="6" spans="1:16" ht="15.75" customHeight="1" x14ac:dyDescent="0.2">
      <c r="A6" s="8">
        <v>5</v>
      </c>
      <c r="B6" s="3" t="s">
        <v>12</v>
      </c>
      <c r="C6" s="10">
        <v>103590013</v>
      </c>
      <c r="D6" s="3" t="s">
        <v>18</v>
      </c>
      <c r="F6" s="6">
        <v>-0.5</v>
      </c>
      <c r="G6" s="6">
        <v>2</v>
      </c>
      <c r="H6" s="6">
        <v>2</v>
      </c>
      <c r="I6" s="6">
        <v>1.5</v>
      </c>
      <c r="J6" s="6">
        <v>2</v>
      </c>
      <c r="K6" s="6">
        <v>2</v>
      </c>
      <c r="L6" s="6">
        <v>2</v>
      </c>
      <c r="M6" s="6">
        <v>2</v>
      </c>
      <c r="N6" s="2">
        <v>5.7</v>
      </c>
      <c r="P6">
        <f t="shared" si="0"/>
        <v>18.7</v>
      </c>
    </row>
    <row r="7" spans="1:16" ht="15.75" customHeight="1" x14ac:dyDescent="0.2">
      <c r="A7" s="8">
        <v>6</v>
      </c>
      <c r="B7" s="3" t="s">
        <v>12</v>
      </c>
      <c r="C7" s="10">
        <v>103590016</v>
      </c>
      <c r="D7" s="3" t="s">
        <v>21</v>
      </c>
      <c r="F7" s="6">
        <v>-0.5</v>
      </c>
      <c r="G7" s="6">
        <v>2</v>
      </c>
      <c r="H7" s="6">
        <v>2</v>
      </c>
      <c r="I7" s="6">
        <v>2</v>
      </c>
      <c r="J7" s="6">
        <v>2</v>
      </c>
      <c r="K7" s="6">
        <v>2</v>
      </c>
      <c r="L7" s="6">
        <v>2</v>
      </c>
      <c r="M7" s="6">
        <v>2</v>
      </c>
      <c r="N7" s="2">
        <v>4.7</v>
      </c>
      <c r="P7">
        <f t="shared" si="0"/>
        <v>18.2</v>
      </c>
    </row>
    <row r="8" spans="1:16" ht="15.75" customHeight="1" x14ac:dyDescent="0.2">
      <c r="A8" s="8">
        <v>7</v>
      </c>
      <c r="B8" s="3" t="s">
        <v>12</v>
      </c>
      <c r="C8" s="10">
        <v>103590018</v>
      </c>
      <c r="D8" s="3" t="s">
        <v>22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2</v>
      </c>
      <c r="M8" s="6">
        <v>2</v>
      </c>
      <c r="N8" s="2">
        <v>5.9</v>
      </c>
      <c r="P8">
        <f t="shared" si="0"/>
        <v>9.9</v>
      </c>
    </row>
    <row r="9" spans="1:16" ht="15.75" customHeight="1" x14ac:dyDescent="0.2">
      <c r="A9" s="8">
        <v>8</v>
      </c>
      <c r="B9" s="3" t="s">
        <v>12</v>
      </c>
      <c r="C9" s="10">
        <v>103590038</v>
      </c>
      <c r="D9" s="3" t="s">
        <v>23</v>
      </c>
      <c r="G9" s="6">
        <v>2</v>
      </c>
      <c r="H9" s="6">
        <v>2</v>
      </c>
      <c r="I9" s="6">
        <v>2</v>
      </c>
      <c r="J9" s="6">
        <v>2</v>
      </c>
      <c r="K9" s="6">
        <v>2</v>
      </c>
      <c r="L9" s="6">
        <v>2</v>
      </c>
      <c r="M9" s="6">
        <v>2</v>
      </c>
      <c r="N9" s="2">
        <v>6</v>
      </c>
      <c r="P9">
        <f t="shared" si="0"/>
        <v>20</v>
      </c>
    </row>
    <row r="10" spans="1:16" ht="15.75" customHeight="1" x14ac:dyDescent="0.2">
      <c r="A10" s="8">
        <v>9</v>
      </c>
      <c r="B10" s="3" t="s">
        <v>25</v>
      </c>
      <c r="C10" s="10">
        <v>103590044</v>
      </c>
      <c r="D10" s="3" t="s">
        <v>27</v>
      </c>
      <c r="G10" s="6">
        <v>2</v>
      </c>
      <c r="H10" s="6">
        <v>2</v>
      </c>
      <c r="I10" s="6">
        <v>2</v>
      </c>
      <c r="J10" s="6">
        <v>2</v>
      </c>
      <c r="K10" s="6">
        <v>2</v>
      </c>
      <c r="L10" s="6">
        <v>2</v>
      </c>
      <c r="M10" s="6">
        <v>2</v>
      </c>
      <c r="N10" s="2">
        <v>6</v>
      </c>
      <c r="P10">
        <f t="shared" si="0"/>
        <v>20</v>
      </c>
    </row>
    <row r="11" spans="1:16" ht="15.75" customHeight="1" x14ac:dyDescent="0.2">
      <c r="A11" s="8">
        <v>10</v>
      </c>
      <c r="B11" s="3" t="s">
        <v>25</v>
      </c>
      <c r="C11" s="10">
        <v>103590045</v>
      </c>
      <c r="D11" s="3" t="s">
        <v>32</v>
      </c>
      <c r="G11" s="6">
        <v>2</v>
      </c>
      <c r="H11" s="6">
        <v>2</v>
      </c>
      <c r="I11" s="6">
        <v>2</v>
      </c>
      <c r="J11" s="6">
        <v>2</v>
      </c>
      <c r="K11" s="6">
        <v>2</v>
      </c>
      <c r="L11" s="6">
        <v>2</v>
      </c>
      <c r="M11" s="6">
        <v>2</v>
      </c>
      <c r="N11" s="2">
        <v>6</v>
      </c>
      <c r="P11">
        <f t="shared" si="0"/>
        <v>20</v>
      </c>
    </row>
    <row r="12" spans="1:16" ht="15.75" customHeight="1" x14ac:dyDescent="0.2">
      <c r="A12" s="8">
        <v>11</v>
      </c>
      <c r="B12" s="3" t="s">
        <v>12</v>
      </c>
      <c r="C12" s="10">
        <v>103590050</v>
      </c>
      <c r="D12" s="3" t="s">
        <v>36</v>
      </c>
      <c r="G12" s="6">
        <v>2</v>
      </c>
      <c r="H12" s="6">
        <v>2</v>
      </c>
      <c r="I12" s="6">
        <v>2</v>
      </c>
      <c r="J12" s="6">
        <v>2</v>
      </c>
      <c r="K12" s="6">
        <v>2</v>
      </c>
      <c r="L12" s="6">
        <v>2</v>
      </c>
      <c r="M12" s="6">
        <v>2</v>
      </c>
      <c r="N12" s="2">
        <v>2.8</v>
      </c>
      <c r="P12">
        <f t="shared" si="0"/>
        <v>16.8</v>
      </c>
    </row>
    <row r="13" spans="1:16" ht="15.75" customHeight="1" x14ac:dyDescent="0.2">
      <c r="A13" s="8">
        <v>12</v>
      </c>
      <c r="B13" s="3" t="s">
        <v>12</v>
      </c>
      <c r="C13" s="10">
        <v>103590054</v>
      </c>
      <c r="D13" s="3" t="s">
        <v>38</v>
      </c>
      <c r="F13" s="6">
        <v>-0.5</v>
      </c>
      <c r="G13" s="6">
        <v>2</v>
      </c>
      <c r="H13" s="6">
        <v>1</v>
      </c>
      <c r="I13" s="6">
        <v>1</v>
      </c>
      <c r="J13" s="6">
        <v>0</v>
      </c>
      <c r="K13" s="6">
        <v>2</v>
      </c>
      <c r="L13" s="6">
        <v>2</v>
      </c>
      <c r="M13" s="6">
        <v>2</v>
      </c>
      <c r="N13" s="2">
        <v>4.3</v>
      </c>
      <c r="P13">
        <f t="shared" si="0"/>
        <v>13.8</v>
      </c>
    </row>
    <row r="14" spans="1:16" ht="15.75" customHeight="1" x14ac:dyDescent="0.2">
      <c r="A14" s="8">
        <v>13</v>
      </c>
      <c r="B14" s="3" t="s">
        <v>25</v>
      </c>
      <c r="C14" s="10">
        <v>104590004</v>
      </c>
      <c r="D14" s="3" t="s">
        <v>39</v>
      </c>
      <c r="G14" s="18">
        <f t="shared" ref="G14:K14" si="1">2*0.9</f>
        <v>1.8</v>
      </c>
      <c r="H14" s="18">
        <f t="shared" si="1"/>
        <v>1.8</v>
      </c>
      <c r="I14" s="18">
        <f t="shared" si="1"/>
        <v>1.8</v>
      </c>
      <c r="J14" s="18">
        <f t="shared" si="1"/>
        <v>1.8</v>
      </c>
      <c r="K14" s="18">
        <f t="shared" si="1"/>
        <v>1.8</v>
      </c>
      <c r="L14" s="6">
        <v>2</v>
      </c>
      <c r="M14" s="6">
        <v>2</v>
      </c>
      <c r="N14" s="2">
        <v>5.6</v>
      </c>
      <c r="P14" s="19">
        <f t="shared" si="0"/>
        <v>18.600000000000001</v>
      </c>
    </row>
    <row r="15" spans="1:16" ht="15.75" customHeight="1" x14ac:dyDescent="0.2">
      <c r="A15" s="8">
        <v>14</v>
      </c>
      <c r="B15" s="3" t="s">
        <v>25</v>
      </c>
      <c r="C15" s="10">
        <v>104590005</v>
      </c>
      <c r="D15" s="3" t="s">
        <v>40</v>
      </c>
      <c r="G15" s="6">
        <v>2</v>
      </c>
      <c r="H15" s="6">
        <v>2</v>
      </c>
      <c r="I15" s="6">
        <v>2</v>
      </c>
      <c r="J15" s="6">
        <v>2</v>
      </c>
      <c r="K15" s="6">
        <v>2</v>
      </c>
      <c r="L15" s="6">
        <v>2</v>
      </c>
      <c r="M15" s="6">
        <v>2</v>
      </c>
      <c r="N15" s="2">
        <v>5.4</v>
      </c>
      <c r="P15">
        <f t="shared" si="0"/>
        <v>19.399999999999999</v>
      </c>
    </row>
    <row r="16" spans="1:16" ht="15.75" customHeight="1" x14ac:dyDescent="0.2">
      <c r="A16" s="8">
        <v>15</v>
      </c>
      <c r="B16" s="3" t="s">
        <v>25</v>
      </c>
      <c r="C16" s="10">
        <v>104590006</v>
      </c>
      <c r="D16" s="3" t="s">
        <v>41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</v>
      </c>
      <c r="M16" s="6">
        <v>2</v>
      </c>
      <c r="N16" s="2">
        <v>6</v>
      </c>
      <c r="P16">
        <f t="shared" si="0"/>
        <v>10</v>
      </c>
    </row>
    <row r="17" spans="1:16" x14ac:dyDescent="0.25">
      <c r="A17" s="8">
        <v>16</v>
      </c>
      <c r="B17" s="3" t="s">
        <v>25</v>
      </c>
      <c r="C17" s="9">
        <v>104590007</v>
      </c>
      <c r="D17" s="12" t="s">
        <v>42</v>
      </c>
      <c r="G17" s="6"/>
      <c r="H17" s="6"/>
      <c r="I17" s="6"/>
      <c r="J17" s="6"/>
      <c r="K17" s="6"/>
      <c r="L17" s="6"/>
      <c r="M17" s="6"/>
      <c r="N17" s="2"/>
    </row>
    <row r="18" spans="1:16" ht="15.75" customHeight="1" x14ac:dyDescent="0.2">
      <c r="A18" s="8">
        <v>17</v>
      </c>
      <c r="B18" s="3" t="s">
        <v>25</v>
      </c>
      <c r="C18" s="10">
        <v>104590008</v>
      </c>
      <c r="D18" s="3" t="s">
        <v>49</v>
      </c>
      <c r="G18" s="6">
        <v>2</v>
      </c>
      <c r="H18" s="6">
        <v>2</v>
      </c>
      <c r="I18" s="6">
        <v>2</v>
      </c>
      <c r="J18" s="6">
        <v>2</v>
      </c>
      <c r="K18" s="6">
        <v>2</v>
      </c>
      <c r="L18" s="6">
        <v>2</v>
      </c>
      <c r="M18" s="6">
        <v>2</v>
      </c>
      <c r="N18" s="2">
        <v>4.2</v>
      </c>
      <c r="P18">
        <f t="shared" ref="P18:P58" si="2">SUM(F18:N18)</f>
        <v>18.2</v>
      </c>
    </row>
    <row r="19" spans="1:16" ht="15.75" customHeight="1" x14ac:dyDescent="0.2">
      <c r="A19" s="8">
        <v>18</v>
      </c>
      <c r="B19" s="3" t="s">
        <v>25</v>
      </c>
      <c r="C19" s="10">
        <v>104590012</v>
      </c>
      <c r="D19" s="3" t="s">
        <v>50</v>
      </c>
      <c r="F19" s="6">
        <v>-0.5</v>
      </c>
      <c r="G19" s="6">
        <v>2</v>
      </c>
      <c r="H19" s="6">
        <v>1.5</v>
      </c>
      <c r="I19" s="6">
        <v>0.5</v>
      </c>
      <c r="J19" s="6">
        <v>2</v>
      </c>
      <c r="K19" s="6">
        <v>2</v>
      </c>
      <c r="L19" s="6">
        <v>2</v>
      </c>
      <c r="M19" s="6">
        <v>2</v>
      </c>
      <c r="N19" s="2">
        <v>6</v>
      </c>
      <c r="P19">
        <f t="shared" si="2"/>
        <v>17.5</v>
      </c>
    </row>
    <row r="20" spans="1:16" ht="15.75" customHeight="1" x14ac:dyDescent="0.2">
      <c r="A20" s="8">
        <v>19</v>
      </c>
      <c r="B20" s="3" t="s">
        <v>25</v>
      </c>
      <c r="C20" s="10">
        <v>104590014</v>
      </c>
      <c r="D20" s="3" t="s">
        <v>51</v>
      </c>
      <c r="F20" s="6">
        <v>-0.5</v>
      </c>
      <c r="G20" s="6">
        <v>2</v>
      </c>
      <c r="H20" s="6">
        <v>2</v>
      </c>
      <c r="I20" s="6">
        <v>2</v>
      </c>
      <c r="J20" s="6">
        <v>2</v>
      </c>
      <c r="K20" s="6">
        <v>2</v>
      </c>
      <c r="L20" s="6">
        <v>2</v>
      </c>
      <c r="M20" s="6">
        <v>2</v>
      </c>
      <c r="N20" s="2">
        <v>5.4</v>
      </c>
      <c r="P20">
        <f t="shared" si="2"/>
        <v>18.899999999999999</v>
      </c>
    </row>
    <row r="21" spans="1:16" ht="15.75" customHeight="1" x14ac:dyDescent="0.2">
      <c r="A21" s="8">
        <v>20</v>
      </c>
      <c r="B21" s="3" t="s">
        <v>25</v>
      </c>
      <c r="C21" s="10">
        <v>104590019</v>
      </c>
      <c r="D21" s="3" t="s">
        <v>52</v>
      </c>
      <c r="G21" s="20">
        <f t="shared" ref="G21:K21" si="3">2*0.9</f>
        <v>1.8</v>
      </c>
      <c r="H21" s="20">
        <f t="shared" si="3"/>
        <v>1.8</v>
      </c>
      <c r="I21" s="20">
        <f t="shared" si="3"/>
        <v>1.8</v>
      </c>
      <c r="J21" s="20">
        <f t="shared" si="3"/>
        <v>1.8</v>
      </c>
      <c r="K21" s="20">
        <f t="shared" si="3"/>
        <v>1.8</v>
      </c>
      <c r="L21" s="6">
        <v>2</v>
      </c>
      <c r="M21" s="6">
        <v>2</v>
      </c>
      <c r="N21" s="2">
        <v>6</v>
      </c>
      <c r="P21" s="19">
        <f t="shared" si="2"/>
        <v>19</v>
      </c>
    </row>
    <row r="22" spans="1:16" ht="15.75" customHeight="1" x14ac:dyDescent="0.2">
      <c r="A22" s="8">
        <v>21</v>
      </c>
      <c r="B22" s="3" t="s">
        <v>25</v>
      </c>
      <c r="C22" s="10">
        <v>104590020</v>
      </c>
      <c r="D22" s="3" t="s">
        <v>53</v>
      </c>
      <c r="G22" s="6">
        <v>2</v>
      </c>
      <c r="H22" s="6">
        <v>2</v>
      </c>
      <c r="I22" s="6">
        <v>2</v>
      </c>
      <c r="J22" s="6">
        <v>2</v>
      </c>
      <c r="K22" s="6">
        <v>2</v>
      </c>
      <c r="L22" s="6">
        <v>2</v>
      </c>
      <c r="M22" s="6">
        <v>2</v>
      </c>
      <c r="N22" s="2">
        <v>6</v>
      </c>
      <c r="P22">
        <f t="shared" si="2"/>
        <v>20</v>
      </c>
    </row>
    <row r="23" spans="1:16" ht="15.75" customHeight="1" x14ac:dyDescent="0.2">
      <c r="A23" s="8">
        <v>22</v>
      </c>
      <c r="B23" s="3" t="s">
        <v>25</v>
      </c>
      <c r="C23" s="10">
        <v>104590025</v>
      </c>
      <c r="D23" s="3" t="s">
        <v>54</v>
      </c>
      <c r="G23" s="6">
        <v>2</v>
      </c>
      <c r="H23" s="6">
        <v>2</v>
      </c>
      <c r="I23" s="6">
        <v>1</v>
      </c>
      <c r="J23" s="6">
        <v>2</v>
      </c>
      <c r="K23" s="6">
        <v>2</v>
      </c>
      <c r="L23" s="6">
        <v>2</v>
      </c>
      <c r="M23" s="6">
        <v>2</v>
      </c>
      <c r="N23" s="2">
        <v>5.8</v>
      </c>
      <c r="P23">
        <f t="shared" si="2"/>
        <v>18.8</v>
      </c>
    </row>
    <row r="24" spans="1:16" ht="15.75" customHeight="1" x14ac:dyDescent="0.2">
      <c r="A24" s="8">
        <v>23</v>
      </c>
      <c r="B24" s="3" t="s">
        <v>25</v>
      </c>
      <c r="C24" s="10">
        <v>104590027</v>
      </c>
      <c r="D24" s="3" t="s">
        <v>55</v>
      </c>
      <c r="F24" s="6">
        <v>-0.5</v>
      </c>
      <c r="G24" s="6">
        <v>2</v>
      </c>
      <c r="H24" s="6">
        <v>2</v>
      </c>
      <c r="I24" s="6">
        <v>2</v>
      </c>
      <c r="J24" s="6">
        <v>2</v>
      </c>
      <c r="K24" s="6">
        <v>2</v>
      </c>
      <c r="L24" s="6">
        <v>2</v>
      </c>
      <c r="M24" s="6">
        <v>2</v>
      </c>
      <c r="N24" s="2">
        <v>6</v>
      </c>
      <c r="P24">
        <f t="shared" si="2"/>
        <v>19.5</v>
      </c>
    </row>
    <row r="25" spans="1:16" ht="15.75" customHeight="1" x14ac:dyDescent="0.2">
      <c r="A25" s="8">
        <v>24</v>
      </c>
      <c r="B25" s="3" t="s">
        <v>25</v>
      </c>
      <c r="C25" s="10">
        <v>104590028</v>
      </c>
      <c r="D25" s="3" t="s">
        <v>56</v>
      </c>
      <c r="G25" s="6">
        <v>2</v>
      </c>
      <c r="H25" s="6">
        <v>2</v>
      </c>
      <c r="I25" s="6">
        <v>2</v>
      </c>
      <c r="J25" s="6">
        <v>2</v>
      </c>
      <c r="K25" s="6">
        <v>2</v>
      </c>
      <c r="L25" s="6">
        <v>2</v>
      </c>
      <c r="M25" s="6">
        <v>2</v>
      </c>
      <c r="N25" s="2">
        <v>6</v>
      </c>
      <c r="P25">
        <f t="shared" si="2"/>
        <v>20</v>
      </c>
    </row>
    <row r="26" spans="1:16" ht="15.75" customHeight="1" x14ac:dyDescent="0.2">
      <c r="A26" s="8">
        <v>25</v>
      </c>
      <c r="B26" s="3" t="s">
        <v>25</v>
      </c>
      <c r="C26" s="10">
        <v>104590029</v>
      </c>
      <c r="D26" s="3" t="s">
        <v>57</v>
      </c>
      <c r="G26" s="6">
        <v>2</v>
      </c>
      <c r="H26" s="6">
        <v>2</v>
      </c>
      <c r="I26" s="6">
        <v>2</v>
      </c>
      <c r="J26" s="6">
        <v>2</v>
      </c>
      <c r="K26" s="6">
        <v>2</v>
      </c>
      <c r="L26" s="6">
        <v>2</v>
      </c>
      <c r="M26" s="6">
        <v>2</v>
      </c>
      <c r="N26" s="2">
        <v>6</v>
      </c>
      <c r="P26">
        <f t="shared" si="2"/>
        <v>20</v>
      </c>
    </row>
    <row r="27" spans="1:16" ht="15.75" customHeight="1" x14ac:dyDescent="0.2">
      <c r="A27" s="8">
        <v>26</v>
      </c>
      <c r="B27" s="3" t="s">
        <v>25</v>
      </c>
      <c r="C27" s="10">
        <v>104590030</v>
      </c>
      <c r="D27" s="3" t="s">
        <v>58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2</v>
      </c>
      <c r="M27" s="6">
        <v>2</v>
      </c>
      <c r="N27" s="2">
        <v>6</v>
      </c>
      <c r="P27">
        <f t="shared" si="2"/>
        <v>10</v>
      </c>
    </row>
    <row r="28" spans="1:16" ht="15.75" customHeight="1" x14ac:dyDescent="0.2">
      <c r="A28" s="8">
        <v>27</v>
      </c>
      <c r="B28" s="3" t="s">
        <v>25</v>
      </c>
      <c r="C28" s="10">
        <v>104590034</v>
      </c>
      <c r="D28" s="3" t="s">
        <v>59</v>
      </c>
      <c r="G28" s="6">
        <v>2</v>
      </c>
      <c r="H28" s="6">
        <v>2</v>
      </c>
      <c r="I28" s="6">
        <v>2</v>
      </c>
      <c r="J28" s="6">
        <v>2</v>
      </c>
      <c r="K28" s="6">
        <v>2</v>
      </c>
      <c r="L28" s="6">
        <v>2</v>
      </c>
      <c r="M28" s="6">
        <v>2</v>
      </c>
      <c r="N28" s="2">
        <v>6</v>
      </c>
      <c r="P28">
        <f t="shared" si="2"/>
        <v>20</v>
      </c>
    </row>
    <row r="29" spans="1:16" ht="15.75" customHeight="1" x14ac:dyDescent="0.2">
      <c r="A29" s="8">
        <v>28</v>
      </c>
      <c r="B29" s="3" t="s">
        <v>25</v>
      </c>
      <c r="C29" s="10">
        <v>104590035</v>
      </c>
      <c r="D29" s="3" t="s">
        <v>60</v>
      </c>
      <c r="G29" s="6">
        <v>2</v>
      </c>
      <c r="H29" s="6">
        <v>2</v>
      </c>
      <c r="I29" s="6">
        <v>2</v>
      </c>
      <c r="J29" s="6">
        <v>2</v>
      </c>
      <c r="K29" s="6">
        <v>2</v>
      </c>
      <c r="L29" s="6"/>
      <c r="M29" s="6"/>
      <c r="N29" s="2">
        <v>5.7</v>
      </c>
      <c r="P29">
        <f t="shared" si="2"/>
        <v>15.7</v>
      </c>
    </row>
    <row r="30" spans="1:16" ht="15.75" customHeight="1" x14ac:dyDescent="0.2">
      <c r="A30" s="8">
        <v>29</v>
      </c>
      <c r="B30" s="3" t="s">
        <v>25</v>
      </c>
      <c r="C30" s="10">
        <v>104590036</v>
      </c>
      <c r="D30" s="3" t="s">
        <v>61</v>
      </c>
      <c r="G30" s="6">
        <v>2</v>
      </c>
      <c r="H30" s="6">
        <v>2</v>
      </c>
      <c r="I30" s="6">
        <v>0</v>
      </c>
      <c r="J30" s="6">
        <v>0</v>
      </c>
      <c r="K30" s="6">
        <v>2</v>
      </c>
      <c r="L30" s="6">
        <v>2</v>
      </c>
      <c r="M30" s="6">
        <v>2</v>
      </c>
      <c r="N30" s="2">
        <v>6</v>
      </c>
      <c r="P30">
        <f t="shared" si="2"/>
        <v>16</v>
      </c>
    </row>
    <row r="31" spans="1:16" ht="15.75" customHeight="1" x14ac:dyDescent="0.2">
      <c r="A31" s="8">
        <v>30</v>
      </c>
      <c r="B31" s="3" t="s">
        <v>25</v>
      </c>
      <c r="C31" s="10">
        <v>104590037</v>
      </c>
      <c r="D31" s="3" t="s">
        <v>62</v>
      </c>
      <c r="G31" s="6">
        <v>2</v>
      </c>
      <c r="H31" s="6">
        <v>2</v>
      </c>
      <c r="I31" s="6">
        <v>0</v>
      </c>
      <c r="J31" s="6">
        <v>0</v>
      </c>
      <c r="K31" s="6">
        <v>2</v>
      </c>
      <c r="L31" s="6">
        <v>2</v>
      </c>
      <c r="M31" s="6">
        <v>2</v>
      </c>
      <c r="N31" s="2">
        <v>5.0999999999999996</v>
      </c>
      <c r="P31">
        <f t="shared" si="2"/>
        <v>15.1</v>
      </c>
    </row>
    <row r="32" spans="1:16" ht="15.75" customHeight="1" x14ac:dyDescent="0.2">
      <c r="A32" s="8">
        <v>31</v>
      </c>
      <c r="B32" s="3" t="s">
        <v>25</v>
      </c>
      <c r="C32" s="10">
        <v>104590038</v>
      </c>
      <c r="D32" s="3" t="s">
        <v>63</v>
      </c>
      <c r="F32" s="6">
        <v>-0.5</v>
      </c>
      <c r="G32" s="6">
        <v>2</v>
      </c>
      <c r="H32" s="6">
        <v>2</v>
      </c>
      <c r="I32" s="6">
        <v>2</v>
      </c>
      <c r="J32" s="6">
        <v>2</v>
      </c>
      <c r="K32" s="6">
        <v>2</v>
      </c>
      <c r="L32" s="6">
        <v>2</v>
      </c>
      <c r="M32" s="6">
        <v>2</v>
      </c>
      <c r="N32" s="2">
        <v>6</v>
      </c>
      <c r="P32">
        <f t="shared" si="2"/>
        <v>19.5</v>
      </c>
    </row>
    <row r="33" spans="1:16" ht="15.75" customHeight="1" x14ac:dyDescent="0.2">
      <c r="A33" s="8">
        <v>32</v>
      </c>
      <c r="B33" s="3" t="s">
        <v>25</v>
      </c>
      <c r="C33" s="10">
        <v>104590039</v>
      </c>
      <c r="D33" s="3" t="s">
        <v>64</v>
      </c>
      <c r="G33" s="6">
        <v>2</v>
      </c>
      <c r="H33" s="6">
        <v>2</v>
      </c>
      <c r="I33" s="6">
        <v>2</v>
      </c>
      <c r="J33" s="6">
        <v>2</v>
      </c>
      <c r="K33" s="6">
        <v>2</v>
      </c>
      <c r="L33" s="6">
        <v>2</v>
      </c>
      <c r="M33" s="6">
        <v>2</v>
      </c>
      <c r="N33" s="2">
        <v>5.9</v>
      </c>
      <c r="P33">
        <f t="shared" si="2"/>
        <v>19.899999999999999</v>
      </c>
    </row>
    <row r="34" spans="1:16" ht="15.75" customHeight="1" x14ac:dyDescent="0.2">
      <c r="A34" s="8">
        <v>33</v>
      </c>
      <c r="B34" s="3" t="s">
        <v>25</v>
      </c>
      <c r="C34" s="10">
        <v>104590042</v>
      </c>
      <c r="D34" s="3" t="s">
        <v>65</v>
      </c>
      <c r="G34" s="6">
        <v>2</v>
      </c>
      <c r="H34" s="6">
        <v>2</v>
      </c>
      <c r="I34" s="6">
        <v>2</v>
      </c>
      <c r="J34" s="6">
        <v>2</v>
      </c>
      <c r="K34" s="6">
        <v>2</v>
      </c>
      <c r="L34" s="6">
        <v>2</v>
      </c>
      <c r="M34" s="6">
        <v>2</v>
      </c>
      <c r="N34" s="2">
        <v>6</v>
      </c>
      <c r="P34">
        <f t="shared" si="2"/>
        <v>20</v>
      </c>
    </row>
    <row r="35" spans="1:16" ht="15.75" customHeight="1" x14ac:dyDescent="0.2">
      <c r="A35" s="8">
        <v>34</v>
      </c>
      <c r="B35" s="3" t="s">
        <v>25</v>
      </c>
      <c r="C35" s="10">
        <v>104590043</v>
      </c>
      <c r="D35" s="3" t="s">
        <v>66</v>
      </c>
      <c r="G35" s="6">
        <v>0</v>
      </c>
      <c r="H35" s="6">
        <v>0</v>
      </c>
      <c r="I35" s="6">
        <v>0</v>
      </c>
      <c r="J35" s="6">
        <v>0</v>
      </c>
      <c r="K35" s="6">
        <v>2</v>
      </c>
      <c r="L35" s="6">
        <v>2</v>
      </c>
      <c r="M35" s="6">
        <v>2</v>
      </c>
      <c r="N35" s="2">
        <v>6</v>
      </c>
      <c r="P35">
        <f t="shared" si="2"/>
        <v>12</v>
      </c>
    </row>
    <row r="36" spans="1:16" ht="15.75" customHeight="1" x14ac:dyDescent="0.2">
      <c r="A36" s="8">
        <v>35</v>
      </c>
      <c r="B36" s="3" t="s">
        <v>25</v>
      </c>
      <c r="C36" s="10">
        <v>104590044</v>
      </c>
      <c r="D36" s="3" t="s">
        <v>67</v>
      </c>
      <c r="F36" s="6">
        <v>-0.5</v>
      </c>
      <c r="G36" s="6">
        <v>1</v>
      </c>
      <c r="H36" s="6">
        <v>0.5</v>
      </c>
      <c r="I36" s="6">
        <v>0</v>
      </c>
      <c r="J36" s="6">
        <v>0</v>
      </c>
      <c r="K36" s="6">
        <v>2</v>
      </c>
      <c r="L36" s="6">
        <v>2</v>
      </c>
      <c r="M36" s="6">
        <v>2</v>
      </c>
      <c r="N36" s="2">
        <v>1.3</v>
      </c>
      <c r="P36">
        <f t="shared" si="2"/>
        <v>8.3000000000000007</v>
      </c>
    </row>
    <row r="37" spans="1:16" ht="15.75" customHeight="1" x14ac:dyDescent="0.2">
      <c r="A37" s="8">
        <v>36</v>
      </c>
      <c r="B37" s="3" t="s">
        <v>25</v>
      </c>
      <c r="C37" s="10">
        <v>104590046</v>
      </c>
      <c r="D37" s="3" t="s">
        <v>68</v>
      </c>
      <c r="G37" s="6">
        <v>2</v>
      </c>
      <c r="H37" s="6">
        <v>2</v>
      </c>
      <c r="I37" s="6">
        <v>1.5</v>
      </c>
      <c r="J37" s="6">
        <v>2</v>
      </c>
      <c r="K37" s="6">
        <v>2</v>
      </c>
      <c r="L37" s="6">
        <v>2</v>
      </c>
      <c r="M37" s="6">
        <v>2</v>
      </c>
      <c r="N37" s="2">
        <v>5.6</v>
      </c>
      <c r="P37">
        <f t="shared" si="2"/>
        <v>19.100000000000001</v>
      </c>
    </row>
    <row r="38" spans="1:16" ht="15.75" customHeight="1" x14ac:dyDescent="0.2">
      <c r="A38" s="8">
        <v>37</v>
      </c>
      <c r="B38" s="3" t="s">
        <v>25</v>
      </c>
      <c r="C38" s="10">
        <v>104590047</v>
      </c>
      <c r="D38" s="3" t="s">
        <v>69</v>
      </c>
      <c r="G38" s="6">
        <v>2</v>
      </c>
      <c r="H38" s="6">
        <v>2</v>
      </c>
      <c r="I38" s="6">
        <v>2</v>
      </c>
      <c r="J38" s="6">
        <v>2</v>
      </c>
      <c r="K38" s="6">
        <v>2</v>
      </c>
      <c r="L38" s="6">
        <v>2</v>
      </c>
      <c r="M38" s="6">
        <v>2</v>
      </c>
      <c r="N38" s="2">
        <v>5.0999999999999996</v>
      </c>
      <c r="P38">
        <f t="shared" si="2"/>
        <v>19.100000000000001</v>
      </c>
    </row>
    <row r="39" spans="1:16" ht="15.75" customHeight="1" x14ac:dyDescent="0.2">
      <c r="A39" s="8">
        <v>38</v>
      </c>
      <c r="B39" s="3" t="s">
        <v>25</v>
      </c>
      <c r="C39" s="10">
        <v>104590452</v>
      </c>
      <c r="D39" s="3" t="s">
        <v>70</v>
      </c>
      <c r="F39" s="6">
        <v>-0.5</v>
      </c>
      <c r="G39" s="20">
        <f t="shared" ref="G39:J39" si="4">2*0.9</f>
        <v>1.8</v>
      </c>
      <c r="H39" s="20">
        <f t="shared" si="4"/>
        <v>1.8</v>
      </c>
      <c r="I39" s="20">
        <f t="shared" si="4"/>
        <v>1.8</v>
      </c>
      <c r="J39" s="20">
        <f t="shared" si="4"/>
        <v>1.8</v>
      </c>
      <c r="K39" s="6">
        <v>2</v>
      </c>
      <c r="L39" s="6">
        <v>2</v>
      </c>
      <c r="M39" s="6">
        <v>2</v>
      </c>
      <c r="N39" s="2">
        <v>6</v>
      </c>
      <c r="P39" s="19">
        <f t="shared" si="2"/>
        <v>18.7</v>
      </c>
    </row>
    <row r="40" spans="1:16" ht="12.75" x14ac:dyDescent="0.2">
      <c r="A40" s="8">
        <v>39</v>
      </c>
      <c r="B40" s="3" t="s">
        <v>25</v>
      </c>
      <c r="C40" s="10">
        <v>104590454</v>
      </c>
      <c r="D40" s="3" t="s">
        <v>71</v>
      </c>
      <c r="F40" s="6">
        <v>-0.5</v>
      </c>
      <c r="G40" s="6">
        <v>2</v>
      </c>
      <c r="H40" s="6">
        <v>2</v>
      </c>
      <c r="I40" s="6">
        <v>2</v>
      </c>
      <c r="J40" s="6">
        <v>2</v>
      </c>
      <c r="K40" s="6">
        <v>2</v>
      </c>
      <c r="L40" s="6">
        <v>2</v>
      </c>
      <c r="M40" s="6">
        <v>2</v>
      </c>
      <c r="N40" s="2">
        <v>5.4</v>
      </c>
      <c r="P40">
        <f t="shared" si="2"/>
        <v>18.899999999999999</v>
      </c>
    </row>
    <row r="41" spans="1:16" ht="12.75" x14ac:dyDescent="0.2">
      <c r="A41" s="8">
        <v>40</v>
      </c>
      <c r="B41" s="3" t="s">
        <v>72</v>
      </c>
      <c r="C41" s="10">
        <v>104820002</v>
      </c>
      <c r="D41" s="3" t="s">
        <v>73</v>
      </c>
      <c r="G41" s="6">
        <v>2</v>
      </c>
      <c r="H41" s="6">
        <v>2</v>
      </c>
      <c r="I41" s="6">
        <v>2</v>
      </c>
      <c r="J41" s="6">
        <v>2</v>
      </c>
      <c r="K41" s="6">
        <v>2</v>
      </c>
      <c r="L41" s="6">
        <v>2</v>
      </c>
      <c r="M41" s="6">
        <v>2</v>
      </c>
      <c r="N41" s="2">
        <v>5.4</v>
      </c>
      <c r="P41">
        <f t="shared" si="2"/>
        <v>19.399999999999999</v>
      </c>
    </row>
    <row r="42" spans="1:16" ht="12.75" x14ac:dyDescent="0.2">
      <c r="A42" s="8">
        <v>41</v>
      </c>
      <c r="B42" s="3" t="s">
        <v>72</v>
      </c>
      <c r="C42" s="10">
        <v>104820003</v>
      </c>
      <c r="D42" s="3" t="s">
        <v>74</v>
      </c>
      <c r="G42" s="6"/>
      <c r="H42" s="6"/>
      <c r="I42" s="6"/>
      <c r="J42" s="6"/>
      <c r="K42" s="6"/>
      <c r="N42" s="1"/>
      <c r="P42">
        <f t="shared" si="2"/>
        <v>0</v>
      </c>
    </row>
    <row r="43" spans="1:16" ht="12.75" x14ac:dyDescent="0.2">
      <c r="A43" s="8">
        <v>42</v>
      </c>
      <c r="B43" s="3" t="s">
        <v>72</v>
      </c>
      <c r="C43" s="10">
        <v>104820004</v>
      </c>
      <c r="D43" s="3" t="s">
        <v>75</v>
      </c>
      <c r="G43" s="6">
        <v>2</v>
      </c>
      <c r="H43" s="6">
        <v>2</v>
      </c>
      <c r="I43" s="6">
        <v>2</v>
      </c>
      <c r="J43" s="6">
        <v>2</v>
      </c>
      <c r="K43" s="6">
        <v>2</v>
      </c>
      <c r="L43" s="6">
        <v>2</v>
      </c>
      <c r="M43" s="6">
        <v>2</v>
      </c>
      <c r="N43" s="2">
        <v>6</v>
      </c>
      <c r="P43">
        <f t="shared" si="2"/>
        <v>20</v>
      </c>
    </row>
    <row r="44" spans="1:16" ht="12.75" x14ac:dyDescent="0.2">
      <c r="A44" s="8">
        <v>43</v>
      </c>
      <c r="B44" s="3" t="s">
        <v>72</v>
      </c>
      <c r="C44" s="10">
        <v>104820007</v>
      </c>
      <c r="D44" s="3" t="s">
        <v>76</v>
      </c>
      <c r="G44" s="6">
        <v>2</v>
      </c>
      <c r="H44" s="6">
        <v>2</v>
      </c>
      <c r="I44" s="6">
        <v>1.5</v>
      </c>
      <c r="J44" s="6">
        <v>2</v>
      </c>
      <c r="K44" s="6">
        <v>2</v>
      </c>
      <c r="L44" s="6">
        <v>2</v>
      </c>
      <c r="M44" s="6">
        <v>2</v>
      </c>
      <c r="N44" s="2">
        <v>1.6</v>
      </c>
      <c r="P44">
        <f t="shared" si="2"/>
        <v>15.1</v>
      </c>
    </row>
    <row r="45" spans="1:16" ht="12.75" x14ac:dyDescent="0.2">
      <c r="A45" s="8">
        <v>44</v>
      </c>
      <c r="B45" s="3" t="s">
        <v>72</v>
      </c>
      <c r="C45" s="10">
        <v>104820010</v>
      </c>
      <c r="D45" s="3" t="s">
        <v>77</v>
      </c>
      <c r="F45" s="6">
        <v>-0.5</v>
      </c>
      <c r="G45" s="6">
        <v>2</v>
      </c>
      <c r="H45" s="6">
        <v>0</v>
      </c>
      <c r="I45" s="6">
        <v>0</v>
      </c>
      <c r="J45" s="6">
        <v>0</v>
      </c>
      <c r="K45" s="6">
        <v>0</v>
      </c>
      <c r="L45" s="6">
        <v>2</v>
      </c>
      <c r="M45" s="6">
        <v>2</v>
      </c>
      <c r="N45" s="2">
        <v>0.5</v>
      </c>
      <c r="P45">
        <f t="shared" si="2"/>
        <v>6</v>
      </c>
    </row>
    <row r="46" spans="1:16" ht="12.75" x14ac:dyDescent="0.2">
      <c r="A46" s="8">
        <v>45</v>
      </c>
      <c r="B46" s="3" t="s">
        <v>72</v>
      </c>
      <c r="C46" s="10">
        <v>104820011</v>
      </c>
      <c r="D46" s="3" t="s">
        <v>78</v>
      </c>
      <c r="G46" s="6">
        <v>2</v>
      </c>
      <c r="H46" s="6">
        <v>2</v>
      </c>
      <c r="I46" s="6">
        <v>2</v>
      </c>
      <c r="J46" s="6">
        <v>2</v>
      </c>
      <c r="K46" s="6">
        <v>2</v>
      </c>
      <c r="L46" s="6">
        <v>2</v>
      </c>
      <c r="M46" s="6">
        <v>2</v>
      </c>
      <c r="N46" s="2">
        <v>6</v>
      </c>
      <c r="P46">
        <f t="shared" si="2"/>
        <v>20</v>
      </c>
    </row>
    <row r="47" spans="1:16" ht="12.75" x14ac:dyDescent="0.2">
      <c r="A47" s="8">
        <v>46</v>
      </c>
      <c r="B47" s="3" t="s">
        <v>72</v>
      </c>
      <c r="C47" s="10">
        <v>104820014</v>
      </c>
      <c r="D47" s="3" t="s">
        <v>79</v>
      </c>
      <c r="G47" s="20">
        <f t="shared" ref="G47:K47" si="5">2*0.9</f>
        <v>1.8</v>
      </c>
      <c r="H47" s="20">
        <f t="shared" si="5"/>
        <v>1.8</v>
      </c>
      <c r="I47" s="20">
        <f t="shared" si="5"/>
        <v>1.8</v>
      </c>
      <c r="J47" s="20">
        <f t="shared" si="5"/>
        <v>1.8</v>
      </c>
      <c r="K47" s="20">
        <f t="shared" si="5"/>
        <v>1.8</v>
      </c>
      <c r="L47" s="6">
        <v>2</v>
      </c>
      <c r="M47" s="6">
        <v>2</v>
      </c>
      <c r="N47" s="2">
        <v>6</v>
      </c>
      <c r="P47" s="19">
        <f t="shared" si="2"/>
        <v>19</v>
      </c>
    </row>
    <row r="48" spans="1:16" ht="12.75" x14ac:dyDescent="0.2">
      <c r="A48" s="8">
        <v>47</v>
      </c>
      <c r="B48" s="3" t="s">
        <v>72</v>
      </c>
      <c r="C48" s="10">
        <v>104820018</v>
      </c>
      <c r="D48" s="3" t="s">
        <v>80</v>
      </c>
      <c r="G48" s="6">
        <v>2</v>
      </c>
      <c r="H48" s="6">
        <v>2</v>
      </c>
      <c r="I48" s="6">
        <v>2</v>
      </c>
      <c r="J48" s="6">
        <v>2</v>
      </c>
      <c r="K48" s="6">
        <v>2</v>
      </c>
      <c r="L48" s="6">
        <v>2</v>
      </c>
      <c r="M48" s="6">
        <v>2</v>
      </c>
      <c r="N48" s="2">
        <v>6</v>
      </c>
      <c r="P48">
        <f t="shared" si="2"/>
        <v>20</v>
      </c>
    </row>
    <row r="49" spans="1:16" ht="12.75" x14ac:dyDescent="0.2">
      <c r="A49" s="8">
        <v>48</v>
      </c>
      <c r="B49" s="3" t="s">
        <v>72</v>
      </c>
      <c r="C49" s="10">
        <v>104820019</v>
      </c>
      <c r="D49" s="3" t="s">
        <v>81</v>
      </c>
      <c r="F49" s="6">
        <v>-0.5</v>
      </c>
      <c r="G49" s="6">
        <v>2</v>
      </c>
      <c r="H49" s="6">
        <v>2</v>
      </c>
      <c r="I49" s="6">
        <v>2</v>
      </c>
      <c r="J49" s="6">
        <v>2</v>
      </c>
      <c r="K49" s="6">
        <v>1</v>
      </c>
      <c r="L49" s="6">
        <v>2</v>
      </c>
      <c r="M49" s="6">
        <v>2</v>
      </c>
      <c r="N49" s="2">
        <v>3</v>
      </c>
      <c r="P49">
        <f t="shared" si="2"/>
        <v>15.5</v>
      </c>
    </row>
    <row r="50" spans="1:16" ht="12.75" x14ac:dyDescent="0.2">
      <c r="A50" s="8">
        <v>49</v>
      </c>
      <c r="B50" s="3" t="s">
        <v>72</v>
      </c>
      <c r="C50" s="10">
        <v>104820020</v>
      </c>
      <c r="D50" s="3" t="s">
        <v>82</v>
      </c>
      <c r="G50" s="6">
        <v>2</v>
      </c>
      <c r="H50" s="6">
        <v>2</v>
      </c>
      <c r="I50" s="6">
        <v>2</v>
      </c>
      <c r="J50" s="6">
        <v>2</v>
      </c>
      <c r="K50" s="6">
        <v>2</v>
      </c>
      <c r="L50" s="6">
        <v>2</v>
      </c>
      <c r="M50" s="6">
        <v>2</v>
      </c>
      <c r="N50" s="2">
        <v>5.6</v>
      </c>
      <c r="P50">
        <f t="shared" si="2"/>
        <v>19.600000000000001</v>
      </c>
    </row>
    <row r="51" spans="1:16" ht="12.75" x14ac:dyDescent="0.2">
      <c r="A51" s="8">
        <v>50</v>
      </c>
      <c r="B51" s="3" t="s">
        <v>72</v>
      </c>
      <c r="C51" s="10">
        <v>104820021</v>
      </c>
      <c r="D51" s="3" t="s">
        <v>83</v>
      </c>
      <c r="G51" s="6">
        <v>2</v>
      </c>
      <c r="H51" s="6">
        <v>2</v>
      </c>
      <c r="I51" s="6">
        <v>2</v>
      </c>
      <c r="J51" s="6">
        <v>2</v>
      </c>
      <c r="K51" s="6">
        <v>2</v>
      </c>
      <c r="L51" s="6">
        <v>2</v>
      </c>
      <c r="M51" s="6">
        <v>2</v>
      </c>
      <c r="N51" s="2">
        <v>5.0999999999999996</v>
      </c>
      <c r="P51">
        <f t="shared" si="2"/>
        <v>19.100000000000001</v>
      </c>
    </row>
    <row r="52" spans="1:16" ht="12.75" x14ac:dyDescent="0.2">
      <c r="A52" s="8">
        <v>51</v>
      </c>
      <c r="B52" s="3" t="s">
        <v>72</v>
      </c>
      <c r="C52" s="10">
        <v>104820022</v>
      </c>
      <c r="D52" s="3" t="s">
        <v>84</v>
      </c>
      <c r="G52" s="6">
        <v>2</v>
      </c>
      <c r="H52" s="6">
        <v>2</v>
      </c>
      <c r="I52" s="6">
        <v>2</v>
      </c>
      <c r="J52" s="6">
        <v>2</v>
      </c>
      <c r="K52" s="6">
        <v>2</v>
      </c>
      <c r="L52" s="6">
        <v>2</v>
      </c>
      <c r="M52" s="6">
        <v>2</v>
      </c>
      <c r="N52" s="2">
        <v>5.3</v>
      </c>
      <c r="P52">
        <f t="shared" si="2"/>
        <v>19.3</v>
      </c>
    </row>
    <row r="53" spans="1:16" ht="12.75" x14ac:dyDescent="0.2">
      <c r="A53" s="8">
        <v>52</v>
      </c>
      <c r="B53" s="3" t="s">
        <v>72</v>
      </c>
      <c r="C53" s="10">
        <v>104820024</v>
      </c>
      <c r="D53" s="3" t="s">
        <v>85</v>
      </c>
      <c r="G53" s="6">
        <v>2</v>
      </c>
      <c r="H53" s="6">
        <v>2</v>
      </c>
      <c r="I53" s="6">
        <v>2</v>
      </c>
      <c r="J53" s="6">
        <v>2</v>
      </c>
      <c r="K53" s="6">
        <v>2</v>
      </c>
      <c r="L53" s="6">
        <v>2</v>
      </c>
      <c r="M53" s="6">
        <v>2</v>
      </c>
      <c r="N53" s="2">
        <v>5.7</v>
      </c>
      <c r="P53">
        <f t="shared" si="2"/>
        <v>19.7</v>
      </c>
    </row>
    <row r="54" spans="1:16" ht="12.75" x14ac:dyDescent="0.2">
      <c r="A54" s="8">
        <v>53</v>
      </c>
      <c r="B54" s="3" t="s">
        <v>72</v>
      </c>
      <c r="C54" s="10">
        <v>104820026</v>
      </c>
      <c r="D54" s="3" t="s">
        <v>86</v>
      </c>
      <c r="F54" s="6">
        <v>-0.5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2</v>
      </c>
      <c r="M54" s="6">
        <v>2</v>
      </c>
      <c r="N54" s="2">
        <v>5.5</v>
      </c>
      <c r="P54">
        <f t="shared" si="2"/>
        <v>9</v>
      </c>
    </row>
    <row r="55" spans="1:16" ht="12.75" x14ac:dyDescent="0.2">
      <c r="A55" s="8">
        <v>54</v>
      </c>
      <c r="B55" s="3" t="s">
        <v>72</v>
      </c>
      <c r="C55" s="10">
        <v>104820027</v>
      </c>
      <c r="D55" s="3" t="s">
        <v>87</v>
      </c>
      <c r="G55" s="6">
        <v>2</v>
      </c>
      <c r="H55" s="6">
        <v>2</v>
      </c>
      <c r="I55" s="6">
        <v>2</v>
      </c>
      <c r="J55" s="6">
        <v>2</v>
      </c>
      <c r="K55" s="6">
        <v>2</v>
      </c>
      <c r="L55" s="6">
        <v>2</v>
      </c>
      <c r="M55" s="6">
        <v>2</v>
      </c>
      <c r="N55" s="2">
        <v>5.6</v>
      </c>
      <c r="P55">
        <f t="shared" si="2"/>
        <v>19.600000000000001</v>
      </c>
    </row>
    <row r="56" spans="1:16" ht="12.75" x14ac:dyDescent="0.2">
      <c r="A56" s="8">
        <v>55</v>
      </c>
      <c r="B56" s="3" t="s">
        <v>12</v>
      </c>
      <c r="C56" s="22" t="s">
        <v>88</v>
      </c>
      <c r="D56" s="3" t="s">
        <v>89</v>
      </c>
      <c r="F56" s="6">
        <v>-0.5</v>
      </c>
      <c r="G56" s="6">
        <v>2</v>
      </c>
      <c r="H56" s="6">
        <v>2</v>
      </c>
      <c r="I56" s="6">
        <v>2</v>
      </c>
      <c r="J56" s="6">
        <v>2</v>
      </c>
      <c r="K56" s="6">
        <v>2</v>
      </c>
      <c r="L56" s="6">
        <v>2</v>
      </c>
      <c r="M56" s="6">
        <v>2</v>
      </c>
      <c r="N56" s="2">
        <v>5.9</v>
      </c>
      <c r="P56">
        <f t="shared" si="2"/>
        <v>19.399999999999999</v>
      </c>
    </row>
    <row r="57" spans="1:16" ht="12.75" x14ac:dyDescent="0.2">
      <c r="A57" s="8">
        <v>56</v>
      </c>
      <c r="B57" s="3" t="s">
        <v>90</v>
      </c>
      <c r="C57" s="22" t="s">
        <v>91</v>
      </c>
      <c r="D57" s="3" t="s">
        <v>92</v>
      </c>
      <c r="G57" s="6">
        <v>1.5</v>
      </c>
      <c r="H57" s="6">
        <v>2</v>
      </c>
      <c r="I57" s="6">
        <v>2</v>
      </c>
      <c r="J57" s="6">
        <v>2</v>
      </c>
      <c r="K57" s="6">
        <v>2</v>
      </c>
      <c r="L57" s="6">
        <v>2</v>
      </c>
      <c r="M57" s="6">
        <v>2</v>
      </c>
      <c r="N57" s="2">
        <v>5</v>
      </c>
      <c r="P57">
        <f t="shared" si="2"/>
        <v>18.5</v>
      </c>
    </row>
    <row r="58" spans="1:16" ht="12.75" x14ac:dyDescent="0.2">
      <c r="A58" s="8">
        <v>57</v>
      </c>
      <c r="B58" s="3" t="s">
        <v>93</v>
      </c>
      <c r="C58" s="22" t="s">
        <v>94</v>
      </c>
      <c r="D58" s="3" t="s">
        <v>95</v>
      </c>
      <c r="G58" s="6">
        <v>1.5</v>
      </c>
      <c r="H58" s="6">
        <v>2</v>
      </c>
      <c r="I58" s="6">
        <v>2</v>
      </c>
      <c r="J58" s="6">
        <v>2</v>
      </c>
      <c r="K58" s="6">
        <v>2</v>
      </c>
      <c r="L58" s="6">
        <v>2</v>
      </c>
      <c r="M58" s="6">
        <v>2</v>
      </c>
      <c r="N58" s="2">
        <v>5.7</v>
      </c>
      <c r="P58">
        <f t="shared" si="2"/>
        <v>19.2</v>
      </c>
    </row>
    <row r="62" spans="1:16" ht="12.75" x14ac:dyDescent="0.2">
      <c r="B62" s="19"/>
      <c r="C62" s="20" t="s">
        <v>137</v>
      </c>
      <c r="D62" s="20" t="s">
        <v>138</v>
      </c>
    </row>
    <row r="63" spans="1:16" ht="12.75" x14ac:dyDescent="0.2">
      <c r="B63" s="20">
        <v>5</v>
      </c>
      <c r="C63" s="20" t="s">
        <v>139</v>
      </c>
      <c r="D63" s="19">
        <f t="array" ref="D63:D66">FREQUENCY(P2:P58,B63:B65)</f>
        <v>3</v>
      </c>
    </row>
    <row r="64" spans="1:16" ht="12.75" x14ac:dyDescent="0.2">
      <c r="B64" s="20">
        <v>10</v>
      </c>
      <c r="C64" s="20" t="s">
        <v>140</v>
      </c>
      <c r="D64" s="19">
        <v>6</v>
      </c>
    </row>
    <row r="65" spans="2:4" ht="12.75" x14ac:dyDescent="0.2">
      <c r="B65" s="20">
        <v>15</v>
      </c>
      <c r="C65" s="20" t="s">
        <v>141</v>
      </c>
      <c r="D65" s="19">
        <v>2</v>
      </c>
    </row>
    <row r="66" spans="2:4" ht="12.75" x14ac:dyDescent="0.2">
      <c r="B66" s="20">
        <v>20</v>
      </c>
      <c r="C66" s="20" t="s">
        <v>142</v>
      </c>
      <c r="D66" s="19">
        <v>45</v>
      </c>
    </row>
    <row r="67" spans="2:4" ht="12.75" x14ac:dyDescent="0.2">
      <c r="B67" s="19"/>
      <c r="C67" s="20" t="s">
        <v>102</v>
      </c>
      <c r="D67" s="19">
        <f>AVERAGE(P2:P58)</f>
        <v>16.466071428571432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2578125" defaultRowHeight="15.75" customHeight="1" x14ac:dyDescent="0.2"/>
  <sheetData>
    <row r="1" spans="1:28" ht="15.75" customHeight="1" x14ac:dyDescent="0.2">
      <c r="A1" s="25" t="s">
        <v>0</v>
      </c>
      <c r="B1" s="25" t="s">
        <v>1</v>
      </c>
      <c r="C1" s="26" t="s">
        <v>2</v>
      </c>
      <c r="D1" s="25" t="s">
        <v>3</v>
      </c>
      <c r="E1" s="27" t="s">
        <v>113</v>
      </c>
      <c r="F1" s="27" t="s">
        <v>114</v>
      </c>
      <c r="G1" s="27" t="s">
        <v>115</v>
      </c>
      <c r="H1" s="27" t="s">
        <v>116</v>
      </c>
      <c r="I1" s="27" t="s">
        <v>117</v>
      </c>
      <c r="J1" s="27" t="s">
        <v>118</v>
      </c>
      <c r="K1" s="27" t="s">
        <v>119</v>
      </c>
      <c r="L1" s="27" t="s">
        <v>120</v>
      </c>
      <c r="M1" s="27" t="s">
        <v>121</v>
      </c>
      <c r="N1" s="27" t="s">
        <v>122</v>
      </c>
      <c r="O1" s="27" t="s">
        <v>123</v>
      </c>
      <c r="P1" s="27" t="s">
        <v>124</v>
      </c>
      <c r="Q1" s="27" t="s">
        <v>125</v>
      </c>
      <c r="R1" s="27" t="s">
        <v>126</v>
      </c>
      <c r="S1" s="27" t="s">
        <v>127</v>
      </c>
      <c r="T1" s="27" t="s">
        <v>128</v>
      </c>
      <c r="U1" s="27" t="s">
        <v>129</v>
      </c>
      <c r="V1" s="27" t="s">
        <v>130</v>
      </c>
      <c r="W1" s="27" t="s">
        <v>131</v>
      </c>
      <c r="X1" s="27" t="s">
        <v>132</v>
      </c>
      <c r="Y1" s="27" t="s">
        <v>133</v>
      </c>
      <c r="Z1" s="27" t="s">
        <v>134</v>
      </c>
      <c r="AA1" s="27" t="s">
        <v>135</v>
      </c>
      <c r="AB1" s="28" t="s">
        <v>136</v>
      </c>
    </row>
    <row r="2" spans="1:28" ht="15.75" customHeight="1" x14ac:dyDescent="0.2">
      <c r="A2" s="8">
        <v>1</v>
      </c>
      <c r="B2" s="25" t="s">
        <v>12</v>
      </c>
      <c r="C2" s="10">
        <v>101590303</v>
      </c>
      <c r="D2" s="3" t="s">
        <v>13</v>
      </c>
      <c r="E2" s="2">
        <v>6</v>
      </c>
      <c r="F2" s="2">
        <v>404</v>
      </c>
      <c r="G2" s="2">
        <v>51</v>
      </c>
      <c r="H2" s="2">
        <v>65</v>
      </c>
      <c r="I2" s="2">
        <v>2.8</v>
      </c>
      <c r="J2" s="2">
        <v>161</v>
      </c>
      <c r="K2" s="2">
        <v>0</v>
      </c>
      <c r="L2" s="2">
        <v>1</v>
      </c>
      <c r="M2" s="2">
        <v>0</v>
      </c>
      <c r="N2" s="2">
        <v>0</v>
      </c>
      <c r="O2" s="2">
        <v>26</v>
      </c>
      <c r="P2" s="2">
        <v>0</v>
      </c>
      <c r="Q2" s="2">
        <v>0</v>
      </c>
      <c r="R2" s="2">
        <v>0</v>
      </c>
      <c r="S2" s="2">
        <v>0</v>
      </c>
      <c r="T2" s="2">
        <v>11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28</v>
      </c>
    </row>
    <row r="3" spans="1:28" ht="15.75" customHeight="1" x14ac:dyDescent="0.2">
      <c r="A3" s="8">
        <v>2</v>
      </c>
      <c r="B3" s="25" t="s">
        <v>12</v>
      </c>
      <c r="C3" s="10">
        <v>101590335</v>
      </c>
      <c r="D3" s="3" t="s">
        <v>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8" ht="15.75" customHeight="1" x14ac:dyDescent="0.2">
      <c r="A4" s="8">
        <v>3</v>
      </c>
      <c r="B4" s="25" t="s">
        <v>15</v>
      </c>
      <c r="C4" s="10">
        <v>103360008</v>
      </c>
      <c r="D4" s="3" t="s">
        <v>16</v>
      </c>
      <c r="E4" s="2">
        <v>6</v>
      </c>
      <c r="F4" s="2">
        <v>342</v>
      </c>
      <c r="G4" s="2">
        <v>0</v>
      </c>
      <c r="H4" s="2">
        <v>38</v>
      </c>
      <c r="I4" s="2">
        <v>3.8</v>
      </c>
      <c r="J4" s="2">
        <v>111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6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32</v>
      </c>
    </row>
    <row r="5" spans="1:28" ht="15.75" customHeight="1" x14ac:dyDescent="0.2">
      <c r="A5" s="8">
        <v>4</v>
      </c>
      <c r="B5" s="25" t="s">
        <v>12</v>
      </c>
      <c r="C5" s="10">
        <v>103590009</v>
      </c>
      <c r="D5" s="3" t="s">
        <v>17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8" ht="15.75" customHeight="1" x14ac:dyDescent="0.2">
      <c r="A6" s="8">
        <v>5</v>
      </c>
      <c r="B6" s="25" t="s">
        <v>12</v>
      </c>
      <c r="C6" s="10">
        <v>103590013</v>
      </c>
      <c r="D6" s="3" t="s">
        <v>18</v>
      </c>
      <c r="E6" s="2">
        <v>6</v>
      </c>
      <c r="F6" s="2">
        <v>456</v>
      </c>
      <c r="G6" s="2">
        <v>83</v>
      </c>
      <c r="H6" s="2">
        <v>6</v>
      </c>
      <c r="I6" s="2">
        <v>5.7</v>
      </c>
      <c r="J6" s="2">
        <v>13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6</v>
      </c>
    </row>
    <row r="7" spans="1:28" ht="15.75" customHeight="1" x14ac:dyDescent="0.2">
      <c r="A7" s="8">
        <v>6</v>
      </c>
      <c r="B7" s="25" t="s">
        <v>12</v>
      </c>
      <c r="C7" s="10">
        <v>103590016</v>
      </c>
      <c r="D7" s="3" t="s">
        <v>21</v>
      </c>
      <c r="E7" s="2">
        <v>6</v>
      </c>
      <c r="F7" s="2">
        <v>549</v>
      </c>
      <c r="G7" s="2">
        <v>0</v>
      </c>
      <c r="H7" s="2">
        <v>35</v>
      </c>
      <c r="I7" s="2">
        <v>4.7</v>
      </c>
      <c r="J7" s="2">
        <v>64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32</v>
      </c>
    </row>
    <row r="8" spans="1:28" ht="15.75" customHeight="1" x14ac:dyDescent="0.2">
      <c r="A8" s="8">
        <v>7</v>
      </c>
      <c r="B8" s="25" t="s">
        <v>12</v>
      </c>
      <c r="C8" s="10">
        <v>103590018</v>
      </c>
      <c r="D8" s="3" t="s">
        <v>22</v>
      </c>
      <c r="E8" s="2">
        <v>6</v>
      </c>
      <c r="F8" s="2">
        <v>537</v>
      </c>
      <c r="G8" s="2">
        <v>0</v>
      </c>
      <c r="H8" s="2">
        <v>2</v>
      </c>
      <c r="I8" s="2">
        <v>5.9</v>
      </c>
      <c r="J8" s="2">
        <v>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2</v>
      </c>
    </row>
    <row r="9" spans="1:28" ht="15.75" customHeight="1" x14ac:dyDescent="0.2">
      <c r="A9" s="8">
        <v>8</v>
      </c>
      <c r="B9" s="25" t="s">
        <v>12</v>
      </c>
      <c r="C9" s="10">
        <v>103590038</v>
      </c>
      <c r="D9" s="3" t="s">
        <v>23</v>
      </c>
      <c r="E9" s="2">
        <v>6</v>
      </c>
      <c r="F9" s="2">
        <v>553</v>
      </c>
      <c r="G9" s="2">
        <v>0</v>
      </c>
      <c r="H9" s="2">
        <v>0</v>
      </c>
      <c r="I9" s="2">
        <v>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8" ht="15.75" customHeight="1" x14ac:dyDescent="0.2">
      <c r="A10" s="8">
        <v>9</v>
      </c>
      <c r="B10" s="25" t="s">
        <v>25</v>
      </c>
      <c r="C10" s="10">
        <v>103590044</v>
      </c>
      <c r="D10" s="3" t="s">
        <v>27</v>
      </c>
      <c r="E10" s="2">
        <v>6</v>
      </c>
      <c r="F10" s="2">
        <v>439</v>
      </c>
      <c r="G10" s="2">
        <v>0</v>
      </c>
      <c r="H10" s="2">
        <v>0</v>
      </c>
      <c r="I10" s="2">
        <v>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8" ht="15.75" customHeight="1" x14ac:dyDescent="0.2">
      <c r="A11" s="8">
        <v>10</v>
      </c>
      <c r="B11" s="25" t="s">
        <v>25</v>
      </c>
      <c r="C11" s="10">
        <v>103590045</v>
      </c>
      <c r="D11" s="3" t="s">
        <v>32</v>
      </c>
      <c r="E11" s="2">
        <v>6</v>
      </c>
      <c r="F11" s="2">
        <v>1140</v>
      </c>
      <c r="G11" s="2">
        <v>0</v>
      </c>
      <c r="H11" s="2">
        <v>0</v>
      </c>
      <c r="I11" s="2">
        <v>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8" ht="15.75" customHeight="1" x14ac:dyDescent="0.2">
      <c r="A12" s="8">
        <v>11</v>
      </c>
      <c r="B12" s="25" t="s">
        <v>12</v>
      </c>
      <c r="C12" s="10">
        <v>103590050</v>
      </c>
      <c r="D12" s="3" t="s">
        <v>36</v>
      </c>
      <c r="E12" s="2">
        <v>6</v>
      </c>
      <c r="F12" s="2">
        <v>310</v>
      </c>
      <c r="G12" s="2">
        <v>75</v>
      </c>
      <c r="H12" s="2">
        <v>50</v>
      </c>
      <c r="I12" s="2">
        <v>2.8</v>
      </c>
      <c r="J12" s="2">
        <v>161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2</v>
      </c>
      <c r="X12" s="2">
        <v>16</v>
      </c>
      <c r="Y12" s="2">
        <v>0</v>
      </c>
      <c r="Z12" s="2">
        <v>0</v>
      </c>
      <c r="AA12" s="2">
        <v>31</v>
      </c>
    </row>
    <row r="13" spans="1:28" ht="15.75" customHeight="1" x14ac:dyDescent="0.2">
      <c r="A13" s="8">
        <v>12</v>
      </c>
      <c r="B13" s="25" t="s">
        <v>12</v>
      </c>
      <c r="C13" s="10">
        <v>103590054</v>
      </c>
      <c r="D13" s="3" t="s">
        <v>38</v>
      </c>
      <c r="E13" s="2">
        <v>6</v>
      </c>
      <c r="F13" s="2">
        <v>446</v>
      </c>
      <c r="G13" s="2">
        <v>0</v>
      </c>
      <c r="H13" s="2">
        <v>38</v>
      </c>
      <c r="I13" s="2">
        <v>4.3</v>
      </c>
      <c r="J13" s="2">
        <v>85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</v>
      </c>
      <c r="U13" s="2">
        <v>0</v>
      </c>
      <c r="V13" s="2">
        <v>0</v>
      </c>
      <c r="W13" s="2">
        <v>0</v>
      </c>
      <c r="X13" s="2">
        <v>6</v>
      </c>
      <c r="Y13" s="2">
        <v>0</v>
      </c>
      <c r="Z13" s="2">
        <v>0</v>
      </c>
      <c r="AA13" s="2">
        <v>29</v>
      </c>
    </row>
    <row r="14" spans="1:28" ht="15.75" customHeight="1" x14ac:dyDescent="0.2">
      <c r="A14" s="8">
        <v>13</v>
      </c>
      <c r="B14" s="25" t="s">
        <v>25</v>
      </c>
      <c r="C14" s="10">
        <v>104590004</v>
      </c>
      <c r="D14" s="3" t="s">
        <v>39</v>
      </c>
      <c r="E14" s="2">
        <v>6</v>
      </c>
      <c r="F14" s="2">
        <v>476</v>
      </c>
      <c r="G14" s="2">
        <v>0</v>
      </c>
      <c r="H14" s="2">
        <v>10</v>
      </c>
      <c r="I14" s="2">
        <v>5.6</v>
      </c>
      <c r="J14" s="2">
        <v>21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2</v>
      </c>
      <c r="U14" s="2">
        <v>0</v>
      </c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6</v>
      </c>
    </row>
    <row r="15" spans="1:28" ht="15.75" customHeight="1" x14ac:dyDescent="0.2">
      <c r="A15" s="8">
        <v>14</v>
      </c>
      <c r="B15" s="25" t="s">
        <v>25</v>
      </c>
      <c r="C15" s="10">
        <v>104590005</v>
      </c>
      <c r="D15" s="3" t="s">
        <v>40</v>
      </c>
      <c r="E15" s="2">
        <v>6</v>
      </c>
      <c r="F15" s="2">
        <v>393</v>
      </c>
      <c r="G15" s="2">
        <v>0</v>
      </c>
      <c r="H15" s="2">
        <v>11</v>
      </c>
      <c r="I15" s="2">
        <v>5.4</v>
      </c>
      <c r="J15" s="2">
        <v>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11</v>
      </c>
    </row>
    <row r="16" spans="1:28" ht="15.75" customHeight="1" x14ac:dyDescent="0.2">
      <c r="A16" s="8">
        <v>15</v>
      </c>
      <c r="B16" s="25" t="s">
        <v>25</v>
      </c>
      <c r="C16" s="10">
        <v>104590006</v>
      </c>
      <c r="D16" s="3" t="s">
        <v>41</v>
      </c>
      <c r="E16" s="2">
        <v>6</v>
      </c>
      <c r="F16" s="2">
        <v>445</v>
      </c>
      <c r="G16" s="2">
        <v>0</v>
      </c>
      <c r="H16" s="2">
        <v>0</v>
      </c>
      <c r="I16" s="2">
        <v>6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5">
      <c r="A17" s="8">
        <v>16</v>
      </c>
      <c r="B17" s="3" t="s">
        <v>25</v>
      </c>
      <c r="C17" s="9">
        <v>104590007</v>
      </c>
      <c r="D17" s="12" t="s">
        <v>42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">
      <c r="A18" s="8">
        <v>17</v>
      </c>
      <c r="B18" s="25" t="s">
        <v>25</v>
      </c>
      <c r="C18" s="10">
        <v>104590008</v>
      </c>
      <c r="D18" s="3" t="s">
        <v>49</v>
      </c>
      <c r="E18" s="2">
        <v>6</v>
      </c>
      <c r="F18" s="2">
        <v>476</v>
      </c>
      <c r="G18" s="2">
        <v>0</v>
      </c>
      <c r="H18" s="2">
        <v>43</v>
      </c>
      <c r="I18" s="2">
        <v>4.2</v>
      </c>
      <c r="J18" s="2">
        <v>90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8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8</v>
      </c>
      <c r="Y18" s="2">
        <v>0</v>
      </c>
      <c r="Z18" s="2">
        <v>0</v>
      </c>
      <c r="AA18" s="2">
        <v>27</v>
      </c>
    </row>
    <row r="19" spans="1:27" ht="15.75" customHeight="1" x14ac:dyDescent="0.2">
      <c r="A19" s="8">
        <v>18</v>
      </c>
      <c r="B19" s="25" t="s">
        <v>25</v>
      </c>
      <c r="C19" s="10">
        <v>104590012</v>
      </c>
      <c r="D19" s="3" t="s">
        <v>50</v>
      </c>
      <c r="E19" s="2">
        <v>6</v>
      </c>
      <c r="F19" s="2">
        <v>564</v>
      </c>
      <c r="G19" s="2">
        <v>0</v>
      </c>
      <c r="H19" s="2">
        <v>0</v>
      </c>
      <c r="I19" s="2">
        <v>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ht="15.75" customHeight="1" x14ac:dyDescent="0.2">
      <c r="A20" s="8">
        <v>19</v>
      </c>
      <c r="B20" s="25" t="s">
        <v>25</v>
      </c>
      <c r="C20" s="10">
        <v>104590014</v>
      </c>
      <c r="D20" s="3" t="s">
        <v>51</v>
      </c>
      <c r="E20" s="2">
        <v>6</v>
      </c>
      <c r="F20" s="2">
        <v>556</v>
      </c>
      <c r="G20" s="2">
        <v>0</v>
      </c>
      <c r="H20" s="2">
        <v>16</v>
      </c>
      <c r="I20" s="2">
        <v>5.4</v>
      </c>
      <c r="J20" s="2">
        <v>29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16</v>
      </c>
    </row>
    <row r="21" spans="1:27" ht="15.75" customHeight="1" x14ac:dyDescent="0.2">
      <c r="A21" s="8">
        <v>20</v>
      </c>
      <c r="B21" s="25" t="s">
        <v>25</v>
      </c>
      <c r="C21" s="10">
        <v>104590019</v>
      </c>
      <c r="D21" s="3" t="s">
        <v>52</v>
      </c>
      <c r="E21" s="2">
        <v>6</v>
      </c>
      <c r="F21" s="2">
        <v>449</v>
      </c>
      <c r="G21" s="2">
        <v>0</v>
      </c>
      <c r="H21" s="2">
        <v>0</v>
      </c>
      <c r="I21" s="2">
        <v>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ht="15.75" customHeight="1" x14ac:dyDescent="0.2">
      <c r="A22" s="8">
        <v>21</v>
      </c>
      <c r="B22" s="25" t="s">
        <v>25</v>
      </c>
      <c r="C22" s="10">
        <v>104590020</v>
      </c>
      <c r="D22" s="3" t="s">
        <v>53</v>
      </c>
      <c r="E22" s="2">
        <v>6</v>
      </c>
      <c r="F22" s="2">
        <v>570</v>
      </c>
      <c r="G22" s="2">
        <v>0</v>
      </c>
      <c r="H22" s="2">
        <v>0</v>
      </c>
      <c r="I22" s="2">
        <v>6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ht="15.75" customHeight="1" x14ac:dyDescent="0.2">
      <c r="A23" s="8">
        <v>22</v>
      </c>
      <c r="B23" s="25" t="s">
        <v>25</v>
      </c>
      <c r="C23" s="10">
        <v>104590025</v>
      </c>
      <c r="D23" s="3" t="s">
        <v>54</v>
      </c>
      <c r="E23" s="2">
        <v>6</v>
      </c>
      <c r="F23" s="2">
        <v>614</v>
      </c>
      <c r="G23" s="2">
        <v>0</v>
      </c>
      <c r="H23" s="2">
        <v>5</v>
      </c>
      <c r="I23" s="2">
        <v>5.8</v>
      </c>
      <c r="J23" s="2">
        <v>8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ht="15.75" customHeight="1" x14ac:dyDescent="0.2">
      <c r="A24" s="8">
        <v>23</v>
      </c>
      <c r="B24" s="25" t="s">
        <v>25</v>
      </c>
      <c r="C24" s="10">
        <v>104590027</v>
      </c>
      <c r="D24" s="3" t="s">
        <v>55</v>
      </c>
      <c r="E24" s="2">
        <v>6</v>
      </c>
      <c r="F24" s="2">
        <v>540</v>
      </c>
      <c r="G24" s="2">
        <v>0</v>
      </c>
      <c r="H24" s="2">
        <v>0</v>
      </c>
      <c r="I24" s="2">
        <v>6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ht="15.75" customHeight="1" x14ac:dyDescent="0.2">
      <c r="A25" s="8">
        <v>24</v>
      </c>
      <c r="B25" s="25" t="s">
        <v>25</v>
      </c>
      <c r="C25" s="10">
        <v>104590028</v>
      </c>
      <c r="D25" s="3" t="s">
        <v>56</v>
      </c>
      <c r="E25" s="2">
        <v>6</v>
      </c>
      <c r="F25" s="2">
        <v>523</v>
      </c>
      <c r="G25" s="2">
        <v>0</v>
      </c>
      <c r="H25" s="2">
        <v>0</v>
      </c>
      <c r="I25" s="2">
        <v>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ht="15.75" customHeight="1" x14ac:dyDescent="0.2">
      <c r="A26" s="8">
        <v>25</v>
      </c>
      <c r="B26" s="25" t="s">
        <v>25</v>
      </c>
      <c r="C26" s="10">
        <v>104590029</v>
      </c>
      <c r="D26" s="3" t="s">
        <v>57</v>
      </c>
      <c r="E26" s="2">
        <v>6</v>
      </c>
      <c r="F26" s="2">
        <v>635</v>
      </c>
      <c r="G26" s="2">
        <v>0</v>
      </c>
      <c r="H26" s="2">
        <v>0</v>
      </c>
      <c r="I26" s="2">
        <v>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ht="15.75" customHeight="1" x14ac:dyDescent="0.2">
      <c r="A27" s="8">
        <v>26</v>
      </c>
      <c r="B27" s="25" t="s">
        <v>25</v>
      </c>
      <c r="C27" s="10">
        <v>104590030</v>
      </c>
      <c r="D27" s="3" t="s">
        <v>58</v>
      </c>
      <c r="E27" s="2">
        <v>6</v>
      </c>
      <c r="F27" s="2">
        <v>570</v>
      </c>
      <c r="G27" s="2">
        <v>0</v>
      </c>
      <c r="H27" s="2">
        <v>0</v>
      </c>
      <c r="I27" s="2">
        <v>6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ht="15.75" customHeight="1" x14ac:dyDescent="0.2">
      <c r="A28" s="8">
        <v>27</v>
      </c>
      <c r="B28" s="25" t="s">
        <v>25</v>
      </c>
      <c r="C28" s="10">
        <v>104590034</v>
      </c>
      <c r="D28" s="3" t="s">
        <v>59</v>
      </c>
      <c r="E28" s="2">
        <v>6</v>
      </c>
      <c r="F28" s="2">
        <v>559</v>
      </c>
      <c r="G28" s="2">
        <v>0</v>
      </c>
      <c r="H28" s="2">
        <v>1</v>
      </c>
      <c r="I28" s="2">
        <v>6</v>
      </c>
      <c r="J28" s="2">
        <v>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</row>
    <row r="29" spans="1:27" ht="15.75" customHeight="1" x14ac:dyDescent="0.2">
      <c r="A29" s="8">
        <v>28</v>
      </c>
      <c r="B29" s="25" t="s">
        <v>25</v>
      </c>
      <c r="C29" s="10">
        <v>104590035</v>
      </c>
      <c r="D29" s="3" t="s">
        <v>60</v>
      </c>
      <c r="E29" s="2">
        <v>6</v>
      </c>
      <c r="F29" s="2">
        <v>475</v>
      </c>
      <c r="G29" s="2">
        <v>0</v>
      </c>
      <c r="H29" s="2">
        <v>7</v>
      </c>
      <c r="I29" s="2">
        <v>5.7</v>
      </c>
      <c r="J29" s="2">
        <v>15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4</v>
      </c>
      <c r="Y29" s="2">
        <v>0</v>
      </c>
      <c r="Z29" s="2">
        <v>0</v>
      </c>
      <c r="AA29" s="2">
        <v>3</v>
      </c>
    </row>
    <row r="30" spans="1:27" ht="15.75" customHeight="1" x14ac:dyDescent="0.2">
      <c r="A30" s="8">
        <v>29</v>
      </c>
      <c r="B30" s="25" t="s">
        <v>25</v>
      </c>
      <c r="C30" s="10">
        <v>104590036</v>
      </c>
      <c r="D30" s="3" t="s">
        <v>61</v>
      </c>
      <c r="E30" s="2">
        <v>6</v>
      </c>
      <c r="F30" s="2">
        <v>550</v>
      </c>
      <c r="G30" s="2">
        <v>0</v>
      </c>
      <c r="H30" s="2">
        <v>0</v>
      </c>
      <c r="I30" s="2">
        <v>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ht="15.75" customHeight="1" x14ac:dyDescent="0.2">
      <c r="A31" s="8">
        <v>30</v>
      </c>
      <c r="B31" s="25" t="s">
        <v>25</v>
      </c>
      <c r="C31" s="10">
        <v>104590037</v>
      </c>
      <c r="D31" s="3" t="s">
        <v>62</v>
      </c>
      <c r="E31" s="2">
        <v>6</v>
      </c>
      <c r="F31" s="2">
        <v>507</v>
      </c>
      <c r="G31" s="2">
        <v>0</v>
      </c>
      <c r="H31" s="2">
        <v>22</v>
      </c>
      <c r="I31" s="2">
        <v>5.0999999999999996</v>
      </c>
      <c r="J31" s="2">
        <v>43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2</v>
      </c>
      <c r="Y31" s="2">
        <v>0</v>
      </c>
      <c r="Z31" s="2">
        <v>0</v>
      </c>
      <c r="AA31" s="2">
        <v>20</v>
      </c>
    </row>
    <row r="32" spans="1:27" ht="15.75" customHeight="1" x14ac:dyDescent="0.2">
      <c r="A32" s="8">
        <v>31</v>
      </c>
      <c r="B32" s="25" t="s">
        <v>25</v>
      </c>
      <c r="C32" s="10">
        <v>104590038</v>
      </c>
      <c r="D32" s="3" t="s">
        <v>63</v>
      </c>
      <c r="E32" s="2">
        <v>6</v>
      </c>
      <c r="F32" s="2">
        <v>447</v>
      </c>
      <c r="G32" s="2">
        <v>0</v>
      </c>
      <c r="H32" s="2">
        <v>0</v>
      </c>
      <c r="I32" s="2">
        <v>6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ht="15.75" customHeight="1" x14ac:dyDescent="0.2">
      <c r="A33" s="8">
        <v>32</v>
      </c>
      <c r="B33" s="25" t="s">
        <v>25</v>
      </c>
      <c r="C33" s="10">
        <v>104590039</v>
      </c>
      <c r="D33" s="3" t="s">
        <v>64</v>
      </c>
      <c r="E33" s="2">
        <v>6</v>
      </c>
      <c r="F33" s="2">
        <v>769</v>
      </c>
      <c r="G33" s="2">
        <v>0</v>
      </c>
      <c r="H33" s="2">
        <v>3</v>
      </c>
      <c r="I33" s="2">
        <v>5.9</v>
      </c>
      <c r="J33" s="2">
        <v>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ht="15.75" customHeight="1" x14ac:dyDescent="0.2">
      <c r="A34" s="8">
        <v>33</v>
      </c>
      <c r="B34" s="25" t="s">
        <v>25</v>
      </c>
      <c r="C34" s="10">
        <v>104590042</v>
      </c>
      <c r="D34" s="3" t="s">
        <v>65</v>
      </c>
      <c r="E34" s="2">
        <v>6</v>
      </c>
      <c r="F34" s="2">
        <v>443</v>
      </c>
      <c r="G34" s="2">
        <v>0</v>
      </c>
      <c r="H34" s="2">
        <v>0</v>
      </c>
      <c r="I34" s="2">
        <v>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ht="15.75" customHeight="1" x14ac:dyDescent="0.2">
      <c r="A35" s="8">
        <v>34</v>
      </c>
      <c r="B35" s="25" t="s">
        <v>25</v>
      </c>
      <c r="C35" s="10">
        <v>104590043</v>
      </c>
      <c r="D35" s="3" t="s">
        <v>66</v>
      </c>
      <c r="E35" s="2">
        <v>6</v>
      </c>
      <c r="F35" s="2">
        <v>558</v>
      </c>
      <c r="G35" s="2">
        <v>0</v>
      </c>
      <c r="H35" s="2">
        <v>0</v>
      </c>
      <c r="I35" s="2">
        <v>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ht="15.75" customHeight="1" x14ac:dyDescent="0.2">
      <c r="A36" s="8">
        <v>35</v>
      </c>
      <c r="B36" s="25" t="s">
        <v>25</v>
      </c>
      <c r="C36" s="10">
        <v>104590044</v>
      </c>
      <c r="D36" s="3" t="s">
        <v>67</v>
      </c>
      <c r="E36" s="2">
        <v>6</v>
      </c>
      <c r="F36" s="2">
        <v>276</v>
      </c>
      <c r="G36" s="2">
        <v>0</v>
      </c>
      <c r="H36" s="2">
        <v>65</v>
      </c>
      <c r="I36" s="2">
        <v>1.3</v>
      </c>
      <c r="J36" s="2">
        <v>236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7</v>
      </c>
      <c r="U36" s="2">
        <v>0</v>
      </c>
      <c r="V36" s="2">
        <v>0</v>
      </c>
      <c r="W36" s="2">
        <v>0</v>
      </c>
      <c r="X36" s="2">
        <v>2</v>
      </c>
      <c r="Y36" s="2">
        <v>0</v>
      </c>
      <c r="Z36" s="2">
        <v>0</v>
      </c>
      <c r="AA36" s="2">
        <v>55</v>
      </c>
    </row>
    <row r="37" spans="1:27" ht="15.75" customHeight="1" x14ac:dyDescent="0.2">
      <c r="A37" s="8">
        <v>36</v>
      </c>
      <c r="B37" s="25" t="s">
        <v>25</v>
      </c>
      <c r="C37" s="10">
        <v>104590046</v>
      </c>
      <c r="D37" s="3" t="s">
        <v>68</v>
      </c>
      <c r="E37" s="2">
        <v>6</v>
      </c>
      <c r="F37" s="2">
        <v>482</v>
      </c>
      <c r="G37" s="2">
        <v>0</v>
      </c>
      <c r="H37" s="2">
        <v>10</v>
      </c>
      <c r="I37" s="2">
        <v>5.6</v>
      </c>
      <c r="J37" s="2">
        <v>21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8</v>
      </c>
    </row>
    <row r="38" spans="1:27" ht="15.75" customHeight="1" x14ac:dyDescent="0.2">
      <c r="A38" s="8">
        <v>37</v>
      </c>
      <c r="B38" s="25" t="s">
        <v>25</v>
      </c>
      <c r="C38" s="10">
        <v>104590047</v>
      </c>
      <c r="D38" s="3" t="s">
        <v>69</v>
      </c>
      <c r="E38" s="2">
        <v>6</v>
      </c>
      <c r="F38" s="2">
        <v>535</v>
      </c>
      <c r="G38" s="2">
        <v>0</v>
      </c>
      <c r="H38" s="2">
        <v>25</v>
      </c>
      <c r="I38" s="2">
        <v>5.0999999999999996</v>
      </c>
      <c r="J38" s="2">
        <v>47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25</v>
      </c>
    </row>
    <row r="39" spans="1:27" ht="15.75" customHeight="1" x14ac:dyDescent="0.2">
      <c r="A39" s="8">
        <v>38</v>
      </c>
      <c r="B39" s="25" t="s">
        <v>25</v>
      </c>
      <c r="C39" s="10">
        <v>104590452</v>
      </c>
      <c r="D39" s="3" t="s">
        <v>70</v>
      </c>
      <c r="E39" s="2">
        <v>6</v>
      </c>
      <c r="F39" s="2">
        <v>619</v>
      </c>
      <c r="G39" s="2">
        <v>0</v>
      </c>
      <c r="H39" s="2">
        <v>0</v>
      </c>
      <c r="I39" s="2">
        <v>6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ht="12.75" x14ac:dyDescent="0.2">
      <c r="A40" s="8">
        <v>39</v>
      </c>
      <c r="B40" s="25" t="s">
        <v>25</v>
      </c>
      <c r="C40" s="10">
        <v>104590454</v>
      </c>
      <c r="D40" s="3" t="s">
        <v>71</v>
      </c>
      <c r="E40" s="2">
        <v>6</v>
      </c>
      <c r="F40" s="2">
        <v>442</v>
      </c>
      <c r="G40" s="2">
        <v>0</v>
      </c>
      <c r="H40" s="2">
        <v>14</v>
      </c>
      <c r="I40" s="2">
        <v>5.4</v>
      </c>
      <c r="J40" s="2">
        <v>32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12</v>
      </c>
    </row>
    <row r="41" spans="1:27" ht="12.75" x14ac:dyDescent="0.2">
      <c r="A41" s="8">
        <v>40</v>
      </c>
      <c r="B41" s="25" t="s">
        <v>72</v>
      </c>
      <c r="C41" s="10">
        <v>104820002</v>
      </c>
      <c r="D41" s="3" t="s">
        <v>73</v>
      </c>
      <c r="E41" s="2">
        <v>6</v>
      </c>
      <c r="F41" s="2">
        <v>475</v>
      </c>
      <c r="G41" s="2">
        <v>0</v>
      </c>
      <c r="H41" s="2">
        <v>15</v>
      </c>
      <c r="I41" s="2">
        <v>5.4</v>
      </c>
      <c r="J41" s="2">
        <v>32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13</v>
      </c>
      <c r="Y41" s="2">
        <v>0</v>
      </c>
      <c r="Z41" s="2">
        <v>0</v>
      </c>
      <c r="AA41" s="2">
        <v>0</v>
      </c>
    </row>
    <row r="42" spans="1:27" ht="12.75" x14ac:dyDescent="0.2">
      <c r="A42" s="8">
        <v>41</v>
      </c>
      <c r="B42" s="25" t="s">
        <v>72</v>
      </c>
      <c r="C42" s="10">
        <v>104820003</v>
      </c>
      <c r="D42" s="3" t="s">
        <v>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8">
        <v>42</v>
      </c>
      <c r="B43" s="25" t="s">
        <v>72</v>
      </c>
      <c r="C43" s="10">
        <v>104820004</v>
      </c>
      <c r="D43" s="3" t="s">
        <v>75</v>
      </c>
      <c r="E43" s="2">
        <v>6</v>
      </c>
      <c r="F43" s="2">
        <v>571</v>
      </c>
      <c r="G43" s="2">
        <v>0</v>
      </c>
      <c r="H43" s="2">
        <v>0</v>
      </c>
      <c r="I43" s="2">
        <v>6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ht="12.75" x14ac:dyDescent="0.2">
      <c r="A44" s="8">
        <v>43</v>
      </c>
      <c r="B44" s="25" t="s">
        <v>72</v>
      </c>
      <c r="C44" s="10">
        <v>104820007</v>
      </c>
      <c r="D44" s="3" t="s">
        <v>76</v>
      </c>
      <c r="E44" s="2">
        <v>6</v>
      </c>
      <c r="F44" s="2">
        <v>551</v>
      </c>
      <c r="G44" s="2">
        <v>0</v>
      </c>
      <c r="H44" s="2">
        <v>122</v>
      </c>
      <c r="I44" s="2">
        <v>1.6</v>
      </c>
      <c r="J44" s="2">
        <v>221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7</v>
      </c>
      <c r="S44" s="2">
        <v>0</v>
      </c>
      <c r="T44" s="2">
        <v>20</v>
      </c>
      <c r="U44" s="2">
        <v>0</v>
      </c>
      <c r="V44" s="2">
        <v>0</v>
      </c>
      <c r="W44" s="2">
        <v>0</v>
      </c>
      <c r="X44" s="2">
        <v>11</v>
      </c>
      <c r="Y44" s="2">
        <v>0</v>
      </c>
      <c r="Z44" s="2">
        <v>0</v>
      </c>
      <c r="AA44" s="2">
        <v>84</v>
      </c>
    </row>
    <row r="45" spans="1:27" ht="12.75" x14ac:dyDescent="0.2">
      <c r="A45" s="8">
        <v>44</v>
      </c>
      <c r="B45" s="25" t="s">
        <v>72</v>
      </c>
      <c r="C45" s="10">
        <v>104820010</v>
      </c>
      <c r="D45" s="3" t="s">
        <v>77</v>
      </c>
      <c r="E45" s="2">
        <v>6</v>
      </c>
      <c r="F45" s="2">
        <v>444</v>
      </c>
      <c r="G45" s="2">
        <v>0</v>
      </c>
      <c r="H45" s="2">
        <v>123</v>
      </c>
      <c r="I45" s="2">
        <v>0.5</v>
      </c>
      <c r="J45" s="2">
        <v>277</v>
      </c>
      <c r="K45" s="2">
        <v>0</v>
      </c>
      <c r="L45" s="2">
        <v>1</v>
      </c>
      <c r="M45" s="2">
        <v>0</v>
      </c>
      <c r="N45" s="2">
        <v>0</v>
      </c>
      <c r="O45" s="2">
        <v>22</v>
      </c>
      <c r="P45" s="2">
        <v>0</v>
      </c>
      <c r="Q45" s="2">
        <v>0</v>
      </c>
      <c r="R45" s="2">
        <v>3</v>
      </c>
      <c r="S45" s="2">
        <v>0</v>
      </c>
      <c r="T45" s="2">
        <v>9</v>
      </c>
      <c r="U45" s="2">
        <v>0</v>
      </c>
      <c r="V45" s="2">
        <v>0</v>
      </c>
      <c r="W45" s="2">
        <v>0</v>
      </c>
      <c r="X45" s="2">
        <v>7</v>
      </c>
      <c r="Y45" s="2">
        <v>0</v>
      </c>
      <c r="Z45" s="2">
        <v>0</v>
      </c>
      <c r="AA45" s="2">
        <v>82</v>
      </c>
    </row>
    <row r="46" spans="1:27" ht="12.75" x14ac:dyDescent="0.2">
      <c r="A46" s="8">
        <v>45</v>
      </c>
      <c r="B46" s="25" t="s">
        <v>72</v>
      </c>
      <c r="C46" s="10">
        <v>104820011</v>
      </c>
      <c r="D46" s="3" t="s">
        <v>78</v>
      </c>
      <c r="E46" s="2">
        <v>6</v>
      </c>
      <c r="F46" s="2">
        <v>512</v>
      </c>
      <c r="G46" s="2">
        <v>0</v>
      </c>
      <c r="H46" s="2">
        <v>0</v>
      </c>
      <c r="I46" s="2">
        <v>6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ht="12.75" x14ac:dyDescent="0.2">
      <c r="A47" s="8">
        <v>46</v>
      </c>
      <c r="B47" s="25" t="s">
        <v>72</v>
      </c>
      <c r="C47" s="10">
        <v>104820014</v>
      </c>
      <c r="D47" s="3" t="s">
        <v>79</v>
      </c>
      <c r="E47" s="29">
        <v>6</v>
      </c>
      <c r="F47" s="29">
        <v>429</v>
      </c>
      <c r="G47" s="29">
        <v>0</v>
      </c>
      <c r="H47" s="29">
        <v>0</v>
      </c>
      <c r="I47" s="29">
        <v>6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</row>
    <row r="48" spans="1:27" ht="12.75" x14ac:dyDescent="0.2">
      <c r="A48" s="8">
        <v>47</v>
      </c>
      <c r="B48" s="25" t="s">
        <v>72</v>
      </c>
      <c r="C48" s="10">
        <v>104820018</v>
      </c>
      <c r="D48" s="3" t="s">
        <v>80</v>
      </c>
      <c r="E48" s="2">
        <v>6</v>
      </c>
      <c r="F48" s="2">
        <v>443</v>
      </c>
      <c r="G48" s="2">
        <v>0</v>
      </c>
      <c r="H48" s="2">
        <v>0</v>
      </c>
      <c r="I48" s="2">
        <v>6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ht="12.75" x14ac:dyDescent="0.2">
      <c r="A49" s="8">
        <v>48</v>
      </c>
      <c r="B49" s="25" t="s">
        <v>72</v>
      </c>
      <c r="C49" s="10">
        <v>104820019</v>
      </c>
      <c r="D49" s="3" t="s">
        <v>81</v>
      </c>
      <c r="E49" s="2">
        <v>6</v>
      </c>
      <c r="F49" s="2">
        <v>435</v>
      </c>
      <c r="G49" s="2">
        <v>0</v>
      </c>
      <c r="H49" s="2">
        <v>65</v>
      </c>
      <c r="I49" s="2">
        <v>3</v>
      </c>
      <c r="J49" s="2">
        <v>149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8</v>
      </c>
      <c r="U49" s="2">
        <v>0</v>
      </c>
      <c r="V49" s="2">
        <v>0</v>
      </c>
      <c r="W49" s="2">
        <v>0</v>
      </c>
      <c r="X49" s="2">
        <v>14</v>
      </c>
      <c r="Y49" s="2">
        <v>0</v>
      </c>
      <c r="Z49" s="2">
        <v>0</v>
      </c>
      <c r="AA49" s="2">
        <v>43</v>
      </c>
    </row>
    <row r="50" spans="1:27" ht="12.75" x14ac:dyDescent="0.2">
      <c r="A50" s="8">
        <v>49</v>
      </c>
      <c r="B50" s="25" t="s">
        <v>72</v>
      </c>
      <c r="C50" s="10">
        <v>104820020</v>
      </c>
      <c r="D50" s="3" t="s">
        <v>82</v>
      </c>
      <c r="E50" s="2">
        <v>6</v>
      </c>
      <c r="F50" s="2">
        <v>547</v>
      </c>
      <c r="G50" s="2">
        <v>0</v>
      </c>
      <c r="H50" s="2">
        <v>12</v>
      </c>
      <c r="I50" s="2">
        <v>5.6</v>
      </c>
      <c r="J50" s="2">
        <v>22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9</v>
      </c>
      <c r="Y50" s="2">
        <v>0</v>
      </c>
      <c r="Z50" s="2">
        <v>0</v>
      </c>
      <c r="AA50" s="2">
        <v>2</v>
      </c>
    </row>
    <row r="51" spans="1:27" ht="12.75" x14ac:dyDescent="0.2">
      <c r="A51" s="8">
        <v>50</v>
      </c>
      <c r="B51" s="25" t="s">
        <v>72</v>
      </c>
      <c r="C51" s="10">
        <v>104820021</v>
      </c>
      <c r="D51" s="3" t="s">
        <v>83</v>
      </c>
      <c r="E51" s="2">
        <v>6</v>
      </c>
      <c r="F51" s="2">
        <v>432</v>
      </c>
      <c r="G51" s="2">
        <v>0</v>
      </c>
      <c r="H51" s="2">
        <v>20</v>
      </c>
      <c r="I51" s="2">
        <v>5.0999999999999996</v>
      </c>
      <c r="J51" s="2">
        <v>46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10</v>
      </c>
      <c r="Y51" s="2">
        <v>0</v>
      </c>
      <c r="Z51" s="2">
        <v>0</v>
      </c>
      <c r="AA51" s="2">
        <v>9</v>
      </c>
    </row>
    <row r="52" spans="1:27" ht="12.75" x14ac:dyDescent="0.2">
      <c r="A52" s="8">
        <v>51</v>
      </c>
      <c r="B52" s="25" t="s">
        <v>72</v>
      </c>
      <c r="C52" s="10">
        <v>104820022</v>
      </c>
      <c r="D52" s="3" t="s">
        <v>84</v>
      </c>
      <c r="E52" s="2">
        <v>6</v>
      </c>
      <c r="F52" s="2">
        <v>397</v>
      </c>
      <c r="G52" s="2">
        <v>0</v>
      </c>
      <c r="H52" s="2">
        <v>13</v>
      </c>
      <c r="I52" s="2">
        <v>5.3</v>
      </c>
      <c r="J52" s="2">
        <v>33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6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7</v>
      </c>
    </row>
    <row r="53" spans="1:27" ht="12.75" x14ac:dyDescent="0.2">
      <c r="A53" s="8">
        <v>52</v>
      </c>
      <c r="B53" s="25" t="s">
        <v>72</v>
      </c>
      <c r="C53" s="10">
        <v>104820024</v>
      </c>
      <c r="D53" s="3" t="s">
        <v>85</v>
      </c>
      <c r="E53" s="2">
        <v>6</v>
      </c>
      <c r="F53" s="2">
        <v>532</v>
      </c>
      <c r="G53" s="2">
        <v>0</v>
      </c>
      <c r="H53" s="2">
        <v>8</v>
      </c>
      <c r="I53" s="2">
        <v>5.7</v>
      </c>
      <c r="J53" s="2">
        <v>15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7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ht="12.75" x14ac:dyDescent="0.2">
      <c r="A54" s="8">
        <v>53</v>
      </c>
      <c r="B54" s="25" t="s">
        <v>72</v>
      </c>
      <c r="C54" s="10">
        <v>104820026</v>
      </c>
      <c r="D54" s="3" t="s">
        <v>86</v>
      </c>
      <c r="E54" s="2">
        <v>6</v>
      </c>
      <c r="F54" s="2">
        <v>415</v>
      </c>
      <c r="G54" s="2">
        <v>0</v>
      </c>
      <c r="H54" s="2">
        <v>11</v>
      </c>
      <c r="I54" s="2">
        <v>5.5</v>
      </c>
      <c r="J54" s="2">
        <v>27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2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9</v>
      </c>
    </row>
    <row r="55" spans="1:27" ht="12.75" x14ac:dyDescent="0.2">
      <c r="A55" s="8">
        <v>54</v>
      </c>
      <c r="B55" s="25" t="s">
        <v>72</v>
      </c>
      <c r="C55" s="10">
        <v>104820027</v>
      </c>
      <c r="D55" s="3" t="s">
        <v>87</v>
      </c>
      <c r="E55" s="2">
        <v>6</v>
      </c>
      <c r="F55" s="2">
        <v>384</v>
      </c>
      <c r="G55" s="2">
        <v>0</v>
      </c>
      <c r="H55" s="2">
        <v>7</v>
      </c>
      <c r="I55" s="2">
        <v>5.6</v>
      </c>
      <c r="J55" s="2">
        <v>18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7</v>
      </c>
      <c r="Y55" s="2">
        <v>0</v>
      </c>
      <c r="Z55" s="2">
        <v>0</v>
      </c>
      <c r="AA55" s="2">
        <v>0</v>
      </c>
    </row>
    <row r="56" spans="1:27" ht="12.75" x14ac:dyDescent="0.2">
      <c r="A56" s="8">
        <v>55</v>
      </c>
      <c r="B56" s="25" t="s">
        <v>12</v>
      </c>
      <c r="C56" s="22" t="s">
        <v>88</v>
      </c>
      <c r="D56" s="3" t="s">
        <v>89</v>
      </c>
      <c r="E56" s="2">
        <v>6</v>
      </c>
      <c r="F56" s="2">
        <v>525</v>
      </c>
      <c r="G56" s="2">
        <v>0</v>
      </c>
      <c r="H56" s="2">
        <v>2</v>
      </c>
      <c r="I56" s="2">
        <v>5.9</v>
      </c>
      <c r="J56" s="2">
        <v>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ht="12.75" x14ac:dyDescent="0.2">
      <c r="A57" s="8">
        <v>56</v>
      </c>
      <c r="B57" s="25" t="s">
        <v>90</v>
      </c>
      <c r="C57" s="22" t="s">
        <v>91</v>
      </c>
      <c r="D57" s="3" t="s">
        <v>92</v>
      </c>
      <c r="E57" s="2">
        <v>6</v>
      </c>
      <c r="F57" s="2">
        <v>382</v>
      </c>
      <c r="G57" s="2">
        <v>0</v>
      </c>
      <c r="H57" s="2">
        <v>19</v>
      </c>
      <c r="I57" s="2">
        <v>5</v>
      </c>
      <c r="J57" s="2">
        <v>50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3</v>
      </c>
      <c r="Y57" s="2">
        <v>0</v>
      </c>
      <c r="Z57" s="2">
        <v>0</v>
      </c>
      <c r="AA57" s="2">
        <v>16</v>
      </c>
    </row>
    <row r="58" spans="1:27" ht="12.75" x14ac:dyDescent="0.2">
      <c r="A58" s="8">
        <v>57</v>
      </c>
      <c r="B58" s="25" t="s">
        <v>93</v>
      </c>
      <c r="C58" s="22" t="s">
        <v>94</v>
      </c>
      <c r="D58" s="3" t="s">
        <v>95</v>
      </c>
      <c r="E58" s="2">
        <v>6</v>
      </c>
      <c r="F58" s="2">
        <v>398</v>
      </c>
      <c r="G58" s="2">
        <v>0</v>
      </c>
      <c r="H58" s="2">
        <v>5</v>
      </c>
      <c r="I58" s="2">
        <v>5.7</v>
      </c>
      <c r="J58" s="2">
        <v>13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3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2</v>
      </c>
    </row>
    <row r="59" spans="1:27" ht="12.75" x14ac:dyDescent="0.2">
      <c r="B59" s="32"/>
    </row>
    <row r="60" spans="1:27" ht="12.75" x14ac:dyDescent="0.2">
      <c r="B60" s="32"/>
    </row>
    <row r="61" spans="1:27" ht="12.75" x14ac:dyDescent="0.2">
      <c r="B61" s="32"/>
      <c r="F61" s="6"/>
      <c r="G61" s="6"/>
    </row>
    <row r="62" spans="1:27" ht="12.75" x14ac:dyDescent="0.2">
      <c r="B62" s="32"/>
      <c r="E62" s="6"/>
      <c r="F62" s="6"/>
    </row>
    <row r="63" spans="1:27" ht="12.75" x14ac:dyDescent="0.2">
      <c r="B63" s="32"/>
      <c r="E63" s="6"/>
      <c r="F63" s="6"/>
    </row>
    <row r="64" spans="1:27" ht="12.75" x14ac:dyDescent="0.2">
      <c r="B64" s="32"/>
      <c r="E64" s="6"/>
      <c r="F64" s="6"/>
    </row>
    <row r="65" spans="2:6" ht="12.75" x14ac:dyDescent="0.2">
      <c r="B65" s="32"/>
      <c r="E65" s="6"/>
      <c r="F65" s="6"/>
    </row>
    <row r="66" spans="2:6" ht="12.75" x14ac:dyDescent="0.2">
      <c r="B66" s="32"/>
      <c r="E66" s="6"/>
      <c r="F66" s="6"/>
    </row>
    <row r="67" spans="2:6" ht="12.75" x14ac:dyDescent="0.2">
      <c r="B67" s="32"/>
      <c r="E67" s="6"/>
      <c r="F67" s="6"/>
    </row>
    <row r="68" spans="2:6" ht="12.75" x14ac:dyDescent="0.2">
      <c r="B68" s="32"/>
      <c r="F68" s="6"/>
    </row>
    <row r="69" spans="2:6" ht="12.75" x14ac:dyDescent="0.2">
      <c r="B69" s="32"/>
    </row>
    <row r="70" spans="2:6" ht="12.75" x14ac:dyDescent="0.2">
      <c r="B70" s="32"/>
    </row>
    <row r="71" spans="2:6" ht="12.75" x14ac:dyDescent="0.2">
      <c r="B71" s="32"/>
    </row>
    <row r="72" spans="2:6" ht="12.75" x14ac:dyDescent="0.2">
      <c r="B72" s="32"/>
    </row>
    <row r="73" spans="2:6" ht="12.75" x14ac:dyDescent="0.2">
      <c r="B73" s="32"/>
    </row>
    <row r="74" spans="2:6" ht="12.75" x14ac:dyDescent="0.2">
      <c r="B74" s="32"/>
    </row>
    <row r="75" spans="2:6" ht="12.75" x14ac:dyDescent="0.2">
      <c r="B75" s="32"/>
    </row>
    <row r="76" spans="2:6" ht="12.75" x14ac:dyDescent="0.2">
      <c r="B76" s="32"/>
    </row>
    <row r="77" spans="2:6" ht="12.75" x14ac:dyDescent="0.2">
      <c r="B77" s="32"/>
    </row>
    <row r="78" spans="2:6" ht="12.75" x14ac:dyDescent="0.2">
      <c r="B78" s="32"/>
    </row>
    <row r="79" spans="2:6" ht="12.75" x14ac:dyDescent="0.2">
      <c r="B79" s="32"/>
    </row>
    <row r="80" spans="2:6" ht="12.75" x14ac:dyDescent="0.2">
      <c r="B80" s="32"/>
    </row>
    <row r="81" spans="2:2" ht="12.75" x14ac:dyDescent="0.2">
      <c r="B81" s="32"/>
    </row>
    <row r="82" spans="2:2" ht="12.75" x14ac:dyDescent="0.2">
      <c r="B82" s="32"/>
    </row>
    <row r="83" spans="2:2" ht="12.75" x14ac:dyDescent="0.2">
      <c r="B83" s="32"/>
    </row>
    <row r="84" spans="2:2" ht="12.75" x14ac:dyDescent="0.2">
      <c r="B84" s="32"/>
    </row>
    <row r="85" spans="2:2" ht="12.75" x14ac:dyDescent="0.2">
      <c r="B85" s="32"/>
    </row>
    <row r="86" spans="2:2" ht="12.75" x14ac:dyDescent="0.2">
      <c r="B86" s="32"/>
    </row>
    <row r="87" spans="2:2" ht="12.75" x14ac:dyDescent="0.2">
      <c r="B87" s="32"/>
    </row>
    <row r="88" spans="2:2" ht="12.75" x14ac:dyDescent="0.2">
      <c r="B88" s="32"/>
    </row>
    <row r="89" spans="2:2" ht="12.75" x14ac:dyDescent="0.2">
      <c r="B89" s="32"/>
    </row>
    <row r="90" spans="2:2" ht="12.75" x14ac:dyDescent="0.2">
      <c r="B90" s="32"/>
    </row>
    <row r="91" spans="2:2" ht="12.75" x14ac:dyDescent="0.2">
      <c r="B91" s="32"/>
    </row>
    <row r="92" spans="2:2" ht="12.75" x14ac:dyDescent="0.2">
      <c r="B92" s="32"/>
    </row>
    <row r="93" spans="2:2" ht="12.75" x14ac:dyDescent="0.2">
      <c r="B93" s="32"/>
    </row>
    <row r="94" spans="2:2" ht="12.75" x14ac:dyDescent="0.2">
      <c r="B94" s="32"/>
    </row>
    <row r="95" spans="2:2" ht="12.75" x14ac:dyDescent="0.2">
      <c r="B95" s="32"/>
    </row>
    <row r="96" spans="2:2" ht="12.75" x14ac:dyDescent="0.2">
      <c r="B96" s="32"/>
    </row>
    <row r="97" spans="2:2" ht="12.75" x14ac:dyDescent="0.2">
      <c r="B97" s="32"/>
    </row>
    <row r="98" spans="2:2" ht="12.75" x14ac:dyDescent="0.2">
      <c r="B98" s="32"/>
    </row>
    <row r="99" spans="2:2" ht="12.75" x14ac:dyDescent="0.2">
      <c r="B99" s="32"/>
    </row>
    <row r="100" spans="2:2" ht="12.75" x14ac:dyDescent="0.2">
      <c r="B100" s="32"/>
    </row>
    <row r="101" spans="2:2" ht="12.75" x14ac:dyDescent="0.2">
      <c r="B101" s="32"/>
    </row>
    <row r="102" spans="2:2" ht="12.75" x14ac:dyDescent="0.2">
      <c r="B102" s="32"/>
    </row>
    <row r="103" spans="2:2" ht="12.75" x14ac:dyDescent="0.2">
      <c r="B103" s="32"/>
    </row>
    <row r="104" spans="2:2" ht="12.75" x14ac:dyDescent="0.2">
      <c r="B104" s="32"/>
    </row>
    <row r="105" spans="2:2" ht="12.75" x14ac:dyDescent="0.2">
      <c r="B105" s="32"/>
    </row>
    <row r="106" spans="2:2" ht="12.75" x14ac:dyDescent="0.2">
      <c r="B106" s="32"/>
    </row>
    <row r="107" spans="2:2" ht="12.75" x14ac:dyDescent="0.2">
      <c r="B107" s="32"/>
    </row>
    <row r="108" spans="2:2" ht="12.75" x14ac:dyDescent="0.2">
      <c r="B108" s="32"/>
    </row>
    <row r="109" spans="2:2" ht="12.75" x14ac:dyDescent="0.2">
      <c r="B109" s="32"/>
    </row>
    <row r="110" spans="2:2" ht="12.75" x14ac:dyDescent="0.2">
      <c r="B110" s="32"/>
    </row>
    <row r="111" spans="2:2" ht="12.75" x14ac:dyDescent="0.2">
      <c r="B111" s="32"/>
    </row>
    <row r="112" spans="2:2" ht="12.75" x14ac:dyDescent="0.2">
      <c r="B112" s="32"/>
    </row>
    <row r="113" spans="2:2" ht="12.75" x14ac:dyDescent="0.2">
      <c r="B113" s="32"/>
    </row>
    <row r="114" spans="2:2" ht="12.75" x14ac:dyDescent="0.2">
      <c r="B114" s="32"/>
    </row>
    <row r="115" spans="2:2" ht="12.75" x14ac:dyDescent="0.2">
      <c r="B115" s="32"/>
    </row>
    <row r="116" spans="2:2" ht="12.75" x14ac:dyDescent="0.2">
      <c r="B116" s="32"/>
    </row>
    <row r="117" spans="2:2" ht="12.75" x14ac:dyDescent="0.2">
      <c r="B117" s="32"/>
    </row>
    <row r="118" spans="2:2" ht="12.75" x14ac:dyDescent="0.2">
      <c r="B118" s="32"/>
    </row>
    <row r="119" spans="2:2" ht="12.75" x14ac:dyDescent="0.2">
      <c r="B119" s="32"/>
    </row>
    <row r="120" spans="2:2" ht="12.75" x14ac:dyDescent="0.2">
      <c r="B120" s="32"/>
    </row>
    <row r="121" spans="2:2" ht="12.75" x14ac:dyDescent="0.2">
      <c r="B121" s="32"/>
    </row>
    <row r="122" spans="2:2" ht="12.75" x14ac:dyDescent="0.2">
      <c r="B122" s="32"/>
    </row>
    <row r="123" spans="2:2" ht="12.75" x14ac:dyDescent="0.2">
      <c r="B123" s="32"/>
    </row>
    <row r="124" spans="2:2" ht="12.75" x14ac:dyDescent="0.2">
      <c r="B124" s="32"/>
    </row>
    <row r="125" spans="2:2" ht="12.75" x14ac:dyDescent="0.2">
      <c r="B125" s="32"/>
    </row>
    <row r="126" spans="2:2" ht="12.75" x14ac:dyDescent="0.2">
      <c r="B126" s="32"/>
    </row>
    <row r="127" spans="2:2" ht="12.75" x14ac:dyDescent="0.2">
      <c r="B127" s="32"/>
    </row>
    <row r="128" spans="2:2" ht="12.75" x14ac:dyDescent="0.2">
      <c r="B128" s="32"/>
    </row>
    <row r="129" spans="2:2" ht="12.75" x14ac:dyDescent="0.2">
      <c r="B129" s="32"/>
    </row>
    <row r="130" spans="2:2" ht="12.75" x14ac:dyDescent="0.2">
      <c r="B130" s="32"/>
    </row>
    <row r="131" spans="2:2" ht="12.75" x14ac:dyDescent="0.2">
      <c r="B131" s="32"/>
    </row>
    <row r="132" spans="2:2" ht="12.75" x14ac:dyDescent="0.2">
      <c r="B132" s="32"/>
    </row>
    <row r="133" spans="2:2" ht="12.75" x14ac:dyDescent="0.2">
      <c r="B133" s="32"/>
    </row>
    <row r="134" spans="2:2" ht="12.75" x14ac:dyDescent="0.2">
      <c r="B134" s="32"/>
    </row>
    <row r="135" spans="2:2" ht="12.75" x14ac:dyDescent="0.2">
      <c r="B135" s="32"/>
    </row>
    <row r="136" spans="2:2" ht="12.75" x14ac:dyDescent="0.2">
      <c r="B136" s="32"/>
    </row>
    <row r="137" spans="2:2" ht="12.75" x14ac:dyDescent="0.2">
      <c r="B137" s="32"/>
    </row>
    <row r="138" spans="2:2" ht="12.75" x14ac:dyDescent="0.2">
      <c r="B138" s="32"/>
    </row>
    <row r="139" spans="2:2" ht="12.75" x14ac:dyDescent="0.2">
      <c r="B139" s="32"/>
    </row>
    <row r="140" spans="2:2" ht="12.75" x14ac:dyDescent="0.2">
      <c r="B140" s="32"/>
    </row>
    <row r="141" spans="2:2" ht="12.75" x14ac:dyDescent="0.2">
      <c r="B141" s="32"/>
    </row>
    <row r="142" spans="2:2" ht="12.75" x14ac:dyDescent="0.2">
      <c r="B142" s="32"/>
    </row>
    <row r="143" spans="2:2" ht="12.75" x14ac:dyDescent="0.2">
      <c r="B143" s="32"/>
    </row>
    <row r="144" spans="2:2" ht="12.75" x14ac:dyDescent="0.2">
      <c r="B144" s="32"/>
    </row>
    <row r="145" spans="2:2" ht="12.75" x14ac:dyDescent="0.2">
      <c r="B145" s="32"/>
    </row>
    <row r="146" spans="2:2" ht="12.75" x14ac:dyDescent="0.2">
      <c r="B146" s="32"/>
    </row>
    <row r="147" spans="2:2" ht="12.75" x14ac:dyDescent="0.2">
      <c r="B147" s="32"/>
    </row>
    <row r="148" spans="2:2" ht="12.75" x14ac:dyDescent="0.2">
      <c r="B148" s="32"/>
    </row>
    <row r="149" spans="2:2" ht="12.75" x14ac:dyDescent="0.2">
      <c r="B149" s="32"/>
    </row>
    <row r="150" spans="2:2" ht="12.75" x14ac:dyDescent="0.2">
      <c r="B150" s="32"/>
    </row>
    <row r="151" spans="2:2" ht="12.75" x14ac:dyDescent="0.2">
      <c r="B151" s="32"/>
    </row>
    <row r="152" spans="2:2" ht="12.75" x14ac:dyDescent="0.2">
      <c r="B152" s="32"/>
    </row>
    <row r="153" spans="2:2" ht="12.75" x14ac:dyDescent="0.2">
      <c r="B153" s="32"/>
    </row>
    <row r="154" spans="2:2" ht="12.75" x14ac:dyDescent="0.2">
      <c r="B154" s="32"/>
    </row>
    <row r="155" spans="2:2" ht="12.75" x14ac:dyDescent="0.2">
      <c r="B155" s="32"/>
    </row>
    <row r="156" spans="2:2" ht="12.75" x14ac:dyDescent="0.2">
      <c r="B156" s="32"/>
    </row>
    <row r="157" spans="2:2" ht="12.75" x14ac:dyDescent="0.2">
      <c r="B157" s="32"/>
    </row>
    <row r="158" spans="2:2" ht="12.75" x14ac:dyDescent="0.2">
      <c r="B158" s="32"/>
    </row>
    <row r="159" spans="2:2" ht="12.75" x14ac:dyDescent="0.2">
      <c r="B159" s="32"/>
    </row>
    <row r="160" spans="2:2" ht="12.75" x14ac:dyDescent="0.2">
      <c r="B160" s="32"/>
    </row>
    <row r="161" spans="2:2" ht="12.75" x14ac:dyDescent="0.2">
      <c r="B161" s="32"/>
    </row>
    <row r="162" spans="2:2" ht="12.75" x14ac:dyDescent="0.2">
      <c r="B162" s="32"/>
    </row>
    <row r="163" spans="2:2" ht="12.75" x14ac:dyDescent="0.2">
      <c r="B163" s="32"/>
    </row>
    <row r="164" spans="2:2" ht="12.75" x14ac:dyDescent="0.2">
      <c r="B164" s="32"/>
    </row>
    <row r="165" spans="2:2" ht="12.75" x14ac:dyDescent="0.2">
      <c r="B165" s="32"/>
    </row>
    <row r="166" spans="2:2" ht="12.75" x14ac:dyDescent="0.2">
      <c r="B166" s="32"/>
    </row>
    <row r="167" spans="2:2" ht="12.75" x14ac:dyDescent="0.2">
      <c r="B167" s="32"/>
    </row>
    <row r="168" spans="2:2" ht="12.75" x14ac:dyDescent="0.2">
      <c r="B168" s="32"/>
    </row>
    <row r="169" spans="2:2" ht="12.75" x14ac:dyDescent="0.2">
      <c r="B169" s="32"/>
    </row>
    <row r="170" spans="2:2" ht="12.75" x14ac:dyDescent="0.2">
      <c r="B170" s="32"/>
    </row>
    <row r="171" spans="2:2" ht="12.75" x14ac:dyDescent="0.2">
      <c r="B171" s="32"/>
    </row>
    <row r="172" spans="2:2" ht="12.75" x14ac:dyDescent="0.2">
      <c r="B172" s="32"/>
    </row>
    <row r="173" spans="2:2" ht="12.75" x14ac:dyDescent="0.2">
      <c r="B173" s="32"/>
    </row>
    <row r="174" spans="2:2" ht="12.75" x14ac:dyDescent="0.2">
      <c r="B174" s="32"/>
    </row>
    <row r="175" spans="2:2" ht="12.75" x14ac:dyDescent="0.2">
      <c r="B175" s="32"/>
    </row>
    <row r="176" spans="2:2" ht="12.75" x14ac:dyDescent="0.2">
      <c r="B176" s="32"/>
    </row>
    <row r="177" spans="2:2" ht="12.75" x14ac:dyDescent="0.2">
      <c r="B177" s="32"/>
    </row>
    <row r="178" spans="2:2" ht="12.75" x14ac:dyDescent="0.2">
      <c r="B178" s="32"/>
    </row>
    <row r="179" spans="2:2" ht="12.75" x14ac:dyDescent="0.2">
      <c r="B179" s="32"/>
    </row>
    <row r="180" spans="2:2" ht="12.75" x14ac:dyDescent="0.2">
      <c r="B180" s="32"/>
    </row>
    <row r="181" spans="2:2" ht="12.75" x14ac:dyDescent="0.2">
      <c r="B181" s="32"/>
    </row>
    <row r="182" spans="2:2" ht="12.75" x14ac:dyDescent="0.2">
      <c r="B182" s="32"/>
    </row>
    <row r="183" spans="2:2" ht="12.75" x14ac:dyDescent="0.2">
      <c r="B183" s="32"/>
    </row>
    <row r="184" spans="2:2" ht="12.75" x14ac:dyDescent="0.2">
      <c r="B184" s="32"/>
    </row>
    <row r="185" spans="2:2" ht="12.75" x14ac:dyDescent="0.2">
      <c r="B185" s="32"/>
    </row>
    <row r="186" spans="2:2" ht="12.75" x14ac:dyDescent="0.2">
      <c r="B186" s="32"/>
    </row>
    <row r="187" spans="2:2" ht="12.75" x14ac:dyDescent="0.2">
      <c r="B187" s="32"/>
    </row>
    <row r="188" spans="2:2" ht="12.75" x14ac:dyDescent="0.2">
      <c r="B188" s="32"/>
    </row>
    <row r="189" spans="2:2" ht="12.75" x14ac:dyDescent="0.2">
      <c r="B189" s="32"/>
    </row>
    <row r="190" spans="2:2" ht="12.75" x14ac:dyDescent="0.2">
      <c r="B190" s="32"/>
    </row>
    <row r="191" spans="2:2" ht="12.75" x14ac:dyDescent="0.2">
      <c r="B191" s="32"/>
    </row>
    <row r="192" spans="2:2" ht="12.75" x14ac:dyDescent="0.2">
      <c r="B192" s="32"/>
    </row>
    <row r="193" spans="2:2" ht="12.75" x14ac:dyDescent="0.2">
      <c r="B193" s="32"/>
    </row>
    <row r="194" spans="2:2" ht="12.75" x14ac:dyDescent="0.2">
      <c r="B194" s="32"/>
    </row>
    <row r="195" spans="2:2" ht="12.75" x14ac:dyDescent="0.2">
      <c r="B195" s="32"/>
    </row>
    <row r="196" spans="2:2" ht="12.75" x14ac:dyDescent="0.2">
      <c r="B196" s="32"/>
    </row>
    <row r="197" spans="2:2" ht="12.75" x14ac:dyDescent="0.2">
      <c r="B197" s="32"/>
    </row>
    <row r="198" spans="2:2" ht="12.75" x14ac:dyDescent="0.2">
      <c r="B198" s="32"/>
    </row>
    <row r="199" spans="2:2" ht="12.75" x14ac:dyDescent="0.2">
      <c r="B199" s="32"/>
    </row>
    <row r="200" spans="2:2" ht="12.75" x14ac:dyDescent="0.2">
      <c r="B200" s="32"/>
    </row>
    <row r="201" spans="2:2" ht="12.75" x14ac:dyDescent="0.2">
      <c r="B201" s="32"/>
    </row>
    <row r="202" spans="2:2" ht="12.75" x14ac:dyDescent="0.2">
      <c r="B202" s="32"/>
    </row>
    <row r="203" spans="2:2" ht="12.75" x14ac:dyDescent="0.2">
      <c r="B203" s="32"/>
    </row>
    <row r="204" spans="2:2" ht="12.75" x14ac:dyDescent="0.2">
      <c r="B204" s="32"/>
    </row>
    <row r="205" spans="2:2" ht="12.75" x14ac:dyDescent="0.2">
      <c r="B205" s="32"/>
    </row>
    <row r="206" spans="2:2" ht="12.75" x14ac:dyDescent="0.2">
      <c r="B206" s="32"/>
    </row>
    <row r="207" spans="2:2" ht="12.75" x14ac:dyDescent="0.2">
      <c r="B207" s="32"/>
    </row>
    <row r="208" spans="2:2" ht="12.75" x14ac:dyDescent="0.2">
      <c r="B208" s="32"/>
    </row>
    <row r="209" spans="2:2" ht="12.75" x14ac:dyDescent="0.2">
      <c r="B209" s="32"/>
    </row>
    <row r="210" spans="2:2" ht="12.75" x14ac:dyDescent="0.2">
      <c r="B210" s="32"/>
    </row>
    <row r="211" spans="2:2" ht="12.75" x14ac:dyDescent="0.2">
      <c r="B211" s="32"/>
    </row>
    <row r="212" spans="2:2" ht="12.75" x14ac:dyDescent="0.2">
      <c r="B212" s="32"/>
    </row>
    <row r="213" spans="2:2" ht="12.75" x14ac:dyDescent="0.2">
      <c r="B213" s="32"/>
    </row>
    <row r="214" spans="2:2" ht="12.75" x14ac:dyDescent="0.2">
      <c r="B214" s="32"/>
    </row>
    <row r="215" spans="2:2" ht="12.75" x14ac:dyDescent="0.2">
      <c r="B215" s="32"/>
    </row>
    <row r="216" spans="2:2" ht="12.75" x14ac:dyDescent="0.2">
      <c r="B216" s="32"/>
    </row>
    <row r="217" spans="2:2" ht="12.75" x14ac:dyDescent="0.2">
      <c r="B217" s="32"/>
    </row>
    <row r="218" spans="2:2" ht="12.75" x14ac:dyDescent="0.2">
      <c r="B218" s="32"/>
    </row>
    <row r="219" spans="2:2" ht="12.75" x14ac:dyDescent="0.2">
      <c r="B219" s="32"/>
    </row>
    <row r="220" spans="2:2" ht="12.75" x14ac:dyDescent="0.2">
      <c r="B220" s="32"/>
    </row>
    <row r="221" spans="2:2" ht="12.75" x14ac:dyDescent="0.2">
      <c r="B221" s="32"/>
    </row>
    <row r="222" spans="2:2" ht="12.75" x14ac:dyDescent="0.2">
      <c r="B222" s="32"/>
    </row>
    <row r="223" spans="2:2" ht="12.75" x14ac:dyDescent="0.2">
      <c r="B223" s="32"/>
    </row>
    <row r="224" spans="2:2" ht="12.75" x14ac:dyDescent="0.2">
      <c r="B224" s="32"/>
    </row>
    <row r="225" spans="2:2" ht="12.75" x14ac:dyDescent="0.2">
      <c r="B225" s="32"/>
    </row>
    <row r="226" spans="2:2" ht="12.75" x14ac:dyDescent="0.2">
      <c r="B226" s="32"/>
    </row>
    <row r="227" spans="2:2" ht="12.75" x14ac:dyDescent="0.2">
      <c r="B227" s="32"/>
    </row>
    <row r="228" spans="2:2" ht="12.75" x14ac:dyDescent="0.2">
      <c r="B228" s="32"/>
    </row>
    <row r="229" spans="2:2" ht="12.75" x14ac:dyDescent="0.2">
      <c r="B229" s="32"/>
    </row>
    <row r="230" spans="2:2" ht="12.75" x14ac:dyDescent="0.2">
      <c r="B230" s="32"/>
    </row>
    <row r="231" spans="2:2" ht="12.75" x14ac:dyDescent="0.2">
      <c r="B231" s="32"/>
    </row>
    <row r="232" spans="2:2" ht="12.75" x14ac:dyDescent="0.2">
      <c r="B232" s="32"/>
    </row>
    <row r="233" spans="2:2" ht="12.75" x14ac:dyDescent="0.2">
      <c r="B233" s="32"/>
    </row>
    <row r="234" spans="2:2" ht="12.75" x14ac:dyDescent="0.2">
      <c r="B234" s="32"/>
    </row>
    <row r="235" spans="2:2" ht="12.75" x14ac:dyDescent="0.2">
      <c r="B235" s="32"/>
    </row>
    <row r="236" spans="2:2" ht="12.75" x14ac:dyDescent="0.2">
      <c r="B236" s="32"/>
    </row>
    <row r="237" spans="2:2" ht="12.75" x14ac:dyDescent="0.2">
      <c r="B237" s="32"/>
    </row>
    <row r="238" spans="2:2" ht="12.75" x14ac:dyDescent="0.2">
      <c r="B238" s="32"/>
    </row>
    <row r="239" spans="2:2" ht="12.75" x14ac:dyDescent="0.2">
      <c r="B239" s="32"/>
    </row>
    <row r="240" spans="2:2" ht="12.75" x14ac:dyDescent="0.2">
      <c r="B240" s="32"/>
    </row>
    <row r="241" spans="2:2" ht="12.75" x14ac:dyDescent="0.2">
      <c r="B241" s="32"/>
    </row>
    <row r="242" spans="2:2" ht="12.75" x14ac:dyDescent="0.2">
      <c r="B242" s="32"/>
    </row>
    <row r="243" spans="2:2" ht="12.75" x14ac:dyDescent="0.2">
      <c r="B243" s="32"/>
    </row>
    <row r="244" spans="2:2" ht="12.75" x14ac:dyDescent="0.2">
      <c r="B244" s="32"/>
    </row>
    <row r="245" spans="2:2" ht="12.75" x14ac:dyDescent="0.2">
      <c r="B245" s="32"/>
    </row>
    <row r="246" spans="2:2" ht="12.75" x14ac:dyDescent="0.2">
      <c r="B246" s="32"/>
    </row>
    <row r="247" spans="2:2" ht="12.75" x14ac:dyDescent="0.2">
      <c r="B247" s="32"/>
    </row>
    <row r="248" spans="2:2" ht="12.75" x14ac:dyDescent="0.2">
      <c r="B248" s="32"/>
    </row>
    <row r="249" spans="2:2" ht="12.75" x14ac:dyDescent="0.2">
      <c r="B249" s="32"/>
    </row>
    <row r="250" spans="2:2" ht="12.75" x14ac:dyDescent="0.2">
      <c r="B250" s="32"/>
    </row>
    <row r="251" spans="2:2" ht="12.75" x14ac:dyDescent="0.2">
      <c r="B251" s="32"/>
    </row>
    <row r="252" spans="2:2" ht="12.75" x14ac:dyDescent="0.2">
      <c r="B252" s="32"/>
    </row>
    <row r="253" spans="2:2" ht="12.75" x14ac:dyDescent="0.2">
      <c r="B253" s="32"/>
    </row>
    <row r="254" spans="2:2" ht="12.75" x14ac:dyDescent="0.2">
      <c r="B254" s="32"/>
    </row>
    <row r="255" spans="2:2" ht="12.75" x14ac:dyDescent="0.2">
      <c r="B255" s="32"/>
    </row>
    <row r="256" spans="2:2" ht="12.75" x14ac:dyDescent="0.2">
      <c r="B256" s="32"/>
    </row>
    <row r="257" spans="2:2" ht="12.75" x14ac:dyDescent="0.2">
      <c r="B257" s="32"/>
    </row>
    <row r="258" spans="2:2" ht="12.75" x14ac:dyDescent="0.2">
      <c r="B258" s="32"/>
    </row>
    <row r="259" spans="2:2" ht="12.75" x14ac:dyDescent="0.2">
      <c r="B259" s="32"/>
    </row>
    <row r="260" spans="2:2" ht="12.75" x14ac:dyDescent="0.2">
      <c r="B260" s="32"/>
    </row>
    <row r="261" spans="2:2" ht="12.75" x14ac:dyDescent="0.2">
      <c r="B261" s="32"/>
    </row>
    <row r="262" spans="2:2" ht="12.75" x14ac:dyDescent="0.2">
      <c r="B262" s="32"/>
    </row>
    <row r="263" spans="2:2" ht="12.75" x14ac:dyDescent="0.2">
      <c r="B263" s="32"/>
    </row>
    <row r="264" spans="2:2" ht="12.75" x14ac:dyDescent="0.2">
      <c r="B264" s="32"/>
    </row>
    <row r="265" spans="2:2" ht="12.75" x14ac:dyDescent="0.2">
      <c r="B265" s="32"/>
    </row>
    <row r="266" spans="2:2" ht="12.75" x14ac:dyDescent="0.2">
      <c r="B266" s="32"/>
    </row>
    <row r="267" spans="2:2" ht="12.75" x14ac:dyDescent="0.2">
      <c r="B267" s="32"/>
    </row>
    <row r="268" spans="2:2" ht="12.75" x14ac:dyDescent="0.2">
      <c r="B268" s="32"/>
    </row>
    <row r="269" spans="2:2" ht="12.75" x14ac:dyDescent="0.2">
      <c r="B269" s="32"/>
    </row>
    <row r="270" spans="2:2" ht="12.75" x14ac:dyDescent="0.2">
      <c r="B270" s="32"/>
    </row>
    <row r="271" spans="2:2" ht="12.75" x14ac:dyDescent="0.2">
      <c r="B271" s="32"/>
    </row>
    <row r="272" spans="2:2" ht="12.75" x14ac:dyDescent="0.2">
      <c r="B272" s="32"/>
    </row>
    <row r="273" spans="2:2" ht="12.75" x14ac:dyDescent="0.2">
      <c r="B273" s="32"/>
    </row>
    <row r="274" spans="2:2" ht="12.75" x14ac:dyDescent="0.2">
      <c r="B274" s="32"/>
    </row>
    <row r="275" spans="2:2" ht="12.75" x14ac:dyDescent="0.2">
      <c r="B275" s="32"/>
    </row>
    <row r="276" spans="2:2" ht="12.75" x14ac:dyDescent="0.2">
      <c r="B276" s="32"/>
    </row>
    <row r="277" spans="2:2" ht="12.75" x14ac:dyDescent="0.2">
      <c r="B277" s="32"/>
    </row>
    <row r="278" spans="2:2" ht="12.75" x14ac:dyDescent="0.2">
      <c r="B278" s="32"/>
    </row>
    <row r="279" spans="2:2" ht="12.75" x14ac:dyDescent="0.2">
      <c r="B279" s="32"/>
    </row>
    <row r="280" spans="2:2" ht="12.75" x14ac:dyDescent="0.2">
      <c r="B280" s="32"/>
    </row>
    <row r="281" spans="2:2" ht="12.75" x14ac:dyDescent="0.2">
      <c r="B281" s="32"/>
    </row>
    <row r="282" spans="2:2" ht="12.75" x14ac:dyDescent="0.2">
      <c r="B282" s="32"/>
    </row>
    <row r="283" spans="2:2" ht="12.75" x14ac:dyDescent="0.2">
      <c r="B283" s="32"/>
    </row>
    <row r="284" spans="2:2" ht="12.75" x14ac:dyDescent="0.2">
      <c r="B284" s="32"/>
    </row>
    <row r="285" spans="2:2" ht="12.75" x14ac:dyDescent="0.2">
      <c r="B285" s="32"/>
    </row>
    <row r="286" spans="2:2" ht="12.75" x14ac:dyDescent="0.2">
      <c r="B286" s="32"/>
    </row>
    <row r="287" spans="2:2" ht="12.75" x14ac:dyDescent="0.2">
      <c r="B287" s="32"/>
    </row>
    <row r="288" spans="2:2" ht="12.75" x14ac:dyDescent="0.2">
      <c r="B288" s="32"/>
    </row>
    <row r="289" spans="2:2" ht="12.75" x14ac:dyDescent="0.2">
      <c r="B289" s="32"/>
    </row>
    <row r="290" spans="2:2" ht="12.75" x14ac:dyDescent="0.2">
      <c r="B290" s="32"/>
    </row>
    <row r="291" spans="2:2" ht="12.75" x14ac:dyDescent="0.2">
      <c r="B291" s="32"/>
    </row>
    <row r="292" spans="2:2" ht="12.75" x14ac:dyDescent="0.2">
      <c r="B292" s="32"/>
    </row>
    <row r="293" spans="2:2" ht="12.75" x14ac:dyDescent="0.2">
      <c r="B293" s="32"/>
    </row>
    <row r="294" spans="2:2" ht="12.75" x14ac:dyDescent="0.2">
      <c r="B294" s="32"/>
    </row>
    <row r="295" spans="2:2" ht="12.75" x14ac:dyDescent="0.2">
      <c r="B295" s="32"/>
    </row>
    <row r="296" spans="2:2" ht="12.75" x14ac:dyDescent="0.2">
      <c r="B296" s="32"/>
    </row>
    <row r="297" spans="2:2" ht="12.75" x14ac:dyDescent="0.2">
      <c r="B297" s="32"/>
    </row>
    <row r="298" spans="2:2" ht="12.75" x14ac:dyDescent="0.2">
      <c r="B298" s="32"/>
    </row>
    <row r="299" spans="2:2" ht="12.75" x14ac:dyDescent="0.2">
      <c r="B299" s="32"/>
    </row>
    <row r="300" spans="2:2" ht="12.75" x14ac:dyDescent="0.2">
      <c r="B300" s="32"/>
    </row>
    <row r="301" spans="2:2" ht="12.75" x14ac:dyDescent="0.2">
      <c r="B301" s="32"/>
    </row>
    <row r="302" spans="2:2" ht="12.75" x14ac:dyDescent="0.2">
      <c r="B302" s="32"/>
    </row>
    <row r="303" spans="2:2" ht="12.75" x14ac:dyDescent="0.2">
      <c r="B303" s="32"/>
    </row>
    <row r="304" spans="2:2" ht="12.75" x14ac:dyDescent="0.2">
      <c r="B304" s="32"/>
    </row>
    <row r="305" spans="2:2" ht="12.75" x14ac:dyDescent="0.2">
      <c r="B305" s="32"/>
    </row>
    <row r="306" spans="2:2" ht="12.75" x14ac:dyDescent="0.2">
      <c r="B306" s="32"/>
    </row>
    <row r="307" spans="2:2" ht="12.75" x14ac:dyDescent="0.2">
      <c r="B307" s="32"/>
    </row>
    <row r="308" spans="2:2" ht="12.75" x14ac:dyDescent="0.2">
      <c r="B308" s="32"/>
    </row>
    <row r="309" spans="2:2" ht="12.75" x14ac:dyDescent="0.2">
      <c r="B309" s="32"/>
    </row>
    <row r="310" spans="2:2" ht="12.75" x14ac:dyDescent="0.2">
      <c r="B310" s="32"/>
    </row>
    <row r="311" spans="2:2" ht="12.75" x14ac:dyDescent="0.2">
      <c r="B311" s="32"/>
    </row>
    <row r="312" spans="2:2" ht="12.75" x14ac:dyDescent="0.2">
      <c r="B312" s="32"/>
    </row>
    <row r="313" spans="2:2" ht="12.75" x14ac:dyDescent="0.2">
      <c r="B313" s="32"/>
    </row>
    <row r="314" spans="2:2" ht="12.75" x14ac:dyDescent="0.2">
      <c r="B314" s="32"/>
    </row>
    <row r="315" spans="2:2" ht="12.75" x14ac:dyDescent="0.2">
      <c r="B315" s="32"/>
    </row>
    <row r="316" spans="2:2" ht="12.75" x14ac:dyDescent="0.2">
      <c r="B316" s="32"/>
    </row>
    <row r="317" spans="2:2" ht="12.75" x14ac:dyDescent="0.2">
      <c r="B317" s="32"/>
    </row>
    <row r="318" spans="2:2" ht="12.75" x14ac:dyDescent="0.2">
      <c r="B318" s="32"/>
    </row>
    <row r="319" spans="2:2" ht="12.75" x14ac:dyDescent="0.2">
      <c r="B319" s="32"/>
    </row>
    <row r="320" spans="2:2" ht="12.75" x14ac:dyDescent="0.2">
      <c r="B320" s="32"/>
    </row>
    <row r="321" spans="2:2" ht="12.75" x14ac:dyDescent="0.2">
      <c r="B321" s="32"/>
    </row>
    <row r="322" spans="2:2" ht="12.75" x14ac:dyDescent="0.2">
      <c r="B322" s="32"/>
    </row>
    <row r="323" spans="2:2" ht="12.75" x14ac:dyDescent="0.2">
      <c r="B323" s="32"/>
    </row>
    <row r="324" spans="2:2" ht="12.75" x14ac:dyDescent="0.2">
      <c r="B324" s="32"/>
    </row>
    <row r="325" spans="2:2" ht="12.75" x14ac:dyDescent="0.2">
      <c r="B325" s="32"/>
    </row>
    <row r="326" spans="2:2" ht="12.75" x14ac:dyDescent="0.2">
      <c r="B326" s="32"/>
    </row>
    <row r="327" spans="2:2" ht="12.75" x14ac:dyDescent="0.2">
      <c r="B327" s="32"/>
    </row>
    <row r="328" spans="2:2" ht="12.75" x14ac:dyDescent="0.2">
      <c r="B328" s="32"/>
    </row>
    <row r="329" spans="2:2" ht="12.75" x14ac:dyDescent="0.2">
      <c r="B329" s="32"/>
    </row>
    <row r="330" spans="2:2" ht="12.75" x14ac:dyDescent="0.2">
      <c r="B330" s="32"/>
    </row>
    <row r="331" spans="2:2" ht="12.75" x14ac:dyDescent="0.2">
      <c r="B331" s="32"/>
    </row>
    <row r="332" spans="2:2" ht="12.75" x14ac:dyDescent="0.2">
      <c r="B332" s="32"/>
    </row>
    <row r="333" spans="2:2" ht="12.75" x14ac:dyDescent="0.2">
      <c r="B333" s="32"/>
    </row>
    <row r="334" spans="2:2" ht="12.75" x14ac:dyDescent="0.2">
      <c r="B334" s="32"/>
    </row>
    <row r="335" spans="2:2" ht="12.75" x14ac:dyDescent="0.2">
      <c r="B335" s="32"/>
    </row>
    <row r="336" spans="2:2" ht="12.75" x14ac:dyDescent="0.2">
      <c r="B336" s="32"/>
    </row>
    <row r="337" spans="2:2" ht="12.75" x14ac:dyDescent="0.2">
      <c r="B337" s="32"/>
    </row>
    <row r="338" spans="2:2" ht="12.75" x14ac:dyDescent="0.2">
      <c r="B338" s="32"/>
    </row>
    <row r="339" spans="2:2" ht="12.75" x14ac:dyDescent="0.2">
      <c r="B339" s="32"/>
    </row>
    <row r="340" spans="2:2" ht="12.75" x14ac:dyDescent="0.2">
      <c r="B340" s="32"/>
    </row>
    <row r="341" spans="2:2" ht="12.75" x14ac:dyDescent="0.2">
      <c r="B341" s="32"/>
    </row>
    <row r="342" spans="2:2" ht="12.75" x14ac:dyDescent="0.2">
      <c r="B342" s="32"/>
    </row>
    <row r="343" spans="2:2" ht="12.75" x14ac:dyDescent="0.2">
      <c r="B343" s="32"/>
    </row>
    <row r="344" spans="2:2" ht="12.75" x14ac:dyDescent="0.2">
      <c r="B344" s="32"/>
    </row>
    <row r="345" spans="2:2" ht="12.75" x14ac:dyDescent="0.2">
      <c r="B345" s="32"/>
    </row>
    <row r="346" spans="2:2" ht="12.75" x14ac:dyDescent="0.2">
      <c r="B346" s="32"/>
    </row>
    <row r="347" spans="2:2" ht="12.75" x14ac:dyDescent="0.2">
      <c r="B347" s="32"/>
    </row>
    <row r="348" spans="2:2" ht="12.75" x14ac:dyDescent="0.2">
      <c r="B348" s="32"/>
    </row>
    <row r="349" spans="2:2" ht="12.75" x14ac:dyDescent="0.2">
      <c r="B349" s="32"/>
    </row>
    <row r="350" spans="2:2" ht="12.75" x14ac:dyDescent="0.2">
      <c r="B350" s="32"/>
    </row>
    <row r="351" spans="2:2" ht="12.75" x14ac:dyDescent="0.2">
      <c r="B351" s="32"/>
    </row>
    <row r="352" spans="2:2" ht="12.75" x14ac:dyDescent="0.2">
      <c r="B352" s="32"/>
    </row>
    <row r="353" spans="2:2" ht="12.75" x14ac:dyDescent="0.2">
      <c r="B353" s="32"/>
    </row>
    <row r="354" spans="2:2" ht="12.75" x14ac:dyDescent="0.2">
      <c r="B354" s="32"/>
    </row>
    <row r="355" spans="2:2" ht="12.75" x14ac:dyDescent="0.2">
      <c r="B355" s="32"/>
    </row>
    <row r="356" spans="2:2" ht="12.75" x14ac:dyDescent="0.2">
      <c r="B356" s="32"/>
    </row>
    <row r="357" spans="2:2" ht="12.75" x14ac:dyDescent="0.2">
      <c r="B357" s="32"/>
    </row>
    <row r="358" spans="2:2" ht="12.75" x14ac:dyDescent="0.2">
      <c r="B358" s="32"/>
    </row>
    <row r="359" spans="2:2" ht="12.75" x14ac:dyDescent="0.2">
      <c r="B359" s="32"/>
    </row>
    <row r="360" spans="2:2" ht="12.75" x14ac:dyDescent="0.2">
      <c r="B360" s="32"/>
    </row>
    <row r="361" spans="2:2" ht="12.75" x14ac:dyDescent="0.2">
      <c r="B361" s="32"/>
    </row>
    <row r="362" spans="2:2" ht="12.75" x14ac:dyDescent="0.2">
      <c r="B362" s="32"/>
    </row>
    <row r="363" spans="2:2" ht="12.75" x14ac:dyDescent="0.2">
      <c r="B363" s="32"/>
    </row>
    <row r="364" spans="2:2" ht="12.75" x14ac:dyDescent="0.2">
      <c r="B364" s="32"/>
    </row>
    <row r="365" spans="2:2" ht="12.75" x14ac:dyDescent="0.2">
      <c r="B365" s="32"/>
    </row>
    <row r="366" spans="2:2" ht="12.75" x14ac:dyDescent="0.2">
      <c r="B366" s="32"/>
    </row>
    <row r="367" spans="2:2" ht="12.75" x14ac:dyDescent="0.2">
      <c r="B367" s="32"/>
    </row>
    <row r="368" spans="2:2" ht="12.75" x14ac:dyDescent="0.2">
      <c r="B368" s="32"/>
    </row>
    <row r="369" spans="2:2" ht="12.75" x14ac:dyDescent="0.2">
      <c r="B369" s="32"/>
    </row>
    <row r="370" spans="2:2" ht="12.75" x14ac:dyDescent="0.2">
      <c r="B370" s="32"/>
    </row>
    <row r="371" spans="2:2" ht="12.75" x14ac:dyDescent="0.2">
      <c r="B371" s="32"/>
    </row>
    <row r="372" spans="2:2" ht="12.75" x14ac:dyDescent="0.2">
      <c r="B372" s="32"/>
    </row>
    <row r="373" spans="2:2" ht="12.75" x14ac:dyDescent="0.2">
      <c r="B373" s="32"/>
    </row>
    <row r="374" spans="2:2" ht="12.75" x14ac:dyDescent="0.2">
      <c r="B374" s="32"/>
    </row>
    <row r="375" spans="2:2" ht="12.75" x14ac:dyDescent="0.2">
      <c r="B375" s="32"/>
    </row>
    <row r="376" spans="2:2" ht="12.75" x14ac:dyDescent="0.2">
      <c r="B376" s="32"/>
    </row>
    <row r="377" spans="2:2" ht="12.75" x14ac:dyDescent="0.2">
      <c r="B377" s="32"/>
    </row>
    <row r="378" spans="2:2" ht="12.75" x14ac:dyDescent="0.2">
      <c r="B378" s="32"/>
    </row>
    <row r="379" spans="2:2" ht="12.75" x14ac:dyDescent="0.2">
      <c r="B379" s="32"/>
    </row>
    <row r="380" spans="2:2" ht="12.75" x14ac:dyDescent="0.2">
      <c r="B380" s="32"/>
    </row>
    <row r="381" spans="2:2" ht="12.75" x14ac:dyDescent="0.2">
      <c r="B381" s="32"/>
    </row>
    <row r="382" spans="2:2" ht="12.75" x14ac:dyDescent="0.2">
      <c r="B382" s="32"/>
    </row>
    <row r="383" spans="2:2" ht="12.75" x14ac:dyDescent="0.2">
      <c r="B383" s="32"/>
    </row>
    <row r="384" spans="2:2" ht="12.75" x14ac:dyDescent="0.2">
      <c r="B384" s="32"/>
    </row>
    <row r="385" spans="2:2" ht="12.75" x14ac:dyDescent="0.2">
      <c r="B385" s="32"/>
    </row>
    <row r="386" spans="2:2" ht="12.75" x14ac:dyDescent="0.2">
      <c r="B386" s="32"/>
    </row>
    <row r="387" spans="2:2" ht="12.75" x14ac:dyDescent="0.2">
      <c r="B387" s="32"/>
    </row>
    <row r="388" spans="2:2" ht="12.75" x14ac:dyDescent="0.2">
      <c r="B388" s="32"/>
    </row>
    <row r="389" spans="2:2" ht="12.75" x14ac:dyDescent="0.2">
      <c r="B389" s="32"/>
    </row>
    <row r="390" spans="2:2" ht="12.75" x14ac:dyDescent="0.2">
      <c r="B390" s="32"/>
    </row>
    <row r="391" spans="2:2" ht="12.75" x14ac:dyDescent="0.2">
      <c r="B391" s="32"/>
    </row>
    <row r="392" spans="2:2" ht="12.75" x14ac:dyDescent="0.2">
      <c r="B392" s="32"/>
    </row>
    <row r="393" spans="2:2" ht="12.75" x14ac:dyDescent="0.2">
      <c r="B393" s="32"/>
    </row>
    <row r="394" spans="2:2" ht="12.75" x14ac:dyDescent="0.2">
      <c r="B394" s="32"/>
    </row>
    <row r="395" spans="2:2" ht="12.75" x14ac:dyDescent="0.2">
      <c r="B395" s="32"/>
    </row>
    <row r="396" spans="2:2" ht="12.75" x14ac:dyDescent="0.2">
      <c r="B396" s="32"/>
    </row>
    <row r="397" spans="2:2" ht="12.75" x14ac:dyDescent="0.2">
      <c r="B397" s="32"/>
    </row>
    <row r="398" spans="2:2" ht="12.75" x14ac:dyDescent="0.2">
      <c r="B398" s="32"/>
    </row>
    <row r="399" spans="2:2" ht="12.75" x14ac:dyDescent="0.2">
      <c r="B399" s="32"/>
    </row>
    <row r="400" spans="2:2" ht="12.75" x14ac:dyDescent="0.2">
      <c r="B400" s="32"/>
    </row>
    <row r="401" spans="2:2" ht="12.75" x14ac:dyDescent="0.2">
      <c r="B401" s="32"/>
    </row>
    <row r="402" spans="2:2" ht="12.75" x14ac:dyDescent="0.2">
      <c r="B402" s="32"/>
    </row>
    <row r="403" spans="2:2" ht="12.75" x14ac:dyDescent="0.2">
      <c r="B403" s="32"/>
    </row>
    <row r="404" spans="2:2" ht="12.75" x14ac:dyDescent="0.2">
      <c r="B404" s="32"/>
    </row>
    <row r="405" spans="2:2" ht="12.75" x14ac:dyDescent="0.2">
      <c r="B405" s="32"/>
    </row>
    <row r="406" spans="2:2" ht="12.75" x14ac:dyDescent="0.2">
      <c r="B406" s="32"/>
    </row>
    <row r="407" spans="2:2" ht="12.75" x14ac:dyDescent="0.2">
      <c r="B407" s="32"/>
    </row>
    <row r="408" spans="2:2" ht="12.75" x14ac:dyDescent="0.2">
      <c r="B408" s="32"/>
    </row>
    <row r="409" spans="2:2" ht="12.75" x14ac:dyDescent="0.2">
      <c r="B409" s="32"/>
    </row>
    <row r="410" spans="2:2" ht="12.75" x14ac:dyDescent="0.2">
      <c r="B410" s="32"/>
    </row>
    <row r="411" spans="2:2" ht="12.75" x14ac:dyDescent="0.2">
      <c r="B411" s="32"/>
    </row>
    <row r="412" spans="2:2" ht="12.75" x14ac:dyDescent="0.2">
      <c r="B412" s="32"/>
    </row>
    <row r="413" spans="2:2" ht="12.75" x14ac:dyDescent="0.2">
      <c r="B413" s="32"/>
    </row>
    <row r="414" spans="2:2" ht="12.75" x14ac:dyDescent="0.2">
      <c r="B414" s="32"/>
    </row>
    <row r="415" spans="2:2" ht="12.75" x14ac:dyDescent="0.2">
      <c r="B415" s="32"/>
    </row>
    <row r="416" spans="2:2" ht="12.75" x14ac:dyDescent="0.2">
      <c r="B416" s="32"/>
    </row>
    <row r="417" spans="2:2" ht="12.75" x14ac:dyDescent="0.2">
      <c r="B417" s="32"/>
    </row>
    <row r="418" spans="2:2" ht="12.75" x14ac:dyDescent="0.2">
      <c r="B418" s="32"/>
    </row>
    <row r="419" spans="2:2" ht="12.75" x14ac:dyDescent="0.2">
      <c r="B419" s="32"/>
    </row>
    <row r="420" spans="2:2" ht="12.75" x14ac:dyDescent="0.2">
      <c r="B420" s="32"/>
    </row>
    <row r="421" spans="2:2" ht="12.75" x14ac:dyDescent="0.2">
      <c r="B421" s="32"/>
    </row>
    <row r="422" spans="2:2" ht="12.75" x14ac:dyDescent="0.2">
      <c r="B422" s="32"/>
    </row>
    <row r="423" spans="2:2" ht="12.75" x14ac:dyDescent="0.2">
      <c r="B423" s="32"/>
    </row>
    <row r="424" spans="2:2" ht="12.75" x14ac:dyDescent="0.2">
      <c r="B424" s="32"/>
    </row>
    <row r="425" spans="2:2" ht="12.75" x14ac:dyDescent="0.2">
      <c r="B425" s="32"/>
    </row>
    <row r="426" spans="2:2" ht="12.75" x14ac:dyDescent="0.2">
      <c r="B426" s="32"/>
    </row>
    <row r="427" spans="2:2" ht="12.75" x14ac:dyDescent="0.2">
      <c r="B427" s="32"/>
    </row>
    <row r="428" spans="2:2" ht="12.75" x14ac:dyDescent="0.2">
      <c r="B428" s="32"/>
    </row>
    <row r="429" spans="2:2" ht="12.75" x14ac:dyDescent="0.2">
      <c r="B429" s="32"/>
    </row>
    <row r="430" spans="2:2" ht="12.75" x14ac:dyDescent="0.2">
      <c r="B430" s="32"/>
    </row>
    <row r="431" spans="2:2" ht="12.75" x14ac:dyDescent="0.2">
      <c r="B431" s="32"/>
    </row>
    <row r="432" spans="2:2" ht="12.75" x14ac:dyDescent="0.2">
      <c r="B432" s="32"/>
    </row>
    <row r="433" spans="2:2" ht="12.75" x14ac:dyDescent="0.2">
      <c r="B433" s="32"/>
    </row>
    <row r="434" spans="2:2" ht="12.75" x14ac:dyDescent="0.2">
      <c r="B434" s="32"/>
    </row>
    <row r="435" spans="2:2" ht="12.75" x14ac:dyDescent="0.2">
      <c r="B435" s="32"/>
    </row>
    <row r="436" spans="2:2" ht="12.75" x14ac:dyDescent="0.2">
      <c r="B436" s="32"/>
    </row>
    <row r="437" spans="2:2" ht="12.75" x14ac:dyDescent="0.2">
      <c r="B437" s="32"/>
    </row>
    <row r="438" spans="2:2" ht="12.75" x14ac:dyDescent="0.2">
      <c r="B438" s="32"/>
    </row>
    <row r="439" spans="2:2" ht="12.75" x14ac:dyDescent="0.2">
      <c r="B439" s="32"/>
    </row>
    <row r="440" spans="2:2" ht="12.75" x14ac:dyDescent="0.2">
      <c r="B440" s="32"/>
    </row>
    <row r="441" spans="2:2" ht="12.75" x14ac:dyDescent="0.2">
      <c r="B441" s="32"/>
    </row>
    <row r="442" spans="2:2" ht="12.75" x14ac:dyDescent="0.2">
      <c r="B442" s="32"/>
    </row>
    <row r="443" spans="2:2" ht="12.75" x14ac:dyDescent="0.2">
      <c r="B443" s="32"/>
    </row>
    <row r="444" spans="2:2" ht="12.75" x14ac:dyDescent="0.2">
      <c r="B444" s="32"/>
    </row>
    <row r="445" spans="2:2" ht="12.75" x14ac:dyDescent="0.2">
      <c r="B445" s="32"/>
    </row>
    <row r="446" spans="2:2" ht="12.75" x14ac:dyDescent="0.2">
      <c r="B446" s="32"/>
    </row>
    <row r="447" spans="2:2" ht="12.75" x14ac:dyDescent="0.2">
      <c r="B447" s="32"/>
    </row>
    <row r="448" spans="2:2" ht="12.75" x14ac:dyDescent="0.2">
      <c r="B448" s="32"/>
    </row>
    <row r="449" spans="2:2" ht="12.75" x14ac:dyDescent="0.2">
      <c r="B449" s="32"/>
    </row>
    <row r="450" spans="2:2" ht="12.75" x14ac:dyDescent="0.2">
      <c r="B450" s="32"/>
    </row>
    <row r="451" spans="2:2" ht="12.75" x14ac:dyDescent="0.2">
      <c r="B451" s="32"/>
    </row>
    <row r="452" spans="2:2" ht="12.75" x14ac:dyDescent="0.2">
      <c r="B452" s="32"/>
    </row>
    <row r="453" spans="2:2" ht="12.75" x14ac:dyDescent="0.2">
      <c r="B453" s="32"/>
    </row>
    <row r="454" spans="2:2" ht="12.75" x14ac:dyDescent="0.2">
      <c r="B454" s="32"/>
    </row>
    <row r="455" spans="2:2" ht="12.75" x14ac:dyDescent="0.2">
      <c r="B455" s="32"/>
    </row>
    <row r="456" spans="2:2" ht="12.75" x14ac:dyDescent="0.2">
      <c r="B456" s="32"/>
    </row>
    <row r="457" spans="2:2" ht="12.75" x14ac:dyDescent="0.2">
      <c r="B457" s="32"/>
    </row>
    <row r="458" spans="2:2" ht="12.75" x14ac:dyDescent="0.2">
      <c r="B458" s="32"/>
    </row>
    <row r="459" spans="2:2" ht="12.75" x14ac:dyDescent="0.2">
      <c r="B459" s="32"/>
    </row>
    <row r="460" spans="2:2" ht="12.75" x14ac:dyDescent="0.2">
      <c r="B460" s="32"/>
    </row>
    <row r="461" spans="2:2" ht="12.75" x14ac:dyDescent="0.2">
      <c r="B461" s="32"/>
    </row>
    <row r="462" spans="2:2" ht="12.75" x14ac:dyDescent="0.2">
      <c r="B462" s="32"/>
    </row>
    <row r="463" spans="2:2" ht="12.75" x14ac:dyDescent="0.2">
      <c r="B463" s="32"/>
    </row>
    <row r="464" spans="2:2" ht="12.75" x14ac:dyDescent="0.2">
      <c r="B464" s="32"/>
    </row>
    <row r="465" spans="2:2" ht="12.75" x14ac:dyDescent="0.2">
      <c r="B465" s="32"/>
    </row>
    <row r="466" spans="2:2" ht="12.75" x14ac:dyDescent="0.2">
      <c r="B466" s="32"/>
    </row>
    <row r="467" spans="2:2" ht="12.75" x14ac:dyDescent="0.2">
      <c r="B467" s="32"/>
    </row>
    <row r="468" spans="2:2" ht="12.75" x14ac:dyDescent="0.2">
      <c r="B468" s="32"/>
    </row>
    <row r="469" spans="2:2" ht="12.75" x14ac:dyDescent="0.2">
      <c r="B469" s="32"/>
    </row>
    <row r="470" spans="2:2" ht="12.75" x14ac:dyDescent="0.2">
      <c r="B470" s="32"/>
    </row>
    <row r="471" spans="2:2" ht="12.75" x14ac:dyDescent="0.2">
      <c r="B471" s="32"/>
    </row>
    <row r="472" spans="2:2" ht="12.75" x14ac:dyDescent="0.2">
      <c r="B472" s="32"/>
    </row>
    <row r="473" spans="2:2" ht="12.75" x14ac:dyDescent="0.2">
      <c r="B473" s="32"/>
    </row>
    <row r="474" spans="2:2" ht="12.75" x14ac:dyDescent="0.2">
      <c r="B474" s="32"/>
    </row>
    <row r="475" spans="2:2" ht="12.75" x14ac:dyDescent="0.2">
      <c r="B475" s="32"/>
    </row>
    <row r="476" spans="2:2" ht="12.75" x14ac:dyDescent="0.2">
      <c r="B476" s="32"/>
    </row>
    <row r="477" spans="2:2" ht="12.75" x14ac:dyDescent="0.2">
      <c r="B477" s="32"/>
    </row>
    <row r="478" spans="2:2" ht="12.75" x14ac:dyDescent="0.2">
      <c r="B478" s="32"/>
    </row>
    <row r="479" spans="2:2" ht="12.75" x14ac:dyDescent="0.2">
      <c r="B479" s="32"/>
    </row>
    <row r="480" spans="2:2" ht="12.75" x14ac:dyDescent="0.2">
      <c r="B480" s="32"/>
    </row>
    <row r="481" spans="2:2" ht="12.75" x14ac:dyDescent="0.2">
      <c r="B481" s="32"/>
    </row>
    <row r="482" spans="2:2" ht="12.75" x14ac:dyDescent="0.2">
      <c r="B482" s="32"/>
    </row>
    <row r="483" spans="2:2" ht="12.75" x14ac:dyDescent="0.2">
      <c r="B483" s="32"/>
    </row>
    <row r="484" spans="2:2" ht="12.75" x14ac:dyDescent="0.2">
      <c r="B484" s="32"/>
    </row>
    <row r="485" spans="2:2" ht="12.75" x14ac:dyDescent="0.2">
      <c r="B485" s="32"/>
    </row>
    <row r="486" spans="2:2" ht="12.75" x14ac:dyDescent="0.2">
      <c r="B486" s="32"/>
    </row>
    <row r="487" spans="2:2" ht="12.75" x14ac:dyDescent="0.2">
      <c r="B487" s="32"/>
    </row>
    <row r="488" spans="2:2" ht="12.75" x14ac:dyDescent="0.2">
      <c r="B488" s="32"/>
    </row>
    <row r="489" spans="2:2" ht="12.75" x14ac:dyDescent="0.2">
      <c r="B489" s="32"/>
    </row>
    <row r="490" spans="2:2" ht="12.75" x14ac:dyDescent="0.2">
      <c r="B490" s="32"/>
    </row>
    <row r="491" spans="2:2" ht="12.75" x14ac:dyDescent="0.2">
      <c r="B491" s="32"/>
    </row>
    <row r="492" spans="2:2" ht="12.75" x14ac:dyDescent="0.2">
      <c r="B492" s="32"/>
    </row>
    <row r="493" spans="2:2" ht="12.75" x14ac:dyDescent="0.2">
      <c r="B493" s="32"/>
    </row>
    <row r="494" spans="2:2" ht="12.75" x14ac:dyDescent="0.2">
      <c r="B494" s="32"/>
    </row>
    <row r="495" spans="2:2" ht="12.75" x14ac:dyDescent="0.2">
      <c r="B495" s="32"/>
    </row>
    <row r="496" spans="2:2" ht="12.75" x14ac:dyDescent="0.2">
      <c r="B496" s="32"/>
    </row>
    <row r="497" spans="2:2" ht="12.75" x14ac:dyDescent="0.2">
      <c r="B497" s="32"/>
    </row>
    <row r="498" spans="2:2" ht="12.75" x14ac:dyDescent="0.2">
      <c r="B498" s="32"/>
    </row>
    <row r="499" spans="2:2" ht="12.75" x14ac:dyDescent="0.2">
      <c r="B499" s="32"/>
    </row>
    <row r="500" spans="2:2" ht="12.75" x14ac:dyDescent="0.2">
      <c r="B500" s="32"/>
    </row>
    <row r="501" spans="2:2" ht="12.75" x14ac:dyDescent="0.2">
      <c r="B501" s="32"/>
    </row>
    <row r="502" spans="2:2" ht="12.75" x14ac:dyDescent="0.2">
      <c r="B502" s="32"/>
    </row>
    <row r="503" spans="2:2" ht="12.75" x14ac:dyDescent="0.2">
      <c r="B503" s="32"/>
    </row>
    <row r="504" spans="2:2" ht="12.75" x14ac:dyDescent="0.2">
      <c r="B504" s="32"/>
    </row>
    <row r="505" spans="2:2" ht="12.75" x14ac:dyDescent="0.2">
      <c r="B505" s="32"/>
    </row>
    <row r="506" spans="2:2" ht="12.75" x14ac:dyDescent="0.2">
      <c r="B506" s="32"/>
    </row>
    <row r="507" spans="2:2" ht="12.75" x14ac:dyDescent="0.2">
      <c r="B507" s="32"/>
    </row>
    <row r="508" spans="2:2" ht="12.75" x14ac:dyDescent="0.2">
      <c r="B508" s="32"/>
    </row>
    <row r="509" spans="2:2" ht="12.75" x14ac:dyDescent="0.2">
      <c r="B509" s="32"/>
    </row>
    <row r="510" spans="2:2" ht="12.75" x14ac:dyDescent="0.2">
      <c r="B510" s="32"/>
    </row>
    <row r="511" spans="2:2" ht="12.75" x14ac:dyDescent="0.2">
      <c r="B511" s="32"/>
    </row>
    <row r="512" spans="2:2" ht="12.75" x14ac:dyDescent="0.2">
      <c r="B512" s="32"/>
    </row>
    <row r="513" spans="2:2" ht="12.75" x14ac:dyDescent="0.2">
      <c r="B513" s="32"/>
    </row>
    <row r="514" spans="2:2" ht="12.75" x14ac:dyDescent="0.2">
      <c r="B514" s="32"/>
    </row>
    <row r="515" spans="2:2" ht="12.75" x14ac:dyDescent="0.2">
      <c r="B515" s="32"/>
    </row>
    <row r="516" spans="2:2" ht="12.75" x14ac:dyDescent="0.2">
      <c r="B516" s="32"/>
    </row>
    <row r="517" spans="2:2" ht="12.75" x14ac:dyDescent="0.2">
      <c r="B517" s="32"/>
    </row>
    <row r="518" spans="2:2" ht="12.75" x14ac:dyDescent="0.2">
      <c r="B518" s="32"/>
    </row>
    <row r="519" spans="2:2" ht="12.75" x14ac:dyDescent="0.2">
      <c r="B519" s="32"/>
    </row>
    <row r="520" spans="2:2" ht="12.75" x14ac:dyDescent="0.2">
      <c r="B520" s="32"/>
    </row>
    <row r="521" spans="2:2" ht="12.75" x14ac:dyDescent="0.2">
      <c r="B521" s="32"/>
    </row>
    <row r="522" spans="2:2" ht="12.75" x14ac:dyDescent="0.2">
      <c r="B522" s="32"/>
    </row>
    <row r="523" spans="2:2" ht="12.75" x14ac:dyDescent="0.2">
      <c r="B523" s="32"/>
    </row>
    <row r="524" spans="2:2" ht="12.75" x14ac:dyDescent="0.2">
      <c r="B524" s="32"/>
    </row>
    <row r="525" spans="2:2" ht="12.75" x14ac:dyDescent="0.2">
      <c r="B525" s="32"/>
    </row>
    <row r="526" spans="2:2" ht="12.75" x14ac:dyDescent="0.2">
      <c r="B526" s="32"/>
    </row>
    <row r="527" spans="2:2" ht="12.75" x14ac:dyDescent="0.2">
      <c r="B527" s="32"/>
    </row>
    <row r="528" spans="2:2" ht="12.75" x14ac:dyDescent="0.2">
      <c r="B528" s="32"/>
    </row>
    <row r="529" spans="2:2" ht="12.75" x14ac:dyDescent="0.2">
      <c r="B529" s="32"/>
    </row>
    <row r="530" spans="2:2" ht="12.75" x14ac:dyDescent="0.2">
      <c r="B530" s="32"/>
    </row>
    <row r="531" spans="2:2" ht="12.75" x14ac:dyDescent="0.2">
      <c r="B531" s="32"/>
    </row>
    <row r="532" spans="2:2" ht="12.75" x14ac:dyDescent="0.2">
      <c r="B532" s="32"/>
    </row>
    <row r="533" spans="2:2" ht="12.75" x14ac:dyDescent="0.2">
      <c r="B533" s="32"/>
    </row>
    <row r="534" spans="2:2" ht="12.75" x14ac:dyDescent="0.2">
      <c r="B534" s="32"/>
    </row>
    <row r="535" spans="2:2" ht="12.75" x14ac:dyDescent="0.2">
      <c r="B535" s="32"/>
    </row>
    <row r="536" spans="2:2" ht="12.75" x14ac:dyDescent="0.2">
      <c r="B536" s="32"/>
    </row>
    <row r="537" spans="2:2" ht="12.75" x14ac:dyDescent="0.2">
      <c r="B537" s="32"/>
    </row>
    <row r="538" spans="2:2" ht="12.75" x14ac:dyDescent="0.2">
      <c r="B538" s="32"/>
    </row>
    <row r="539" spans="2:2" ht="12.75" x14ac:dyDescent="0.2">
      <c r="B539" s="32"/>
    </row>
    <row r="540" spans="2:2" ht="12.75" x14ac:dyDescent="0.2">
      <c r="B540" s="32"/>
    </row>
    <row r="541" spans="2:2" ht="12.75" x14ac:dyDescent="0.2">
      <c r="B541" s="32"/>
    </row>
    <row r="542" spans="2:2" ht="12.75" x14ac:dyDescent="0.2">
      <c r="B542" s="32"/>
    </row>
    <row r="543" spans="2:2" ht="12.75" x14ac:dyDescent="0.2">
      <c r="B543" s="32"/>
    </row>
    <row r="544" spans="2:2" ht="12.75" x14ac:dyDescent="0.2">
      <c r="B544" s="32"/>
    </row>
    <row r="545" spans="2:2" ht="12.75" x14ac:dyDescent="0.2">
      <c r="B545" s="32"/>
    </row>
    <row r="546" spans="2:2" ht="12.75" x14ac:dyDescent="0.2">
      <c r="B546" s="32"/>
    </row>
    <row r="547" spans="2:2" ht="12.75" x14ac:dyDescent="0.2">
      <c r="B547" s="32"/>
    </row>
    <row r="548" spans="2:2" ht="12.75" x14ac:dyDescent="0.2">
      <c r="B548" s="32"/>
    </row>
    <row r="549" spans="2:2" ht="12.75" x14ac:dyDescent="0.2">
      <c r="B549" s="32"/>
    </row>
    <row r="550" spans="2:2" ht="12.75" x14ac:dyDescent="0.2">
      <c r="B550" s="32"/>
    </row>
    <row r="551" spans="2:2" ht="12.75" x14ac:dyDescent="0.2">
      <c r="B551" s="32"/>
    </row>
    <row r="552" spans="2:2" ht="12.75" x14ac:dyDescent="0.2">
      <c r="B552" s="32"/>
    </row>
    <row r="553" spans="2:2" ht="12.75" x14ac:dyDescent="0.2">
      <c r="B553" s="32"/>
    </row>
    <row r="554" spans="2:2" ht="12.75" x14ac:dyDescent="0.2">
      <c r="B554" s="32"/>
    </row>
    <row r="555" spans="2:2" ht="12.75" x14ac:dyDescent="0.2">
      <c r="B555" s="32"/>
    </row>
    <row r="556" spans="2:2" ht="12.75" x14ac:dyDescent="0.2">
      <c r="B556" s="32"/>
    </row>
    <row r="557" spans="2:2" ht="12.75" x14ac:dyDescent="0.2">
      <c r="B557" s="32"/>
    </row>
    <row r="558" spans="2:2" ht="12.75" x14ac:dyDescent="0.2">
      <c r="B558" s="32"/>
    </row>
    <row r="559" spans="2:2" ht="12.75" x14ac:dyDescent="0.2">
      <c r="B559" s="32"/>
    </row>
    <row r="560" spans="2:2" ht="12.75" x14ac:dyDescent="0.2">
      <c r="B560" s="32"/>
    </row>
    <row r="561" spans="2:2" ht="12.75" x14ac:dyDescent="0.2">
      <c r="B561" s="32"/>
    </row>
    <row r="562" spans="2:2" ht="12.75" x14ac:dyDescent="0.2">
      <c r="B562" s="32"/>
    </row>
    <row r="563" spans="2:2" ht="12.75" x14ac:dyDescent="0.2">
      <c r="B563" s="32"/>
    </row>
    <row r="564" spans="2:2" ht="12.75" x14ac:dyDescent="0.2">
      <c r="B564" s="32"/>
    </row>
    <row r="565" spans="2:2" ht="12.75" x14ac:dyDescent="0.2">
      <c r="B565" s="32"/>
    </row>
    <row r="566" spans="2:2" ht="12.75" x14ac:dyDescent="0.2">
      <c r="B566" s="32"/>
    </row>
    <row r="567" spans="2:2" ht="12.75" x14ac:dyDescent="0.2">
      <c r="B567" s="32"/>
    </row>
    <row r="568" spans="2:2" ht="12.75" x14ac:dyDescent="0.2">
      <c r="B568" s="32"/>
    </row>
    <row r="569" spans="2:2" ht="12.75" x14ac:dyDescent="0.2">
      <c r="B569" s="32"/>
    </row>
    <row r="570" spans="2:2" ht="12.75" x14ac:dyDescent="0.2">
      <c r="B570" s="32"/>
    </row>
    <row r="571" spans="2:2" ht="12.75" x14ac:dyDescent="0.2">
      <c r="B571" s="32"/>
    </row>
    <row r="572" spans="2:2" ht="12.75" x14ac:dyDescent="0.2">
      <c r="B572" s="32"/>
    </row>
    <row r="573" spans="2:2" ht="12.75" x14ac:dyDescent="0.2">
      <c r="B573" s="32"/>
    </row>
    <row r="574" spans="2:2" ht="12.75" x14ac:dyDescent="0.2">
      <c r="B574" s="32"/>
    </row>
    <row r="575" spans="2:2" ht="12.75" x14ac:dyDescent="0.2">
      <c r="B575" s="32"/>
    </row>
    <row r="576" spans="2:2" ht="12.75" x14ac:dyDescent="0.2">
      <c r="B576" s="32"/>
    </row>
    <row r="577" spans="2:2" ht="12.75" x14ac:dyDescent="0.2">
      <c r="B577" s="32"/>
    </row>
    <row r="578" spans="2:2" ht="12.75" x14ac:dyDescent="0.2">
      <c r="B578" s="32"/>
    </row>
    <row r="579" spans="2:2" ht="12.75" x14ac:dyDescent="0.2">
      <c r="B579" s="32"/>
    </row>
    <row r="580" spans="2:2" ht="12.75" x14ac:dyDescent="0.2">
      <c r="B580" s="32"/>
    </row>
    <row r="581" spans="2:2" ht="12.75" x14ac:dyDescent="0.2">
      <c r="B581" s="32"/>
    </row>
    <row r="582" spans="2:2" ht="12.75" x14ac:dyDescent="0.2">
      <c r="B582" s="32"/>
    </row>
    <row r="583" spans="2:2" ht="12.75" x14ac:dyDescent="0.2">
      <c r="B583" s="32"/>
    </row>
    <row r="584" spans="2:2" ht="12.75" x14ac:dyDescent="0.2">
      <c r="B584" s="32"/>
    </row>
    <row r="585" spans="2:2" ht="12.75" x14ac:dyDescent="0.2">
      <c r="B585" s="32"/>
    </row>
    <row r="586" spans="2:2" ht="12.75" x14ac:dyDescent="0.2">
      <c r="B586" s="32"/>
    </row>
    <row r="587" spans="2:2" ht="12.75" x14ac:dyDescent="0.2">
      <c r="B587" s="32"/>
    </row>
    <row r="588" spans="2:2" ht="12.75" x14ac:dyDescent="0.2">
      <c r="B588" s="32"/>
    </row>
    <row r="589" spans="2:2" ht="12.75" x14ac:dyDescent="0.2">
      <c r="B589" s="32"/>
    </row>
    <row r="590" spans="2:2" ht="12.75" x14ac:dyDescent="0.2">
      <c r="B590" s="32"/>
    </row>
    <row r="591" spans="2:2" ht="12.75" x14ac:dyDescent="0.2">
      <c r="B591" s="32"/>
    </row>
    <row r="592" spans="2:2" ht="12.75" x14ac:dyDescent="0.2">
      <c r="B592" s="32"/>
    </row>
    <row r="593" spans="2:2" ht="12.75" x14ac:dyDescent="0.2">
      <c r="B593" s="32"/>
    </row>
    <row r="594" spans="2:2" ht="12.75" x14ac:dyDescent="0.2">
      <c r="B594" s="32"/>
    </row>
    <row r="595" spans="2:2" ht="12.75" x14ac:dyDescent="0.2">
      <c r="B595" s="32"/>
    </row>
    <row r="596" spans="2:2" ht="12.75" x14ac:dyDescent="0.2">
      <c r="B596" s="32"/>
    </row>
    <row r="597" spans="2:2" ht="12.75" x14ac:dyDescent="0.2">
      <c r="B597" s="32"/>
    </row>
    <row r="598" spans="2:2" ht="12.75" x14ac:dyDescent="0.2">
      <c r="B598" s="32"/>
    </row>
    <row r="599" spans="2:2" ht="12.75" x14ac:dyDescent="0.2">
      <c r="B599" s="32"/>
    </row>
    <row r="600" spans="2:2" ht="12.75" x14ac:dyDescent="0.2">
      <c r="B600" s="32"/>
    </row>
    <row r="601" spans="2:2" ht="12.75" x14ac:dyDescent="0.2">
      <c r="B601" s="32"/>
    </row>
    <row r="602" spans="2:2" ht="12.75" x14ac:dyDescent="0.2">
      <c r="B602" s="32"/>
    </row>
    <row r="603" spans="2:2" ht="12.75" x14ac:dyDescent="0.2">
      <c r="B603" s="32"/>
    </row>
    <row r="604" spans="2:2" ht="12.75" x14ac:dyDescent="0.2">
      <c r="B604" s="32"/>
    </row>
    <row r="605" spans="2:2" ht="12.75" x14ac:dyDescent="0.2">
      <c r="B605" s="32"/>
    </row>
    <row r="606" spans="2:2" ht="12.75" x14ac:dyDescent="0.2">
      <c r="B606" s="32"/>
    </row>
    <row r="607" spans="2:2" ht="12.75" x14ac:dyDescent="0.2">
      <c r="B607" s="32"/>
    </row>
    <row r="608" spans="2:2" ht="12.75" x14ac:dyDescent="0.2">
      <c r="B608" s="32"/>
    </row>
    <row r="609" spans="2:2" ht="12.75" x14ac:dyDescent="0.2">
      <c r="B609" s="32"/>
    </row>
    <row r="610" spans="2:2" ht="12.75" x14ac:dyDescent="0.2">
      <c r="B610" s="32"/>
    </row>
    <row r="611" spans="2:2" ht="12.75" x14ac:dyDescent="0.2">
      <c r="B611" s="32"/>
    </row>
    <row r="612" spans="2:2" ht="12.75" x14ac:dyDescent="0.2">
      <c r="B612" s="32"/>
    </row>
    <row r="613" spans="2:2" ht="12.75" x14ac:dyDescent="0.2">
      <c r="B613" s="32"/>
    </row>
    <row r="614" spans="2:2" ht="12.75" x14ac:dyDescent="0.2">
      <c r="B614" s="32"/>
    </row>
    <row r="615" spans="2:2" ht="12.75" x14ac:dyDescent="0.2">
      <c r="B615" s="32"/>
    </row>
    <row r="616" spans="2:2" ht="12.75" x14ac:dyDescent="0.2">
      <c r="B616" s="32"/>
    </row>
    <row r="617" spans="2:2" ht="12.75" x14ac:dyDescent="0.2">
      <c r="B617" s="32"/>
    </row>
    <row r="618" spans="2:2" ht="12.75" x14ac:dyDescent="0.2">
      <c r="B618" s="32"/>
    </row>
    <row r="619" spans="2:2" ht="12.75" x14ac:dyDescent="0.2">
      <c r="B619" s="32"/>
    </row>
    <row r="620" spans="2:2" ht="12.75" x14ac:dyDescent="0.2">
      <c r="B620" s="32"/>
    </row>
    <row r="621" spans="2:2" ht="12.75" x14ac:dyDescent="0.2">
      <c r="B621" s="32"/>
    </row>
    <row r="622" spans="2:2" ht="12.75" x14ac:dyDescent="0.2">
      <c r="B622" s="32"/>
    </row>
    <row r="623" spans="2:2" ht="12.75" x14ac:dyDescent="0.2">
      <c r="B623" s="32"/>
    </row>
    <row r="624" spans="2:2" ht="12.75" x14ac:dyDescent="0.2">
      <c r="B624" s="32"/>
    </row>
    <row r="625" spans="2:2" ht="12.75" x14ac:dyDescent="0.2">
      <c r="B625" s="32"/>
    </row>
    <row r="626" spans="2:2" ht="12.75" x14ac:dyDescent="0.2">
      <c r="B626" s="32"/>
    </row>
    <row r="627" spans="2:2" ht="12.75" x14ac:dyDescent="0.2">
      <c r="B627" s="32"/>
    </row>
    <row r="628" spans="2:2" ht="12.75" x14ac:dyDescent="0.2">
      <c r="B628" s="32"/>
    </row>
    <row r="629" spans="2:2" ht="12.75" x14ac:dyDescent="0.2">
      <c r="B629" s="32"/>
    </row>
    <row r="630" spans="2:2" ht="12.75" x14ac:dyDescent="0.2">
      <c r="B630" s="32"/>
    </row>
    <row r="631" spans="2:2" ht="12.75" x14ac:dyDescent="0.2">
      <c r="B631" s="32"/>
    </row>
    <row r="632" spans="2:2" ht="12.75" x14ac:dyDescent="0.2">
      <c r="B632" s="32"/>
    </row>
    <row r="633" spans="2:2" ht="12.75" x14ac:dyDescent="0.2">
      <c r="B633" s="32"/>
    </row>
    <row r="634" spans="2:2" ht="12.75" x14ac:dyDescent="0.2">
      <c r="B634" s="32"/>
    </row>
    <row r="635" spans="2:2" ht="12.75" x14ac:dyDescent="0.2">
      <c r="B635" s="32"/>
    </row>
    <row r="636" spans="2:2" ht="12.75" x14ac:dyDescent="0.2">
      <c r="B636" s="32"/>
    </row>
    <row r="637" spans="2:2" ht="12.75" x14ac:dyDescent="0.2">
      <c r="B637" s="32"/>
    </row>
    <row r="638" spans="2:2" ht="12.75" x14ac:dyDescent="0.2">
      <c r="B638" s="32"/>
    </row>
    <row r="639" spans="2:2" ht="12.75" x14ac:dyDescent="0.2">
      <c r="B639" s="32"/>
    </row>
    <row r="640" spans="2:2" ht="12.75" x14ac:dyDescent="0.2">
      <c r="B640" s="32"/>
    </row>
    <row r="641" spans="2:2" ht="12.75" x14ac:dyDescent="0.2">
      <c r="B641" s="32"/>
    </row>
    <row r="642" spans="2:2" ht="12.75" x14ac:dyDescent="0.2">
      <c r="B642" s="32"/>
    </row>
    <row r="643" spans="2:2" ht="12.75" x14ac:dyDescent="0.2">
      <c r="B643" s="32"/>
    </row>
    <row r="644" spans="2:2" ht="12.75" x14ac:dyDescent="0.2">
      <c r="B644" s="32"/>
    </row>
    <row r="645" spans="2:2" ht="12.75" x14ac:dyDescent="0.2">
      <c r="B645" s="32"/>
    </row>
    <row r="646" spans="2:2" ht="12.75" x14ac:dyDescent="0.2">
      <c r="B646" s="32"/>
    </row>
    <row r="647" spans="2:2" ht="12.75" x14ac:dyDescent="0.2">
      <c r="B647" s="32"/>
    </row>
    <row r="648" spans="2:2" ht="12.75" x14ac:dyDescent="0.2">
      <c r="B648" s="32"/>
    </row>
    <row r="649" spans="2:2" ht="12.75" x14ac:dyDescent="0.2">
      <c r="B649" s="32"/>
    </row>
    <row r="650" spans="2:2" ht="12.75" x14ac:dyDescent="0.2">
      <c r="B650" s="32"/>
    </row>
    <row r="651" spans="2:2" ht="12.75" x14ac:dyDescent="0.2">
      <c r="B651" s="32"/>
    </row>
    <row r="652" spans="2:2" ht="12.75" x14ac:dyDescent="0.2">
      <c r="B652" s="32"/>
    </row>
    <row r="653" spans="2:2" ht="12.75" x14ac:dyDescent="0.2">
      <c r="B653" s="32"/>
    </row>
    <row r="654" spans="2:2" ht="12.75" x14ac:dyDescent="0.2">
      <c r="B654" s="32"/>
    </row>
    <row r="655" spans="2:2" ht="12.75" x14ac:dyDescent="0.2">
      <c r="B655" s="32"/>
    </row>
    <row r="656" spans="2:2" ht="12.75" x14ac:dyDescent="0.2">
      <c r="B656" s="32"/>
    </row>
    <row r="657" spans="2:2" ht="12.75" x14ac:dyDescent="0.2">
      <c r="B657" s="32"/>
    </row>
    <row r="658" spans="2:2" ht="12.75" x14ac:dyDescent="0.2">
      <c r="B658" s="32"/>
    </row>
    <row r="659" spans="2:2" ht="12.75" x14ac:dyDescent="0.2">
      <c r="B659" s="32"/>
    </row>
    <row r="660" spans="2:2" ht="12.75" x14ac:dyDescent="0.2">
      <c r="B660" s="32"/>
    </row>
    <row r="661" spans="2:2" ht="12.75" x14ac:dyDescent="0.2">
      <c r="B661" s="32"/>
    </row>
    <row r="662" spans="2:2" ht="12.75" x14ac:dyDescent="0.2">
      <c r="B662" s="32"/>
    </row>
    <row r="663" spans="2:2" ht="12.75" x14ac:dyDescent="0.2">
      <c r="B663" s="32"/>
    </row>
    <row r="664" spans="2:2" ht="12.75" x14ac:dyDescent="0.2">
      <c r="B664" s="32"/>
    </row>
    <row r="665" spans="2:2" ht="12.75" x14ac:dyDescent="0.2">
      <c r="B665" s="32"/>
    </row>
    <row r="666" spans="2:2" ht="12.75" x14ac:dyDescent="0.2">
      <c r="B666" s="32"/>
    </row>
    <row r="667" spans="2:2" ht="12.75" x14ac:dyDescent="0.2">
      <c r="B667" s="32"/>
    </row>
    <row r="668" spans="2:2" ht="12.75" x14ac:dyDescent="0.2">
      <c r="B668" s="32"/>
    </row>
    <row r="669" spans="2:2" ht="12.75" x14ac:dyDescent="0.2">
      <c r="B669" s="32"/>
    </row>
    <row r="670" spans="2:2" ht="12.75" x14ac:dyDescent="0.2">
      <c r="B670" s="32"/>
    </row>
    <row r="671" spans="2:2" ht="12.75" x14ac:dyDescent="0.2">
      <c r="B671" s="32"/>
    </row>
    <row r="672" spans="2:2" ht="12.75" x14ac:dyDescent="0.2">
      <c r="B672" s="32"/>
    </row>
    <row r="673" spans="2:2" ht="12.75" x14ac:dyDescent="0.2">
      <c r="B673" s="32"/>
    </row>
    <row r="674" spans="2:2" ht="12.75" x14ac:dyDescent="0.2">
      <c r="B674" s="32"/>
    </row>
    <row r="675" spans="2:2" ht="12.75" x14ac:dyDescent="0.2">
      <c r="B675" s="32"/>
    </row>
    <row r="676" spans="2:2" ht="12.75" x14ac:dyDescent="0.2">
      <c r="B676" s="32"/>
    </row>
    <row r="677" spans="2:2" ht="12.75" x14ac:dyDescent="0.2">
      <c r="B677" s="32"/>
    </row>
    <row r="678" spans="2:2" ht="12.75" x14ac:dyDescent="0.2">
      <c r="B678" s="32"/>
    </row>
    <row r="679" spans="2:2" ht="12.75" x14ac:dyDescent="0.2">
      <c r="B679" s="32"/>
    </row>
    <row r="680" spans="2:2" ht="12.75" x14ac:dyDescent="0.2">
      <c r="B680" s="32"/>
    </row>
    <row r="681" spans="2:2" ht="12.75" x14ac:dyDescent="0.2">
      <c r="B681" s="32"/>
    </row>
    <row r="682" spans="2:2" ht="12.75" x14ac:dyDescent="0.2">
      <c r="B682" s="32"/>
    </row>
    <row r="683" spans="2:2" ht="12.75" x14ac:dyDescent="0.2">
      <c r="B683" s="32"/>
    </row>
    <row r="684" spans="2:2" ht="12.75" x14ac:dyDescent="0.2">
      <c r="B684" s="32"/>
    </row>
    <row r="685" spans="2:2" ht="12.75" x14ac:dyDescent="0.2">
      <c r="B685" s="32"/>
    </row>
    <row r="686" spans="2:2" ht="12.75" x14ac:dyDescent="0.2">
      <c r="B686" s="32"/>
    </row>
    <row r="687" spans="2:2" ht="12.75" x14ac:dyDescent="0.2">
      <c r="B687" s="32"/>
    </row>
    <row r="688" spans="2:2" ht="12.75" x14ac:dyDescent="0.2">
      <c r="B688" s="32"/>
    </row>
    <row r="689" spans="2:2" ht="12.75" x14ac:dyDescent="0.2">
      <c r="B689" s="32"/>
    </row>
    <row r="690" spans="2:2" ht="12.75" x14ac:dyDescent="0.2">
      <c r="B690" s="32"/>
    </row>
    <row r="691" spans="2:2" ht="12.75" x14ac:dyDescent="0.2">
      <c r="B691" s="32"/>
    </row>
    <row r="692" spans="2:2" ht="12.75" x14ac:dyDescent="0.2">
      <c r="B692" s="32"/>
    </row>
    <row r="693" spans="2:2" ht="12.75" x14ac:dyDescent="0.2">
      <c r="B693" s="32"/>
    </row>
    <row r="694" spans="2:2" ht="12.75" x14ac:dyDescent="0.2">
      <c r="B694" s="32"/>
    </row>
    <row r="695" spans="2:2" ht="12.75" x14ac:dyDescent="0.2">
      <c r="B695" s="32"/>
    </row>
    <row r="696" spans="2:2" ht="12.75" x14ac:dyDescent="0.2">
      <c r="B696" s="32"/>
    </row>
    <row r="697" spans="2:2" ht="12.75" x14ac:dyDescent="0.2">
      <c r="B697" s="32"/>
    </row>
    <row r="698" spans="2:2" ht="12.75" x14ac:dyDescent="0.2">
      <c r="B698" s="32"/>
    </row>
    <row r="699" spans="2:2" ht="12.75" x14ac:dyDescent="0.2">
      <c r="B699" s="32"/>
    </row>
    <row r="700" spans="2:2" ht="12.75" x14ac:dyDescent="0.2">
      <c r="B700" s="32"/>
    </row>
    <row r="701" spans="2:2" ht="12.75" x14ac:dyDescent="0.2">
      <c r="B701" s="32"/>
    </row>
    <row r="702" spans="2:2" ht="12.75" x14ac:dyDescent="0.2">
      <c r="B702" s="32"/>
    </row>
    <row r="703" spans="2:2" ht="12.75" x14ac:dyDescent="0.2">
      <c r="B703" s="32"/>
    </row>
    <row r="704" spans="2:2" ht="12.75" x14ac:dyDescent="0.2">
      <c r="B704" s="32"/>
    </row>
    <row r="705" spans="2:2" ht="12.75" x14ac:dyDescent="0.2">
      <c r="B705" s="32"/>
    </row>
    <row r="706" spans="2:2" ht="12.75" x14ac:dyDescent="0.2">
      <c r="B706" s="32"/>
    </row>
    <row r="707" spans="2:2" ht="12.75" x14ac:dyDescent="0.2">
      <c r="B707" s="32"/>
    </row>
    <row r="708" spans="2:2" ht="12.75" x14ac:dyDescent="0.2">
      <c r="B708" s="32"/>
    </row>
    <row r="709" spans="2:2" ht="12.75" x14ac:dyDescent="0.2">
      <c r="B709" s="32"/>
    </row>
    <row r="710" spans="2:2" ht="12.75" x14ac:dyDescent="0.2">
      <c r="B710" s="32"/>
    </row>
    <row r="711" spans="2:2" ht="12.75" x14ac:dyDescent="0.2">
      <c r="B711" s="32"/>
    </row>
    <row r="712" spans="2:2" ht="12.75" x14ac:dyDescent="0.2">
      <c r="B712" s="32"/>
    </row>
    <row r="713" spans="2:2" ht="12.75" x14ac:dyDescent="0.2">
      <c r="B713" s="32"/>
    </row>
    <row r="714" spans="2:2" ht="12.75" x14ac:dyDescent="0.2">
      <c r="B714" s="32"/>
    </row>
    <row r="715" spans="2:2" ht="12.75" x14ac:dyDescent="0.2">
      <c r="B715" s="32"/>
    </row>
    <row r="716" spans="2:2" ht="12.75" x14ac:dyDescent="0.2">
      <c r="B716" s="32"/>
    </row>
    <row r="717" spans="2:2" ht="12.75" x14ac:dyDescent="0.2">
      <c r="B717" s="32"/>
    </row>
    <row r="718" spans="2:2" ht="12.75" x14ac:dyDescent="0.2">
      <c r="B718" s="32"/>
    </row>
    <row r="719" spans="2:2" ht="12.75" x14ac:dyDescent="0.2">
      <c r="B719" s="32"/>
    </row>
    <row r="720" spans="2:2" ht="12.75" x14ac:dyDescent="0.2">
      <c r="B720" s="32"/>
    </row>
    <row r="721" spans="2:2" ht="12.75" x14ac:dyDescent="0.2">
      <c r="B721" s="32"/>
    </row>
    <row r="722" spans="2:2" ht="12.75" x14ac:dyDescent="0.2">
      <c r="B722" s="32"/>
    </row>
    <row r="723" spans="2:2" ht="12.75" x14ac:dyDescent="0.2">
      <c r="B723" s="32"/>
    </row>
    <row r="724" spans="2:2" ht="12.75" x14ac:dyDescent="0.2">
      <c r="B724" s="32"/>
    </row>
    <row r="725" spans="2:2" ht="12.75" x14ac:dyDescent="0.2">
      <c r="B725" s="32"/>
    </row>
    <row r="726" spans="2:2" ht="12.75" x14ac:dyDescent="0.2">
      <c r="B726" s="32"/>
    </row>
    <row r="727" spans="2:2" ht="12.75" x14ac:dyDescent="0.2">
      <c r="B727" s="32"/>
    </row>
    <row r="728" spans="2:2" ht="12.75" x14ac:dyDescent="0.2">
      <c r="B728" s="32"/>
    </row>
    <row r="729" spans="2:2" ht="12.75" x14ac:dyDescent="0.2">
      <c r="B729" s="32"/>
    </row>
    <row r="730" spans="2:2" ht="12.75" x14ac:dyDescent="0.2">
      <c r="B730" s="32"/>
    </row>
    <row r="731" spans="2:2" ht="12.75" x14ac:dyDescent="0.2">
      <c r="B731" s="32"/>
    </row>
    <row r="732" spans="2:2" ht="12.75" x14ac:dyDescent="0.2">
      <c r="B732" s="32"/>
    </row>
    <row r="733" spans="2:2" ht="12.75" x14ac:dyDescent="0.2">
      <c r="B733" s="32"/>
    </row>
    <row r="734" spans="2:2" ht="12.75" x14ac:dyDescent="0.2">
      <c r="B734" s="32"/>
    </row>
    <row r="735" spans="2:2" ht="12.75" x14ac:dyDescent="0.2">
      <c r="B735" s="32"/>
    </row>
    <row r="736" spans="2:2" ht="12.75" x14ac:dyDescent="0.2">
      <c r="B736" s="32"/>
    </row>
    <row r="737" spans="2:2" ht="12.75" x14ac:dyDescent="0.2">
      <c r="B737" s="32"/>
    </row>
    <row r="738" spans="2:2" ht="12.75" x14ac:dyDescent="0.2">
      <c r="B738" s="32"/>
    </row>
    <row r="739" spans="2:2" ht="12.75" x14ac:dyDescent="0.2">
      <c r="B739" s="32"/>
    </row>
    <row r="740" spans="2:2" ht="12.75" x14ac:dyDescent="0.2">
      <c r="B740" s="32"/>
    </row>
    <row r="741" spans="2:2" ht="12.75" x14ac:dyDescent="0.2">
      <c r="B741" s="32"/>
    </row>
    <row r="742" spans="2:2" ht="12.75" x14ac:dyDescent="0.2">
      <c r="B742" s="32"/>
    </row>
    <row r="743" spans="2:2" ht="12.75" x14ac:dyDescent="0.2">
      <c r="B743" s="32"/>
    </row>
    <row r="744" spans="2:2" ht="12.75" x14ac:dyDescent="0.2">
      <c r="B744" s="32"/>
    </row>
    <row r="745" spans="2:2" ht="12.75" x14ac:dyDescent="0.2">
      <c r="B745" s="32"/>
    </row>
    <row r="746" spans="2:2" ht="12.75" x14ac:dyDescent="0.2">
      <c r="B746" s="32"/>
    </row>
    <row r="747" spans="2:2" ht="12.75" x14ac:dyDescent="0.2">
      <c r="B747" s="32"/>
    </row>
    <row r="748" spans="2:2" ht="12.75" x14ac:dyDescent="0.2">
      <c r="B748" s="32"/>
    </row>
    <row r="749" spans="2:2" ht="12.75" x14ac:dyDescent="0.2">
      <c r="B749" s="32"/>
    </row>
    <row r="750" spans="2:2" ht="12.75" x14ac:dyDescent="0.2">
      <c r="B750" s="32"/>
    </row>
    <row r="751" spans="2:2" ht="12.75" x14ac:dyDescent="0.2">
      <c r="B751" s="32"/>
    </row>
    <row r="752" spans="2:2" ht="12.75" x14ac:dyDescent="0.2">
      <c r="B752" s="32"/>
    </row>
    <row r="753" spans="2:2" ht="12.75" x14ac:dyDescent="0.2">
      <c r="B753" s="32"/>
    </row>
    <row r="754" spans="2:2" ht="12.75" x14ac:dyDescent="0.2">
      <c r="B754" s="32"/>
    </row>
    <row r="755" spans="2:2" ht="12.75" x14ac:dyDescent="0.2">
      <c r="B755" s="32"/>
    </row>
    <row r="756" spans="2:2" ht="12.75" x14ac:dyDescent="0.2">
      <c r="B756" s="32"/>
    </row>
    <row r="757" spans="2:2" ht="12.75" x14ac:dyDescent="0.2">
      <c r="B757" s="32"/>
    </row>
    <row r="758" spans="2:2" ht="12.75" x14ac:dyDescent="0.2">
      <c r="B758" s="32"/>
    </row>
    <row r="759" spans="2:2" ht="12.75" x14ac:dyDescent="0.2">
      <c r="B759" s="32"/>
    </row>
    <row r="760" spans="2:2" ht="12.75" x14ac:dyDescent="0.2">
      <c r="B760" s="32"/>
    </row>
    <row r="761" spans="2:2" ht="12.75" x14ac:dyDescent="0.2">
      <c r="B761" s="32"/>
    </row>
    <row r="762" spans="2:2" ht="12.75" x14ac:dyDescent="0.2">
      <c r="B762" s="32"/>
    </row>
    <row r="763" spans="2:2" ht="12.75" x14ac:dyDescent="0.2">
      <c r="B763" s="32"/>
    </row>
    <row r="764" spans="2:2" ht="12.75" x14ac:dyDescent="0.2">
      <c r="B764" s="32"/>
    </row>
    <row r="765" spans="2:2" ht="12.75" x14ac:dyDescent="0.2">
      <c r="B765" s="32"/>
    </row>
    <row r="766" spans="2:2" ht="12.75" x14ac:dyDescent="0.2">
      <c r="B766" s="32"/>
    </row>
    <row r="767" spans="2:2" ht="12.75" x14ac:dyDescent="0.2">
      <c r="B767" s="32"/>
    </row>
    <row r="768" spans="2:2" ht="12.75" x14ac:dyDescent="0.2">
      <c r="B768" s="32"/>
    </row>
    <row r="769" spans="2:2" ht="12.75" x14ac:dyDescent="0.2">
      <c r="B769" s="32"/>
    </row>
    <row r="770" spans="2:2" ht="12.75" x14ac:dyDescent="0.2">
      <c r="B770" s="32"/>
    </row>
    <row r="771" spans="2:2" ht="12.75" x14ac:dyDescent="0.2">
      <c r="B771" s="32"/>
    </row>
    <row r="772" spans="2:2" ht="12.75" x14ac:dyDescent="0.2">
      <c r="B772" s="32"/>
    </row>
    <row r="773" spans="2:2" ht="12.75" x14ac:dyDescent="0.2">
      <c r="B773" s="32"/>
    </row>
    <row r="774" spans="2:2" ht="12.75" x14ac:dyDescent="0.2">
      <c r="B774" s="32"/>
    </row>
    <row r="775" spans="2:2" ht="12.75" x14ac:dyDescent="0.2">
      <c r="B775" s="32"/>
    </row>
    <row r="776" spans="2:2" ht="12.75" x14ac:dyDescent="0.2">
      <c r="B776" s="32"/>
    </row>
    <row r="777" spans="2:2" ht="12.75" x14ac:dyDescent="0.2">
      <c r="B777" s="32"/>
    </row>
    <row r="778" spans="2:2" ht="12.75" x14ac:dyDescent="0.2">
      <c r="B778" s="32"/>
    </row>
    <row r="779" spans="2:2" ht="12.75" x14ac:dyDescent="0.2">
      <c r="B779" s="32"/>
    </row>
    <row r="780" spans="2:2" ht="12.75" x14ac:dyDescent="0.2">
      <c r="B780" s="32"/>
    </row>
    <row r="781" spans="2:2" ht="12.75" x14ac:dyDescent="0.2">
      <c r="B781" s="32"/>
    </row>
    <row r="782" spans="2:2" ht="12.75" x14ac:dyDescent="0.2">
      <c r="B782" s="32"/>
    </row>
    <row r="783" spans="2:2" ht="12.75" x14ac:dyDescent="0.2">
      <c r="B783" s="32"/>
    </row>
    <row r="784" spans="2:2" ht="12.75" x14ac:dyDescent="0.2">
      <c r="B784" s="32"/>
    </row>
    <row r="785" spans="2:2" ht="12.75" x14ac:dyDescent="0.2">
      <c r="B785" s="32"/>
    </row>
    <row r="786" spans="2:2" ht="12.75" x14ac:dyDescent="0.2">
      <c r="B786" s="32"/>
    </row>
    <row r="787" spans="2:2" ht="12.75" x14ac:dyDescent="0.2">
      <c r="B787" s="32"/>
    </row>
    <row r="788" spans="2:2" ht="12.75" x14ac:dyDescent="0.2">
      <c r="B788" s="32"/>
    </row>
    <row r="789" spans="2:2" ht="12.75" x14ac:dyDescent="0.2">
      <c r="B789" s="32"/>
    </row>
    <row r="790" spans="2:2" ht="12.75" x14ac:dyDescent="0.2">
      <c r="B790" s="32"/>
    </row>
    <row r="791" spans="2:2" ht="12.75" x14ac:dyDescent="0.2">
      <c r="B791" s="32"/>
    </row>
    <row r="792" spans="2:2" ht="12.75" x14ac:dyDescent="0.2">
      <c r="B792" s="32"/>
    </row>
    <row r="793" spans="2:2" ht="12.75" x14ac:dyDescent="0.2">
      <c r="B793" s="32"/>
    </row>
    <row r="794" spans="2:2" ht="12.75" x14ac:dyDescent="0.2">
      <c r="B794" s="32"/>
    </row>
    <row r="795" spans="2:2" ht="12.75" x14ac:dyDescent="0.2">
      <c r="B795" s="32"/>
    </row>
    <row r="796" spans="2:2" ht="12.75" x14ac:dyDescent="0.2">
      <c r="B796" s="32"/>
    </row>
    <row r="797" spans="2:2" ht="12.75" x14ac:dyDescent="0.2">
      <c r="B797" s="32"/>
    </row>
    <row r="798" spans="2:2" ht="12.75" x14ac:dyDescent="0.2">
      <c r="B798" s="32"/>
    </row>
    <row r="799" spans="2:2" ht="12.75" x14ac:dyDescent="0.2">
      <c r="B799" s="32"/>
    </row>
    <row r="800" spans="2:2" ht="12.75" x14ac:dyDescent="0.2">
      <c r="B800" s="32"/>
    </row>
    <row r="801" spans="2:2" ht="12.75" x14ac:dyDescent="0.2">
      <c r="B801" s="32"/>
    </row>
    <row r="802" spans="2:2" ht="12.75" x14ac:dyDescent="0.2">
      <c r="B802" s="32"/>
    </row>
    <row r="803" spans="2:2" ht="12.75" x14ac:dyDescent="0.2">
      <c r="B803" s="32"/>
    </row>
    <row r="804" spans="2:2" ht="12.75" x14ac:dyDescent="0.2">
      <c r="B804" s="32"/>
    </row>
    <row r="805" spans="2:2" ht="12.75" x14ac:dyDescent="0.2">
      <c r="B805" s="32"/>
    </row>
    <row r="806" spans="2:2" ht="12.75" x14ac:dyDescent="0.2">
      <c r="B806" s="32"/>
    </row>
    <row r="807" spans="2:2" ht="12.75" x14ac:dyDescent="0.2">
      <c r="B807" s="32"/>
    </row>
    <row r="808" spans="2:2" ht="12.75" x14ac:dyDescent="0.2">
      <c r="B808" s="32"/>
    </row>
    <row r="809" spans="2:2" ht="12.75" x14ac:dyDescent="0.2">
      <c r="B809" s="32"/>
    </row>
    <row r="810" spans="2:2" ht="12.75" x14ac:dyDescent="0.2">
      <c r="B810" s="32"/>
    </row>
    <row r="811" spans="2:2" ht="12.75" x14ac:dyDescent="0.2">
      <c r="B811" s="32"/>
    </row>
    <row r="812" spans="2:2" ht="12.75" x14ac:dyDescent="0.2">
      <c r="B812" s="32"/>
    </row>
    <row r="813" spans="2:2" ht="12.75" x14ac:dyDescent="0.2">
      <c r="B813" s="32"/>
    </row>
    <row r="814" spans="2:2" ht="12.75" x14ac:dyDescent="0.2">
      <c r="B814" s="32"/>
    </row>
    <row r="815" spans="2:2" ht="12.75" x14ac:dyDescent="0.2">
      <c r="B815" s="32"/>
    </row>
    <row r="816" spans="2:2" ht="12.75" x14ac:dyDescent="0.2">
      <c r="B816" s="32"/>
    </row>
    <row r="817" spans="2:2" ht="12.75" x14ac:dyDescent="0.2">
      <c r="B817" s="32"/>
    </row>
    <row r="818" spans="2:2" ht="12.75" x14ac:dyDescent="0.2">
      <c r="B818" s="32"/>
    </row>
    <row r="819" spans="2:2" ht="12.75" x14ac:dyDescent="0.2">
      <c r="B819" s="32"/>
    </row>
    <row r="820" spans="2:2" ht="12.75" x14ac:dyDescent="0.2">
      <c r="B820" s="32"/>
    </row>
    <row r="821" spans="2:2" ht="12.75" x14ac:dyDescent="0.2">
      <c r="B821" s="32"/>
    </row>
    <row r="822" spans="2:2" ht="12.75" x14ac:dyDescent="0.2">
      <c r="B822" s="32"/>
    </row>
    <row r="823" spans="2:2" ht="12.75" x14ac:dyDescent="0.2">
      <c r="B823" s="32"/>
    </row>
    <row r="824" spans="2:2" ht="12.75" x14ac:dyDescent="0.2">
      <c r="B824" s="32"/>
    </row>
    <row r="825" spans="2:2" ht="12.75" x14ac:dyDescent="0.2">
      <c r="B825" s="32"/>
    </row>
    <row r="826" spans="2:2" ht="12.75" x14ac:dyDescent="0.2">
      <c r="B826" s="32"/>
    </row>
    <row r="827" spans="2:2" ht="12.75" x14ac:dyDescent="0.2">
      <c r="B827" s="32"/>
    </row>
    <row r="828" spans="2:2" ht="12.75" x14ac:dyDescent="0.2">
      <c r="B828" s="32"/>
    </row>
    <row r="829" spans="2:2" ht="12.75" x14ac:dyDescent="0.2">
      <c r="B829" s="32"/>
    </row>
    <row r="830" spans="2:2" ht="12.75" x14ac:dyDescent="0.2">
      <c r="B830" s="32"/>
    </row>
    <row r="831" spans="2:2" ht="12.75" x14ac:dyDescent="0.2">
      <c r="B831" s="32"/>
    </row>
    <row r="832" spans="2:2" ht="12.75" x14ac:dyDescent="0.2">
      <c r="B832" s="32"/>
    </row>
    <row r="833" spans="2:2" ht="12.75" x14ac:dyDescent="0.2">
      <c r="B833" s="32"/>
    </row>
    <row r="834" spans="2:2" ht="12.75" x14ac:dyDescent="0.2">
      <c r="B834" s="32"/>
    </row>
    <row r="835" spans="2:2" ht="12.75" x14ac:dyDescent="0.2">
      <c r="B835" s="32"/>
    </row>
    <row r="836" spans="2:2" ht="12.75" x14ac:dyDescent="0.2">
      <c r="B836" s="32"/>
    </row>
    <row r="837" spans="2:2" ht="12.75" x14ac:dyDescent="0.2">
      <c r="B837" s="32"/>
    </row>
    <row r="838" spans="2:2" ht="12.75" x14ac:dyDescent="0.2">
      <c r="B838" s="32"/>
    </row>
    <row r="839" spans="2:2" ht="12.75" x14ac:dyDescent="0.2">
      <c r="B839" s="32"/>
    </row>
    <row r="840" spans="2:2" ht="12.75" x14ac:dyDescent="0.2">
      <c r="B840" s="32"/>
    </row>
    <row r="841" spans="2:2" ht="12.75" x14ac:dyDescent="0.2">
      <c r="B841" s="32"/>
    </row>
    <row r="842" spans="2:2" ht="12.75" x14ac:dyDescent="0.2">
      <c r="B842" s="32"/>
    </row>
    <row r="843" spans="2:2" ht="12.75" x14ac:dyDescent="0.2">
      <c r="B843" s="32"/>
    </row>
    <row r="844" spans="2:2" ht="12.75" x14ac:dyDescent="0.2">
      <c r="B844" s="32"/>
    </row>
    <row r="845" spans="2:2" ht="12.75" x14ac:dyDescent="0.2">
      <c r="B845" s="32"/>
    </row>
    <row r="846" spans="2:2" ht="12.75" x14ac:dyDescent="0.2">
      <c r="B846" s="32"/>
    </row>
    <row r="847" spans="2:2" ht="12.75" x14ac:dyDescent="0.2">
      <c r="B847" s="32"/>
    </row>
    <row r="848" spans="2:2" ht="12.75" x14ac:dyDescent="0.2">
      <c r="B848" s="32"/>
    </row>
    <row r="849" spans="2:2" ht="12.75" x14ac:dyDescent="0.2">
      <c r="B849" s="32"/>
    </row>
    <row r="850" spans="2:2" ht="12.75" x14ac:dyDescent="0.2">
      <c r="B850" s="32"/>
    </row>
    <row r="851" spans="2:2" ht="12.75" x14ac:dyDescent="0.2">
      <c r="B851" s="32"/>
    </row>
    <row r="852" spans="2:2" ht="12.75" x14ac:dyDescent="0.2">
      <c r="B852" s="32"/>
    </row>
    <row r="853" spans="2:2" ht="12.75" x14ac:dyDescent="0.2">
      <c r="B853" s="32"/>
    </row>
    <row r="854" spans="2:2" ht="12.75" x14ac:dyDescent="0.2">
      <c r="B854" s="32"/>
    </row>
    <row r="855" spans="2:2" ht="12.75" x14ac:dyDescent="0.2">
      <c r="B855" s="32"/>
    </row>
    <row r="856" spans="2:2" ht="12.75" x14ac:dyDescent="0.2">
      <c r="B856" s="32"/>
    </row>
    <row r="857" spans="2:2" ht="12.75" x14ac:dyDescent="0.2">
      <c r="B857" s="32"/>
    </row>
    <row r="858" spans="2:2" ht="12.75" x14ac:dyDescent="0.2">
      <c r="B858" s="32"/>
    </row>
    <row r="859" spans="2:2" ht="12.75" x14ac:dyDescent="0.2">
      <c r="B859" s="32"/>
    </row>
    <row r="860" spans="2:2" ht="12.75" x14ac:dyDescent="0.2">
      <c r="B860" s="32"/>
    </row>
    <row r="861" spans="2:2" ht="12.75" x14ac:dyDescent="0.2">
      <c r="B861" s="32"/>
    </row>
    <row r="862" spans="2:2" ht="12.75" x14ac:dyDescent="0.2">
      <c r="B862" s="32"/>
    </row>
    <row r="863" spans="2:2" ht="12.75" x14ac:dyDescent="0.2">
      <c r="B863" s="32"/>
    </row>
    <row r="864" spans="2:2" ht="12.75" x14ac:dyDescent="0.2">
      <c r="B864" s="32"/>
    </row>
    <row r="865" spans="2:2" ht="12.75" x14ac:dyDescent="0.2">
      <c r="B865" s="32"/>
    </row>
    <row r="866" spans="2:2" ht="12.75" x14ac:dyDescent="0.2">
      <c r="B866" s="32"/>
    </row>
    <row r="867" spans="2:2" ht="12.75" x14ac:dyDescent="0.2">
      <c r="B867" s="32"/>
    </row>
    <row r="868" spans="2:2" ht="12.75" x14ac:dyDescent="0.2">
      <c r="B868" s="32"/>
    </row>
    <row r="869" spans="2:2" ht="12.75" x14ac:dyDescent="0.2">
      <c r="B869" s="32"/>
    </row>
    <row r="870" spans="2:2" ht="12.75" x14ac:dyDescent="0.2">
      <c r="B870" s="32"/>
    </row>
    <row r="871" spans="2:2" ht="12.75" x14ac:dyDescent="0.2">
      <c r="B871" s="32"/>
    </row>
    <row r="872" spans="2:2" ht="12.75" x14ac:dyDescent="0.2">
      <c r="B872" s="32"/>
    </row>
    <row r="873" spans="2:2" ht="12.75" x14ac:dyDescent="0.2">
      <c r="B873" s="32"/>
    </row>
    <row r="874" spans="2:2" ht="12.75" x14ac:dyDescent="0.2">
      <c r="B874" s="32"/>
    </row>
    <row r="875" spans="2:2" ht="12.75" x14ac:dyDescent="0.2">
      <c r="B875" s="32"/>
    </row>
    <row r="876" spans="2:2" ht="12.75" x14ac:dyDescent="0.2">
      <c r="B876" s="32"/>
    </row>
    <row r="877" spans="2:2" ht="12.75" x14ac:dyDescent="0.2">
      <c r="B877" s="32"/>
    </row>
    <row r="878" spans="2:2" ht="12.75" x14ac:dyDescent="0.2">
      <c r="B878" s="32"/>
    </row>
    <row r="879" spans="2:2" ht="12.75" x14ac:dyDescent="0.2">
      <c r="B879" s="32"/>
    </row>
    <row r="880" spans="2:2" ht="12.75" x14ac:dyDescent="0.2">
      <c r="B880" s="32"/>
    </row>
    <row r="881" spans="2:2" ht="12.75" x14ac:dyDescent="0.2">
      <c r="B881" s="32"/>
    </row>
    <row r="882" spans="2:2" ht="12.75" x14ac:dyDescent="0.2">
      <c r="B882" s="32"/>
    </row>
    <row r="883" spans="2:2" ht="12.75" x14ac:dyDescent="0.2">
      <c r="B883" s="32"/>
    </row>
    <row r="884" spans="2:2" ht="12.75" x14ac:dyDescent="0.2">
      <c r="B884" s="32"/>
    </row>
    <row r="885" spans="2:2" ht="12.75" x14ac:dyDescent="0.2">
      <c r="B885" s="32"/>
    </row>
    <row r="886" spans="2:2" ht="12.75" x14ac:dyDescent="0.2">
      <c r="B886" s="32"/>
    </row>
    <row r="887" spans="2:2" ht="12.75" x14ac:dyDescent="0.2">
      <c r="B887" s="32"/>
    </row>
    <row r="888" spans="2:2" ht="12.75" x14ac:dyDescent="0.2">
      <c r="B888" s="32"/>
    </row>
    <row r="889" spans="2:2" ht="12.75" x14ac:dyDescent="0.2">
      <c r="B889" s="32"/>
    </row>
    <row r="890" spans="2:2" ht="12.75" x14ac:dyDescent="0.2">
      <c r="B890" s="32"/>
    </row>
    <row r="891" spans="2:2" ht="12.75" x14ac:dyDescent="0.2">
      <c r="B891" s="32"/>
    </row>
    <row r="892" spans="2:2" ht="12.75" x14ac:dyDescent="0.2">
      <c r="B892" s="32"/>
    </row>
    <row r="893" spans="2:2" ht="12.75" x14ac:dyDescent="0.2">
      <c r="B893" s="32"/>
    </row>
    <row r="894" spans="2:2" ht="12.75" x14ac:dyDescent="0.2">
      <c r="B894" s="32"/>
    </row>
    <row r="895" spans="2:2" ht="12.75" x14ac:dyDescent="0.2">
      <c r="B895" s="32"/>
    </row>
    <row r="896" spans="2:2" ht="12.75" x14ac:dyDescent="0.2">
      <c r="B896" s="32"/>
    </row>
    <row r="897" spans="2:2" ht="12.75" x14ac:dyDescent="0.2">
      <c r="B897" s="32"/>
    </row>
    <row r="898" spans="2:2" ht="12.75" x14ac:dyDescent="0.2">
      <c r="B898" s="32"/>
    </row>
    <row r="899" spans="2:2" ht="12.75" x14ac:dyDescent="0.2">
      <c r="B899" s="32"/>
    </row>
    <row r="900" spans="2:2" ht="12.75" x14ac:dyDescent="0.2">
      <c r="B900" s="32"/>
    </row>
    <row r="901" spans="2:2" ht="12.75" x14ac:dyDescent="0.2">
      <c r="B901" s="32"/>
    </row>
    <row r="902" spans="2:2" ht="12.75" x14ac:dyDescent="0.2">
      <c r="B902" s="32"/>
    </row>
    <row r="903" spans="2:2" ht="12.75" x14ac:dyDescent="0.2">
      <c r="B903" s="32"/>
    </row>
    <row r="904" spans="2:2" ht="12.75" x14ac:dyDescent="0.2">
      <c r="B904" s="32"/>
    </row>
    <row r="905" spans="2:2" ht="12.75" x14ac:dyDescent="0.2">
      <c r="B905" s="32"/>
    </row>
    <row r="906" spans="2:2" ht="12.75" x14ac:dyDescent="0.2">
      <c r="B906" s="32"/>
    </row>
    <row r="907" spans="2:2" ht="12.75" x14ac:dyDescent="0.2">
      <c r="B907" s="32"/>
    </row>
    <row r="908" spans="2:2" ht="12.75" x14ac:dyDescent="0.2">
      <c r="B908" s="32"/>
    </row>
    <row r="909" spans="2:2" ht="12.75" x14ac:dyDescent="0.2">
      <c r="B909" s="32"/>
    </row>
    <row r="910" spans="2:2" ht="12.75" x14ac:dyDescent="0.2">
      <c r="B910" s="32"/>
    </row>
    <row r="911" spans="2:2" ht="12.75" x14ac:dyDescent="0.2">
      <c r="B911" s="32"/>
    </row>
    <row r="912" spans="2:2" ht="12.75" x14ac:dyDescent="0.2">
      <c r="B912" s="32"/>
    </row>
    <row r="913" spans="2:2" ht="12.75" x14ac:dyDescent="0.2">
      <c r="B913" s="32"/>
    </row>
    <row r="914" spans="2:2" ht="12.75" x14ac:dyDescent="0.2">
      <c r="B914" s="32"/>
    </row>
    <row r="915" spans="2:2" ht="12.75" x14ac:dyDescent="0.2">
      <c r="B915" s="32"/>
    </row>
    <row r="916" spans="2:2" ht="12.75" x14ac:dyDescent="0.2">
      <c r="B916" s="32"/>
    </row>
    <row r="917" spans="2:2" ht="12.75" x14ac:dyDescent="0.2">
      <c r="B917" s="32"/>
    </row>
    <row r="918" spans="2:2" ht="12.75" x14ac:dyDescent="0.2">
      <c r="B918" s="32"/>
    </row>
    <row r="919" spans="2:2" ht="12.75" x14ac:dyDescent="0.2">
      <c r="B919" s="32"/>
    </row>
    <row r="920" spans="2:2" ht="12.75" x14ac:dyDescent="0.2">
      <c r="B920" s="32"/>
    </row>
    <row r="921" spans="2:2" ht="12.75" x14ac:dyDescent="0.2">
      <c r="B921" s="32"/>
    </row>
    <row r="922" spans="2:2" ht="12.75" x14ac:dyDescent="0.2">
      <c r="B922" s="32"/>
    </row>
    <row r="923" spans="2:2" ht="12.75" x14ac:dyDescent="0.2">
      <c r="B923" s="32"/>
    </row>
    <row r="924" spans="2:2" ht="12.75" x14ac:dyDescent="0.2">
      <c r="B924" s="32"/>
    </row>
    <row r="925" spans="2:2" ht="12.75" x14ac:dyDescent="0.2">
      <c r="B925" s="32"/>
    </row>
    <row r="926" spans="2:2" ht="12.75" x14ac:dyDescent="0.2">
      <c r="B926" s="32"/>
    </row>
    <row r="927" spans="2:2" ht="12.75" x14ac:dyDescent="0.2">
      <c r="B927" s="32"/>
    </row>
    <row r="928" spans="2:2" ht="12.75" x14ac:dyDescent="0.2">
      <c r="B928" s="32"/>
    </row>
    <row r="929" spans="2:2" ht="12.75" x14ac:dyDescent="0.2">
      <c r="B929" s="32"/>
    </row>
    <row r="930" spans="2:2" ht="12.75" x14ac:dyDescent="0.2">
      <c r="B930" s="32"/>
    </row>
    <row r="931" spans="2:2" ht="12.75" x14ac:dyDescent="0.2">
      <c r="B931" s="32"/>
    </row>
    <row r="932" spans="2:2" ht="12.75" x14ac:dyDescent="0.2">
      <c r="B932" s="32"/>
    </row>
    <row r="933" spans="2:2" ht="12.75" x14ac:dyDescent="0.2">
      <c r="B933" s="32"/>
    </row>
    <row r="934" spans="2:2" ht="12.75" x14ac:dyDescent="0.2">
      <c r="B934" s="32"/>
    </row>
    <row r="935" spans="2:2" ht="12.75" x14ac:dyDescent="0.2">
      <c r="B935" s="32"/>
    </row>
    <row r="936" spans="2:2" ht="12.75" x14ac:dyDescent="0.2">
      <c r="B936" s="32"/>
    </row>
    <row r="937" spans="2:2" ht="12.75" x14ac:dyDescent="0.2">
      <c r="B937" s="32"/>
    </row>
    <row r="938" spans="2:2" ht="12.75" x14ac:dyDescent="0.2">
      <c r="B938" s="32"/>
    </row>
    <row r="939" spans="2:2" ht="12.75" x14ac:dyDescent="0.2">
      <c r="B939" s="32"/>
    </row>
    <row r="940" spans="2:2" ht="12.75" x14ac:dyDescent="0.2">
      <c r="B940" s="32"/>
    </row>
    <row r="941" spans="2:2" ht="12.75" x14ac:dyDescent="0.2">
      <c r="B941" s="32"/>
    </row>
    <row r="942" spans="2:2" ht="12.75" x14ac:dyDescent="0.2">
      <c r="B942" s="32"/>
    </row>
    <row r="943" spans="2:2" ht="12.75" x14ac:dyDescent="0.2">
      <c r="B943" s="32"/>
    </row>
    <row r="944" spans="2:2" ht="12.75" x14ac:dyDescent="0.2">
      <c r="B944" s="32"/>
    </row>
    <row r="945" spans="2:2" ht="12.75" x14ac:dyDescent="0.2">
      <c r="B945" s="32"/>
    </row>
    <row r="946" spans="2:2" ht="12.75" x14ac:dyDescent="0.2">
      <c r="B946" s="32"/>
    </row>
    <row r="947" spans="2:2" ht="12.75" x14ac:dyDescent="0.2">
      <c r="B947" s="32"/>
    </row>
    <row r="948" spans="2:2" ht="12.75" x14ac:dyDescent="0.2">
      <c r="B948" s="32"/>
    </row>
    <row r="949" spans="2:2" ht="12.75" x14ac:dyDescent="0.2">
      <c r="B949" s="32"/>
    </row>
    <row r="950" spans="2:2" ht="12.75" x14ac:dyDescent="0.2">
      <c r="B950" s="32"/>
    </row>
    <row r="951" spans="2:2" ht="12.75" x14ac:dyDescent="0.2">
      <c r="B951" s="32"/>
    </row>
    <row r="952" spans="2:2" ht="12.75" x14ac:dyDescent="0.2">
      <c r="B952" s="32"/>
    </row>
    <row r="953" spans="2:2" ht="12.75" x14ac:dyDescent="0.2">
      <c r="B953" s="32"/>
    </row>
    <row r="954" spans="2:2" ht="12.75" x14ac:dyDescent="0.2">
      <c r="B954" s="32"/>
    </row>
    <row r="955" spans="2:2" ht="12.75" x14ac:dyDescent="0.2">
      <c r="B955" s="32"/>
    </row>
    <row r="956" spans="2:2" ht="12.75" x14ac:dyDescent="0.2">
      <c r="B956" s="32"/>
    </row>
    <row r="957" spans="2:2" ht="12.75" x14ac:dyDescent="0.2">
      <c r="B957" s="32"/>
    </row>
    <row r="958" spans="2:2" ht="12.75" x14ac:dyDescent="0.2">
      <c r="B958" s="32"/>
    </row>
    <row r="959" spans="2:2" ht="12.75" x14ac:dyDescent="0.2">
      <c r="B959" s="32"/>
    </row>
    <row r="960" spans="2:2" ht="12.75" x14ac:dyDescent="0.2">
      <c r="B960" s="32"/>
    </row>
    <row r="961" spans="2:2" ht="12.75" x14ac:dyDescent="0.2">
      <c r="B961" s="32"/>
    </row>
    <row r="962" spans="2:2" ht="12.75" x14ac:dyDescent="0.2">
      <c r="B962" s="32"/>
    </row>
    <row r="963" spans="2:2" ht="12.75" x14ac:dyDescent="0.2">
      <c r="B963" s="32"/>
    </row>
    <row r="964" spans="2:2" ht="12.75" x14ac:dyDescent="0.2">
      <c r="B964" s="32"/>
    </row>
    <row r="965" spans="2:2" ht="12.75" x14ac:dyDescent="0.2">
      <c r="B965" s="32"/>
    </row>
    <row r="966" spans="2:2" ht="12.75" x14ac:dyDescent="0.2">
      <c r="B966" s="32"/>
    </row>
    <row r="967" spans="2:2" ht="12.75" x14ac:dyDescent="0.2">
      <c r="B967" s="32"/>
    </row>
    <row r="968" spans="2:2" ht="12.75" x14ac:dyDescent="0.2">
      <c r="B968" s="32"/>
    </row>
    <row r="969" spans="2:2" ht="12.75" x14ac:dyDescent="0.2">
      <c r="B969" s="32"/>
    </row>
    <row r="970" spans="2:2" ht="12.75" x14ac:dyDescent="0.2">
      <c r="B970" s="32"/>
    </row>
    <row r="971" spans="2:2" ht="12.75" x14ac:dyDescent="0.2">
      <c r="B971" s="32"/>
    </row>
    <row r="972" spans="2:2" ht="12.75" x14ac:dyDescent="0.2">
      <c r="B972" s="32"/>
    </row>
    <row r="973" spans="2:2" ht="12.75" x14ac:dyDescent="0.2">
      <c r="B973" s="32"/>
    </row>
    <row r="974" spans="2:2" ht="12.75" x14ac:dyDescent="0.2">
      <c r="B974" s="32"/>
    </row>
    <row r="975" spans="2:2" ht="12.75" x14ac:dyDescent="0.2">
      <c r="B975" s="32"/>
    </row>
    <row r="976" spans="2:2" ht="12.75" x14ac:dyDescent="0.2">
      <c r="B976" s="32"/>
    </row>
    <row r="977" spans="2:2" ht="12.75" x14ac:dyDescent="0.2">
      <c r="B977" s="32"/>
    </row>
    <row r="978" spans="2:2" ht="12.75" x14ac:dyDescent="0.2">
      <c r="B978" s="32"/>
    </row>
    <row r="979" spans="2:2" ht="12.75" x14ac:dyDescent="0.2">
      <c r="B979" s="32"/>
    </row>
    <row r="980" spans="2:2" ht="12.75" x14ac:dyDescent="0.2">
      <c r="B980" s="32"/>
    </row>
    <row r="981" spans="2:2" ht="12.75" x14ac:dyDescent="0.2">
      <c r="B981" s="32"/>
    </row>
    <row r="982" spans="2:2" ht="12.75" x14ac:dyDescent="0.2">
      <c r="B982" s="32"/>
    </row>
    <row r="983" spans="2:2" ht="12.75" x14ac:dyDescent="0.2">
      <c r="B983" s="32"/>
    </row>
    <row r="984" spans="2:2" ht="12.75" x14ac:dyDescent="0.2">
      <c r="B984" s="32"/>
    </row>
    <row r="985" spans="2:2" ht="12.75" x14ac:dyDescent="0.2">
      <c r="B985" s="32"/>
    </row>
    <row r="986" spans="2:2" ht="12.75" x14ac:dyDescent="0.2">
      <c r="B986" s="32"/>
    </row>
    <row r="987" spans="2:2" ht="12.75" x14ac:dyDescent="0.2">
      <c r="B987" s="32"/>
    </row>
    <row r="988" spans="2:2" ht="12.75" x14ac:dyDescent="0.2">
      <c r="B988" s="32"/>
    </row>
    <row r="989" spans="2:2" ht="12.75" x14ac:dyDescent="0.2">
      <c r="B989" s="32"/>
    </row>
    <row r="990" spans="2:2" ht="12.75" x14ac:dyDescent="0.2">
      <c r="B990" s="32"/>
    </row>
    <row r="991" spans="2:2" ht="12.75" x14ac:dyDescent="0.2">
      <c r="B991" s="32"/>
    </row>
    <row r="992" spans="2:2" ht="12.75" x14ac:dyDescent="0.2">
      <c r="B992" s="32"/>
    </row>
    <row r="993" spans="2:2" ht="12.75" x14ac:dyDescent="0.2">
      <c r="B993" s="32"/>
    </row>
    <row r="994" spans="2:2" ht="12.75" x14ac:dyDescent="0.2">
      <c r="B994" s="32"/>
    </row>
    <row r="995" spans="2:2" ht="12.75" x14ac:dyDescent="0.2">
      <c r="B995" s="32"/>
    </row>
    <row r="996" spans="2:2" ht="12.75" x14ac:dyDescent="0.2">
      <c r="B996" s="32"/>
    </row>
    <row r="997" spans="2:2" ht="12.75" x14ac:dyDescent="0.2">
      <c r="B997" s="32"/>
    </row>
    <row r="998" spans="2:2" ht="12.75" x14ac:dyDescent="0.2">
      <c r="B998" s="32"/>
    </row>
    <row r="999" spans="2:2" ht="12.75" x14ac:dyDescent="0.2">
      <c r="B999" s="32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4" ySplit="1" topLeftCell="E47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2578125" defaultRowHeight="15.75" customHeight="1" x14ac:dyDescent="0.2"/>
  <sheetData>
    <row r="1" spans="1:26" ht="18.75" customHeight="1" x14ac:dyDescent="0.2">
      <c r="A1" s="30" t="s">
        <v>0</v>
      </c>
      <c r="B1" s="30" t="s">
        <v>1</v>
      </c>
      <c r="C1" s="31" t="s">
        <v>2</v>
      </c>
      <c r="D1" s="30" t="s">
        <v>3</v>
      </c>
      <c r="E1" s="33"/>
      <c r="F1" s="34" t="s">
        <v>143</v>
      </c>
      <c r="G1" s="34" t="s">
        <v>144</v>
      </c>
      <c r="H1" s="34" t="s">
        <v>145</v>
      </c>
      <c r="I1" s="34" t="s">
        <v>146</v>
      </c>
      <c r="J1" s="34" t="s">
        <v>31</v>
      </c>
      <c r="K1" s="34" t="s">
        <v>33</v>
      </c>
      <c r="L1" s="33"/>
      <c r="M1" s="6" t="s">
        <v>35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8.75" customHeight="1" x14ac:dyDescent="0.2">
      <c r="A2" s="8">
        <v>1</v>
      </c>
      <c r="B2" s="3" t="s">
        <v>12</v>
      </c>
      <c r="C2" s="10">
        <v>101590303</v>
      </c>
      <c r="D2" s="3" t="s">
        <v>13</v>
      </c>
      <c r="I2" s="35"/>
      <c r="M2">
        <f t="shared" ref="M2:M58" si="0">SUM(F2:K2)</f>
        <v>0</v>
      </c>
    </row>
    <row r="3" spans="1:26" ht="18.75" customHeight="1" x14ac:dyDescent="0.2">
      <c r="A3" s="8">
        <v>2</v>
      </c>
      <c r="B3" s="3" t="s">
        <v>12</v>
      </c>
      <c r="C3" s="10">
        <v>101590335</v>
      </c>
      <c r="D3" s="3" t="s">
        <v>14</v>
      </c>
      <c r="M3">
        <f t="shared" si="0"/>
        <v>0</v>
      </c>
    </row>
    <row r="4" spans="1:26" ht="18.75" customHeight="1" x14ac:dyDescent="0.2">
      <c r="A4" s="8">
        <v>3</v>
      </c>
      <c r="B4" s="3" t="s">
        <v>15</v>
      </c>
      <c r="C4" s="10">
        <v>103360008</v>
      </c>
      <c r="D4" s="3" t="s">
        <v>16</v>
      </c>
      <c r="M4">
        <f t="shared" si="0"/>
        <v>0</v>
      </c>
    </row>
    <row r="5" spans="1:26" ht="18.75" customHeight="1" x14ac:dyDescent="0.2">
      <c r="A5" s="8">
        <v>4</v>
      </c>
      <c r="B5" s="3" t="s">
        <v>12</v>
      </c>
      <c r="C5" s="10">
        <v>103590009</v>
      </c>
      <c r="D5" s="3" t="s">
        <v>17</v>
      </c>
      <c r="M5">
        <f t="shared" si="0"/>
        <v>0</v>
      </c>
    </row>
    <row r="6" spans="1:26" ht="18.75" customHeight="1" x14ac:dyDescent="0.2">
      <c r="A6" s="8">
        <v>5</v>
      </c>
      <c r="B6" s="3" t="s">
        <v>12</v>
      </c>
      <c r="C6" s="10">
        <v>103590013</v>
      </c>
      <c r="D6" s="3" t="s">
        <v>18</v>
      </c>
      <c r="G6" s="6">
        <v>0</v>
      </c>
      <c r="H6" s="6">
        <v>6</v>
      </c>
      <c r="I6" s="36">
        <v>6.4</v>
      </c>
      <c r="J6" s="6">
        <v>2</v>
      </c>
      <c r="K6" s="6">
        <v>2</v>
      </c>
      <c r="M6">
        <f t="shared" si="0"/>
        <v>16.399999999999999</v>
      </c>
    </row>
    <row r="7" spans="1:26" ht="18.75" customHeight="1" x14ac:dyDescent="0.2">
      <c r="A7" s="8">
        <v>6</v>
      </c>
      <c r="B7" s="3" t="s">
        <v>12</v>
      </c>
      <c r="C7" s="10">
        <v>103590016</v>
      </c>
      <c r="D7" s="3" t="s">
        <v>21</v>
      </c>
      <c r="F7" s="6">
        <v>-1</v>
      </c>
      <c r="G7" s="6">
        <v>4</v>
      </c>
      <c r="H7" s="6">
        <v>8</v>
      </c>
      <c r="I7" s="36">
        <v>4.9000000000000004</v>
      </c>
      <c r="J7" s="6">
        <v>2</v>
      </c>
      <c r="K7" s="6">
        <v>2</v>
      </c>
      <c r="M7">
        <f t="shared" si="0"/>
        <v>19.899999999999999</v>
      </c>
    </row>
    <row r="8" spans="1:26" ht="18.75" customHeight="1" x14ac:dyDescent="0.2">
      <c r="A8" s="37">
        <v>7</v>
      </c>
      <c r="B8" s="38" t="s">
        <v>12</v>
      </c>
      <c r="C8" s="39">
        <v>103590018</v>
      </c>
      <c r="D8" s="38" t="s">
        <v>22</v>
      </c>
      <c r="E8" s="40"/>
      <c r="F8" s="41">
        <v>-1</v>
      </c>
      <c r="G8" s="41">
        <v>6</v>
      </c>
      <c r="H8" s="41">
        <v>8</v>
      </c>
      <c r="I8" s="42">
        <v>7.4</v>
      </c>
      <c r="J8" s="41">
        <v>2</v>
      </c>
      <c r="K8" s="41">
        <v>2</v>
      </c>
      <c r="L8" s="40"/>
      <c r="M8" s="40">
        <f t="shared" si="0"/>
        <v>24.4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8.75" customHeight="1" x14ac:dyDescent="0.2">
      <c r="A9" s="8">
        <v>8</v>
      </c>
      <c r="B9" s="3" t="s">
        <v>12</v>
      </c>
      <c r="C9" s="10">
        <v>103590038</v>
      </c>
      <c r="D9" s="3" t="s">
        <v>23</v>
      </c>
      <c r="G9" s="6">
        <v>2</v>
      </c>
      <c r="H9" s="6">
        <v>6</v>
      </c>
      <c r="I9" s="36">
        <v>6</v>
      </c>
      <c r="J9" s="6">
        <v>2</v>
      </c>
      <c r="K9" s="6">
        <v>2</v>
      </c>
      <c r="M9">
        <f t="shared" si="0"/>
        <v>18</v>
      </c>
    </row>
    <row r="10" spans="1:26" ht="18.75" customHeight="1" x14ac:dyDescent="0.2">
      <c r="A10" s="8">
        <v>9</v>
      </c>
      <c r="B10" s="3" t="s">
        <v>25</v>
      </c>
      <c r="C10" s="10">
        <v>103590044</v>
      </c>
      <c r="D10" s="3" t="s">
        <v>27</v>
      </c>
      <c r="F10" s="6">
        <v>-1</v>
      </c>
      <c r="G10" s="6">
        <v>3</v>
      </c>
      <c r="H10" s="6">
        <v>6</v>
      </c>
      <c r="I10" s="36">
        <v>6.9</v>
      </c>
      <c r="J10" s="6">
        <v>2</v>
      </c>
      <c r="K10" s="6">
        <v>2</v>
      </c>
      <c r="M10">
        <f t="shared" si="0"/>
        <v>18.899999999999999</v>
      </c>
    </row>
    <row r="11" spans="1:26" ht="18.75" customHeight="1" x14ac:dyDescent="0.2">
      <c r="A11" s="37">
        <v>10</v>
      </c>
      <c r="B11" s="38" t="s">
        <v>25</v>
      </c>
      <c r="C11" s="39">
        <v>103590045</v>
      </c>
      <c r="D11" s="38" t="s">
        <v>32</v>
      </c>
      <c r="E11" s="40"/>
      <c r="F11" s="40"/>
      <c r="G11" s="41">
        <v>3</v>
      </c>
      <c r="H11" s="41">
        <v>6</v>
      </c>
      <c r="I11" s="42">
        <v>7.4</v>
      </c>
      <c r="J11" s="41">
        <v>2</v>
      </c>
      <c r="K11" s="41">
        <v>2</v>
      </c>
      <c r="L11" s="40"/>
      <c r="M11" s="40">
        <f t="shared" si="0"/>
        <v>20.399999999999999</v>
      </c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8.75" customHeight="1" x14ac:dyDescent="0.2">
      <c r="A12" s="8">
        <v>11</v>
      </c>
      <c r="B12" s="3" t="s">
        <v>12</v>
      </c>
      <c r="C12" s="10">
        <v>103590050</v>
      </c>
      <c r="D12" s="3" t="s">
        <v>36</v>
      </c>
      <c r="F12" s="6">
        <v>-1</v>
      </c>
      <c r="G12" s="6">
        <v>1</v>
      </c>
      <c r="H12" s="6">
        <v>2</v>
      </c>
      <c r="I12" s="36">
        <v>0</v>
      </c>
      <c r="J12" s="6">
        <v>2</v>
      </c>
      <c r="K12" s="6">
        <v>2</v>
      </c>
      <c r="M12">
        <f t="shared" si="0"/>
        <v>6</v>
      </c>
    </row>
    <row r="13" spans="1:26" ht="18.75" customHeight="1" x14ac:dyDescent="0.2">
      <c r="A13" s="8">
        <v>12</v>
      </c>
      <c r="B13" s="3" t="s">
        <v>12</v>
      </c>
      <c r="C13" s="10">
        <v>103590054</v>
      </c>
      <c r="D13" s="3" t="s">
        <v>38</v>
      </c>
      <c r="F13" s="6">
        <v>-1</v>
      </c>
      <c r="G13" s="6">
        <v>1</v>
      </c>
      <c r="H13" s="6">
        <v>2</v>
      </c>
      <c r="I13" s="36">
        <v>0</v>
      </c>
      <c r="J13" s="6">
        <v>2</v>
      </c>
      <c r="K13" s="6">
        <v>2</v>
      </c>
      <c r="M13">
        <f t="shared" si="0"/>
        <v>6</v>
      </c>
    </row>
    <row r="14" spans="1:26" ht="18.75" customHeight="1" x14ac:dyDescent="0.2">
      <c r="A14" s="8">
        <v>13</v>
      </c>
      <c r="B14" s="3" t="s">
        <v>25</v>
      </c>
      <c r="C14" s="10">
        <v>104590004</v>
      </c>
      <c r="D14" s="3" t="s">
        <v>39</v>
      </c>
      <c r="G14" s="6">
        <v>1</v>
      </c>
      <c r="H14" s="6">
        <v>8</v>
      </c>
      <c r="I14" s="36">
        <v>6.3</v>
      </c>
      <c r="J14" s="6">
        <v>2</v>
      </c>
      <c r="K14" s="6">
        <v>2</v>
      </c>
      <c r="M14">
        <f t="shared" si="0"/>
        <v>19.3</v>
      </c>
    </row>
    <row r="15" spans="1:26" ht="18.75" customHeight="1" x14ac:dyDescent="0.2">
      <c r="A15" s="8">
        <v>14</v>
      </c>
      <c r="B15" s="3" t="s">
        <v>25</v>
      </c>
      <c r="C15" s="10">
        <v>104590005</v>
      </c>
      <c r="D15" s="3" t="s">
        <v>40</v>
      </c>
      <c r="G15" s="6">
        <v>7</v>
      </c>
      <c r="H15" s="6">
        <v>8</v>
      </c>
      <c r="I15" s="36">
        <v>8</v>
      </c>
      <c r="J15" s="6">
        <v>2</v>
      </c>
      <c r="K15" s="6">
        <v>2</v>
      </c>
      <c r="M15">
        <f t="shared" si="0"/>
        <v>27</v>
      </c>
    </row>
    <row r="16" spans="1:26" ht="18.75" customHeight="1" x14ac:dyDescent="0.2">
      <c r="A16" s="8">
        <v>15</v>
      </c>
      <c r="B16" s="3" t="s">
        <v>25</v>
      </c>
      <c r="C16" s="10">
        <v>104590006</v>
      </c>
      <c r="D16" s="3" t="s">
        <v>41</v>
      </c>
      <c r="G16" s="6">
        <v>8</v>
      </c>
      <c r="I16" s="36">
        <v>8</v>
      </c>
      <c r="J16" s="6">
        <v>2</v>
      </c>
      <c r="K16" s="6">
        <v>2</v>
      </c>
      <c r="M16">
        <f t="shared" si="0"/>
        <v>20</v>
      </c>
    </row>
    <row r="17" spans="1:13" ht="18.75" customHeight="1" x14ac:dyDescent="0.25">
      <c r="A17" s="8">
        <v>16</v>
      </c>
      <c r="B17" s="3" t="s">
        <v>25</v>
      </c>
      <c r="C17" s="9">
        <v>104590007</v>
      </c>
      <c r="D17" s="12" t="s">
        <v>42</v>
      </c>
      <c r="G17" s="6">
        <v>1</v>
      </c>
      <c r="H17" s="6">
        <v>2</v>
      </c>
      <c r="I17" s="36">
        <v>5.6</v>
      </c>
      <c r="J17" s="6">
        <v>2</v>
      </c>
      <c r="K17" s="6">
        <v>2</v>
      </c>
      <c r="M17">
        <f t="shared" si="0"/>
        <v>12.6</v>
      </c>
    </row>
    <row r="18" spans="1:13" ht="18.75" customHeight="1" x14ac:dyDescent="0.2">
      <c r="A18" s="8">
        <v>17</v>
      </c>
      <c r="B18" s="3" t="s">
        <v>25</v>
      </c>
      <c r="C18" s="10">
        <v>104590008</v>
      </c>
      <c r="D18" s="3" t="s">
        <v>49</v>
      </c>
      <c r="M18">
        <f t="shared" si="0"/>
        <v>0</v>
      </c>
    </row>
    <row r="19" spans="1:13" ht="18.75" customHeight="1" x14ac:dyDescent="0.2">
      <c r="A19" s="8">
        <v>18</v>
      </c>
      <c r="B19" s="3" t="s">
        <v>25</v>
      </c>
      <c r="C19" s="10">
        <v>104590012</v>
      </c>
      <c r="D19" s="3" t="s">
        <v>50</v>
      </c>
      <c r="G19" s="6">
        <v>3</v>
      </c>
      <c r="H19" s="6">
        <v>2</v>
      </c>
      <c r="I19" s="36">
        <v>7.5</v>
      </c>
      <c r="J19" s="6">
        <v>2</v>
      </c>
      <c r="K19" s="6">
        <v>2</v>
      </c>
      <c r="M19">
        <f t="shared" si="0"/>
        <v>16.5</v>
      </c>
    </row>
    <row r="20" spans="1:13" ht="18.75" customHeight="1" x14ac:dyDescent="0.2">
      <c r="A20" s="8">
        <v>19</v>
      </c>
      <c r="B20" s="3" t="s">
        <v>25</v>
      </c>
      <c r="C20" s="10">
        <v>104590014</v>
      </c>
      <c r="D20" s="3" t="s">
        <v>51</v>
      </c>
      <c r="G20" s="6">
        <v>1</v>
      </c>
      <c r="H20" s="6">
        <v>0</v>
      </c>
      <c r="I20" s="36">
        <v>1.7</v>
      </c>
      <c r="J20" s="6">
        <v>2</v>
      </c>
      <c r="K20" s="6">
        <v>2</v>
      </c>
      <c r="M20">
        <f t="shared" si="0"/>
        <v>6.7</v>
      </c>
    </row>
    <row r="21" spans="1:13" ht="18.75" customHeight="1" x14ac:dyDescent="0.2">
      <c r="A21" s="8">
        <v>20</v>
      </c>
      <c r="B21" s="3" t="s">
        <v>25</v>
      </c>
      <c r="C21" s="10">
        <v>104590019</v>
      </c>
      <c r="D21" s="3" t="s">
        <v>52</v>
      </c>
      <c r="F21" s="6">
        <v>-1</v>
      </c>
      <c r="G21" s="6">
        <v>1</v>
      </c>
      <c r="H21" s="6">
        <v>8</v>
      </c>
      <c r="I21" s="36">
        <v>5.4</v>
      </c>
      <c r="J21" s="6">
        <v>2</v>
      </c>
      <c r="K21" s="6">
        <v>2</v>
      </c>
      <c r="M21">
        <f t="shared" si="0"/>
        <v>17.399999999999999</v>
      </c>
    </row>
    <row r="22" spans="1:13" ht="18.75" customHeight="1" x14ac:dyDescent="0.2">
      <c r="A22" s="8">
        <v>21</v>
      </c>
      <c r="B22" s="3" t="s">
        <v>25</v>
      </c>
      <c r="C22" s="10">
        <v>104590020</v>
      </c>
      <c r="D22" s="3" t="s">
        <v>53</v>
      </c>
      <c r="G22" s="6">
        <v>4</v>
      </c>
      <c r="H22" s="6">
        <v>8</v>
      </c>
      <c r="I22" s="36">
        <v>6.1</v>
      </c>
      <c r="J22" s="6">
        <v>2</v>
      </c>
      <c r="K22" s="6">
        <v>2</v>
      </c>
      <c r="M22">
        <f t="shared" si="0"/>
        <v>22.1</v>
      </c>
    </row>
    <row r="23" spans="1:13" ht="18.75" customHeight="1" x14ac:dyDescent="0.2">
      <c r="A23" s="8">
        <v>22</v>
      </c>
      <c r="B23" s="3" t="s">
        <v>25</v>
      </c>
      <c r="C23" s="10">
        <v>104590025</v>
      </c>
      <c r="D23" s="3" t="s">
        <v>54</v>
      </c>
      <c r="G23" s="6">
        <v>6</v>
      </c>
      <c r="H23" s="6">
        <v>8</v>
      </c>
      <c r="I23" s="36">
        <v>7.3</v>
      </c>
      <c r="J23" s="6">
        <v>2</v>
      </c>
      <c r="K23" s="6">
        <v>2</v>
      </c>
      <c r="M23">
        <f t="shared" si="0"/>
        <v>25.3</v>
      </c>
    </row>
    <row r="24" spans="1:13" ht="18.75" customHeight="1" x14ac:dyDescent="0.2">
      <c r="A24" s="8">
        <v>23</v>
      </c>
      <c r="B24" s="3" t="s">
        <v>25</v>
      </c>
      <c r="C24" s="10">
        <v>104590027</v>
      </c>
      <c r="D24" s="3" t="s">
        <v>55</v>
      </c>
      <c r="G24" s="6">
        <v>7</v>
      </c>
      <c r="H24" s="6">
        <v>8</v>
      </c>
      <c r="I24" s="36">
        <v>8</v>
      </c>
      <c r="J24" s="6">
        <v>2</v>
      </c>
      <c r="K24" s="6">
        <v>2</v>
      </c>
      <c r="M24">
        <f t="shared" si="0"/>
        <v>27</v>
      </c>
    </row>
    <row r="25" spans="1:13" ht="18.75" customHeight="1" x14ac:dyDescent="0.2">
      <c r="A25" s="8">
        <v>24</v>
      </c>
      <c r="B25" s="3" t="s">
        <v>25</v>
      </c>
      <c r="C25" s="10">
        <v>104590028</v>
      </c>
      <c r="D25" s="3" t="s">
        <v>56</v>
      </c>
      <c r="G25" s="6">
        <v>3</v>
      </c>
      <c r="H25" s="6">
        <v>8</v>
      </c>
      <c r="I25" s="36">
        <v>7</v>
      </c>
      <c r="J25" s="6">
        <v>2</v>
      </c>
      <c r="K25" s="6">
        <v>2</v>
      </c>
      <c r="M25">
        <f t="shared" si="0"/>
        <v>22</v>
      </c>
    </row>
    <row r="26" spans="1:13" ht="18.75" customHeight="1" x14ac:dyDescent="0.2">
      <c r="A26" s="8">
        <v>25</v>
      </c>
      <c r="B26" s="3" t="s">
        <v>25</v>
      </c>
      <c r="C26" s="10">
        <v>104590029</v>
      </c>
      <c r="D26" s="3" t="s">
        <v>57</v>
      </c>
      <c r="G26" s="6">
        <v>5</v>
      </c>
      <c r="H26" s="6">
        <v>8</v>
      </c>
      <c r="I26" s="36">
        <v>7.2</v>
      </c>
      <c r="J26" s="6">
        <v>2</v>
      </c>
      <c r="K26" s="6">
        <v>2</v>
      </c>
      <c r="M26">
        <f t="shared" si="0"/>
        <v>24.2</v>
      </c>
    </row>
    <row r="27" spans="1:13" ht="18.75" customHeight="1" x14ac:dyDescent="0.2">
      <c r="A27" s="8">
        <v>26</v>
      </c>
      <c r="B27" s="3" t="s">
        <v>25</v>
      </c>
      <c r="C27" s="10">
        <v>104590030</v>
      </c>
      <c r="D27" s="3" t="s">
        <v>58</v>
      </c>
      <c r="G27" s="6">
        <v>1</v>
      </c>
      <c r="H27" s="6">
        <v>8</v>
      </c>
      <c r="I27" s="36">
        <v>5.5</v>
      </c>
      <c r="J27" s="6">
        <v>2</v>
      </c>
      <c r="K27" s="6">
        <v>2</v>
      </c>
      <c r="M27">
        <f t="shared" si="0"/>
        <v>18.5</v>
      </c>
    </row>
    <row r="28" spans="1:13" ht="18.75" customHeight="1" x14ac:dyDescent="0.2">
      <c r="A28" s="8">
        <v>27</v>
      </c>
      <c r="B28" s="3" t="s">
        <v>25</v>
      </c>
      <c r="C28" s="10">
        <v>104590034</v>
      </c>
      <c r="D28" s="3" t="s">
        <v>59</v>
      </c>
      <c r="M28">
        <f t="shared" si="0"/>
        <v>0</v>
      </c>
    </row>
    <row r="29" spans="1:13" ht="18.75" customHeight="1" x14ac:dyDescent="0.2">
      <c r="A29" s="8">
        <v>28</v>
      </c>
      <c r="B29" s="3" t="s">
        <v>25</v>
      </c>
      <c r="C29" s="10">
        <v>104590035</v>
      </c>
      <c r="D29" s="3" t="s">
        <v>60</v>
      </c>
      <c r="G29" s="6">
        <v>4</v>
      </c>
      <c r="H29" s="6">
        <v>8</v>
      </c>
      <c r="I29" s="36">
        <v>5.7</v>
      </c>
      <c r="J29" s="6">
        <v>2</v>
      </c>
      <c r="K29" s="6">
        <v>2</v>
      </c>
      <c r="M29">
        <f t="shared" si="0"/>
        <v>21.7</v>
      </c>
    </row>
    <row r="30" spans="1:13" ht="18.75" customHeight="1" x14ac:dyDescent="0.2">
      <c r="A30" s="8">
        <v>29</v>
      </c>
      <c r="B30" s="3" t="s">
        <v>25</v>
      </c>
      <c r="C30" s="10">
        <v>104590036</v>
      </c>
      <c r="D30" s="3" t="s">
        <v>61</v>
      </c>
      <c r="M30">
        <f t="shared" si="0"/>
        <v>0</v>
      </c>
    </row>
    <row r="31" spans="1:13" ht="18.75" customHeight="1" x14ac:dyDescent="0.2">
      <c r="A31" s="8">
        <v>30</v>
      </c>
      <c r="B31" s="3" t="s">
        <v>25</v>
      </c>
      <c r="C31" s="10">
        <v>104590037</v>
      </c>
      <c r="D31" s="3" t="s">
        <v>62</v>
      </c>
      <c r="M31">
        <f t="shared" si="0"/>
        <v>0</v>
      </c>
    </row>
    <row r="32" spans="1:13" ht="18.75" customHeight="1" x14ac:dyDescent="0.2">
      <c r="A32" s="8">
        <v>31</v>
      </c>
      <c r="B32" s="3" t="s">
        <v>25</v>
      </c>
      <c r="C32" s="10">
        <v>104590038</v>
      </c>
      <c r="D32" s="3" t="s">
        <v>63</v>
      </c>
      <c r="M32">
        <f t="shared" si="0"/>
        <v>0</v>
      </c>
    </row>
    <row r="33" spans="1:13" ht="18.75" customHeight="1" x14ac:dyDescent="0.2">
      <c r="A33" s="8">
        <v>32</v>
      </c>
      <c r="B33" s="3" t="s">
        <v>25</v>
      </c>
      <c r="C33" s="10">
        <v>104590039</v>
      </c>
      <c r="D33" s="3" t="s">
        <v>64</v>
      </c>
      <c r="M33">
        <f t="shared" si="0"/>
        <v>0</v>
      </c>
    </row>
    <row r="34" spans="1:13" ht="18.75" customHeight="1" x14ac:dyDescent="0.2">
      <c r="A34" s="8">
        <v>33</v>
      </c>
      <c r="B34" s="3" t="s">
        <v>25</v>
      </c>
      <c r="C34" s="10">
        <v>104590042</v>
      </c>
      <c r="D34" s="3" t="s">
        <v>65</v>
      </c>
      <c r="M34">
        <f t="shared" si="0"/>
        <v>0</v>
      </c>
    </row>
    <row r="35" spans="1:13" ht="18.75" customHeight="1" x14ac:dyDescent="0.2">
      <c r="A35" s="8">
        <v>34</v>
      </c>
      <c r="B35" s="3" t="s">
        <v>25</v>
      </c>
      <c r="C35" s="10">
        <v>104590043</v>
      </c>
      <c r="D35" s="3" t="s">
        <v>66</v>
      </c>
      <c r="G35" s="6">
        <v>6</v>
      </c>
      <c r="H35" s="6">
        <v>8</v>
      </c>
      <c r="I35" s="36">
        <v>8</v>
      </c>
      <c r="J35" s="6">
        <v>2</v>
      </c>
      <c r="K35" s="6">
        <v>2</v>
      </c>
      <c r="M35">
        <f t="shared" si="0"/>
        <v>26</v>
      </c>
    </row>
    <row r="36" spans="1:13" ht="18.75" customHeight="1" x14ac:dyDescent="0.2">
      <c r="A36" s="8">
        <v>35</v>
      </c>
      <c r="B36" s="3" t="s">
        <v>25</v>
      </c>
      <c r="C36" s="10">
        <v>104590044</v>
      </c>
      <c r="D36" s="3" t="s">
        <v>67</v>
      </c>
      <c r="M36">
        <f t="shared" si="0"/>
        <v>0</v>
      </c>
    </row>
    <row r="37" spans="1:13" ht="18.75" customHeight="1" x14ac:dyDescent="0.2">
      <c r="A37" s="8">
        <v>36</v>
      </c>
      <c r="B37" s="3" t="s">
        <v>25</v>
      </c>
      <c r="C37" s="10">
        <v>104590046</v>
      </c>
      <c r="D37" s="3" t="s">
        <v>68</v>
      </c>
      <c r="G37" s="6">
        <v>4</v>
      </c>
      <c r="H37" s="6">
        <v>4</v>
      </c>
      <c r="I37" s="36">
        <v>5.6</v>
      </c>
      <c r="J37" s="6">
        <v>2</v>
      </c>
      <c r="K37" s="6">
        <v>2</v>
      </c>
      <c r="M37">
        <f t="shared" si="0"/>
        <v>17.600000000000001</v>
      </c>
    </row>
    <row r="38" spans="1:13" ht="18.75" customHeight="1" x14ac:dyDescent="0.2">
      <c r="A38" s="8">
        <v>37</v>
      </c>
      <c r="B38" s="3" t="s">
        <v>25</v>
      </c>
      <c r="C38" s="10">
        <v>104590047</v>
      </c>
      <c r="D38" s="3" t="s">
        <v>69</v>
      </c>
      <c r="G38" s="6">
        <v>4</v>
      </c>
      <c r="H38" s="6">
        <v>8</v>
      </c>
      <c r="I38" s="36">
        <v>8</v>
      </c>
      <c r="J38" s="6">
        <v>2</v>
      </c>
      <c r="K38" s="6">
        <v>2</v>
      </c>
      <c r="M38">
        <f t="shared" si="0"/>
        <v>24</v>
      </c>
    </row>
    <row r="39" spans="1:13" ht="18.75" customHeight="1" x14ac:dyDescent="0.2">
      <c r="A39" s="8">
        <v>38</v>
      </c>
      <c r="B39" s="3" t="s">
        <v>25</v>
      </c>
      <c r="C39" s="10">
        <v>104590452</v>
      </c>
      <c r="D39" s="3" t="s">
        <v>70</v>
      </c>
      <c r="G39" s="6">
        <v>0</v>
      </c>
      <c r="H39" s="6">
        <v>8</v>
      </c>
      <c r="I39" s="36">
        <v>3.9</v>
      </c>
      <c r="J39" s="6">
        <v>2</v>
      </c>
      <c r="K39" s="6">
        <v>2</v>
      </c>
      <c r="M39">
        <f t="shared" si="0"/>
        <v>15.9</v>
      </c>
    </row>
    <row r="40" spans="1:13" ht="18.75" customHeight="1" x14ac:dyDescent="0.2">
      <c r="A40" s="8">
        <v>39</v>
      </c>
      <c r="B40" s="3" t="s">
        <v>25</v>
      </c>
      <c r="C40" s="10">
        <v>104590454</v>
      </c>
      <c r="D40" s="3" t="s">
        <v>71</v>
      </c>
      <c r="F40" s="6">
        <v>-1</v>
      </c>
      <c r="G40" s="6">
        <v>1</v>
      </c>
      <c r="H40" s="6">
        <v>8</v>
      </c>
      <c r="I40" s="36">
        <v>3.9</v>
      </c>
      <c r="J40" s="6">
        <v>2</v>
      </c>
      <c r="K40" s="6">
        <v>2</v>
      </c>
      <c r="M40">
        <f t="shared" si="0"/>
        <v>15.9</v>
      </c>
    </row>
    <row r="41" spans="1:13" ht="18.75" customHeight="1" x14ac:dyDescent="0.2">
      <c r="A41" s="8">
        <v>40</v>
      </c>
      <c r="B41" s="3" t="s">
        <v>72</v>
      </c>
      <c r="C41" s="10">
        <v>104820002</v>
      </c>
      <c r="D41" s="3" t="s">
        <v>73</v>
      </c>
      <c r="G41" s="6">
        <v>5</v>
      </c>
      <c r="H41" s="6">
        <v>8</v>
      </c>
      <c r="I41" s="36">
        <v>8</v>
      </c>
      <c r="J41" s="6">
        <v>2</v>
      </c>
      <c r="K41" s="6">
        <v>2</v>
      </c>
      <c r="M41">
        <f t="shared" si="0"/>
        <v>25</v>
      </c>
    </row>
    <row r="42" spans="1:13" ht="18.75" customHeight="1" x14ac:dyDescent="0.2">
      <c r="A42" s="8">
        <v>41</v>
      </c>
      <c r="B42" s="3" t="s">
        <v>72</v>
      </c>
      <c r="C42" s="10">
        <v>104820003</v>
      </c>
      <c r="D42" s="3" t="s">
        <v>74</v>
      </c>
      <c r="M42">
        <f t="shared" si="0"/>
        <v>0</v>
      </c>
    </row>
    <row r="43" spans="1:13" ht="18.75" customHeight="1" x14ac:dyDescent="0.2">
      <c r="A43" s="8">
        <v>42</v>
      </c>
      <c r="B43" s="3" t="s">
        <v>72</v>
      </c>
      <c r="C43" s="10">
        <v>104820004</v>
      </c>
      <c r="D43" s="3" t="s">
        <v>75</v>
      </c>
      <c r="G43" s="6">
        <v>1</v>
      </c>
      <c r="H43" s="6">
        <v>8</v>
      </c>
      <c r="I43" s="36">
        <v>7.5</v>
      </c>
      <c r="J43" s="6">
        <v>2</v>
      </c>
      <c r="K43" s="6">
        <v>2</v>
      </c>
      <c r="M43">
        <f t="shared" si="0"/>
        <v>20.5</v>
      </c>
    </row>
    <row r="44" spans="1:13" ht="18.75" customHeight="1" x14ac:dyDescent="0.2">
      <c r="A44" s="8">
        <v>43</v>
      </c>
      <c r="B44" s="3" t="s">
        <v>72</v>
      </c>
      <c r="C44" s="10">
        <v>104820007</v>
      </c>
      <c r="D44" s="3" t="s">
        <v>76</v>
      </c>
      <c r="G44" s="6">
        <v>1</v>
      </c>
      <c r="H44" s="6">
        <v>0</v>
      </c>
      <c r="I44" s="36">
        <v>0</v>
      </c>
      <c r="J44" s="6">
        <v>2</v>
      </c>
      <c r="K44" s="6">
        <v>2</v>
      </c>
      <c r="M44">
        <f t="shared" si="0"/>
        <v>5</v>
      </c>
    </row>
    <row r="45" spans="1:13" ht="18.75" customHeight="1" x14ac:dyDescent="0.2">
      <c r="A45" s="8">
        <v>44</v>
      </c>
      <c r="B45" s="3" t="s">
        <v>72</v>
      </c>
      <c r="C45" s="10">
        <v>104820010</v>
      </c>
      <c r="D45" s="3" t="s">
        <v>77</v>
      </c>
      <c r="G45" s="6">
        <v>0</v>
      </c>
      <c r="H45" s="6">
        <v>0</v>
      </c>
      <c r="J45" s="6">
        <v>2</v>
      </c>
      <c r="K45" s="6">
        <v>2</v>
      </c>
      <c r="M45">
        <f t="shared" si="0"/>
        <v>4</v>
      </c>
    </row>
    <row r="46" spans="1:13" ht="18.75" customHeight="1" x14ac:dyDescent="0.2">
      <c r="A46" s="8">
        <v>45</v>
      </c>
      <c r="B46" s="3" t="s">
        <v>72</v>
      </c>
      <c r="C46" s="10">
        <v>104820011</v>
      </c>
      <c r="D46" s="3" t="s">
        <v>78</v>
      </c>
      <c r="G46" s="6">
        <v>7</v>
      </c>
      <c r="H46" s="6">
        <v>8</v>
      </c>
      <c r="I46" s="36">
        <v>7.1</v>
      </c>
      <c r="J46" s="6">
        <v>2</v>
      </c>
      <c r="K46" s="6">
        <v>2</v>
      </c>
      <c r="M46">
        <f t="shared" si="0"/>
        <v>26.1</v>
      </c>
    </row>
    <row r="47" spans="1:13" ht="18.75" customHeight="1" x14ac:dyDescent="0.2">
      <c r="A47" s="8">
        <v>46</v>
      </c>
      <c r="B47" s="3" t="s">
        <v>72</v>
      </c>
      <c r="C47" s="10">
        <v>104820014</v>
      </c>
      <c r="D47" s="3" t="s">
        <v>79</v>
      </c>
      <c r="G47" s="6">
        <v>1</v>
      </c>
      <c r="H47" s="6">
        <v>8</v>
      </c>
      <c r="I47" s="36">
        <v>5.4</v>
      </c>
      <c r="J47" s="6">
        <v>2</v>
      </c>
      <c r="K47" s="6">
        <v>2</v>
      </c>
      <c r="M47">
        <f t="shared" si="0"/>
        <v>18.399999999999999</v>
      </c>
    </row>
    <row r="48" spans="1:13" ht="18.75" customHeight="1" x14ac:dyDescent="0.2">
      <c r="A48" s="8">
        <v>47</v>
      </c>
      <c r="B48" s="3" t="s">
        <v>72</v>
      </c>
      <c r="C48" s="10">
        <v>104820018</v>
      </c>
      <c r="D48" s="3" t="s">
        <v>80</v>
      </c>
      <c r="G48" s="6">
        <v>8</v>
      </c>
      <c r="H48" s="6">
        <v>8</v>
      </c>
      <c r="I48" s="36">
        <v>7.6</v>
      </c>
      <c r="J48" s="6">
        <v>2</v>
      </c>
      <c r="K48" s="6">
        <v>2</v>
      </c>
      <c r="M48">
        <f t="shared" si="0"/>
        <v>27.6</v>
      </c>
    </row>
    <row r="49" spans="1:13" ht="18.75" customHeight="1" x14ac:dyDescent="0.2">
      <c r="A49" s="8">
        <v>48</v>
      </c>
      <c r="B49" s="3" t="s">
        <v>72</v>
      </c>
      <c r="C49" s="10">
        <v>104820019</v>
      </c>
      <c r="D49" s="3" t="s">
        <v>81</v>
      </c>
      <c r="G49" s="6">
        <v>6</v>
      </c>
      <c r="H49" s="6">
        <v>0</v>
      </c>
      <c r="I49" s="36">
        <v>4</v>
      </c>
      <c r="J49" s="6">
        <v>2</v>
      </c>
      <c r="K49" s="6">
        <v>2</v>
      </c>
      <c r="M49">
        <f t="shared" si="0"/>
        <v>14</v>
      </c>
    </row>
    <row r="50" spans="1:13" ht="18.75" customHeight="1" x14ac:dyDescent="0.2">
      <c r="A50" s="8">
        <v>49</v>
      </c>
      <c r="B50" s="3" t="s">
        <v>72</v>
      </c>
      <c r="C50" s="10">
        <v>104820020</v>
      </c>
      <c r="D50" s="3" t="s">
        <v>82</v>
      </c>
      <c r="G50" s="6">
        <v>6</v>
      </c>
      <c r="H50" s="6">
        <v>8</v>
      </c>
      <c r="I50" s="36">
        <v>6.7</v>
      </c>
      <c r="J50" s="6">
        <v>2</v>
      </c>
      <c r="K50" s="6">
        <v>2</v>
      </c>
      <c r="M50">
        <f t="shared" si="0"/>
        <v>24.7</v>
      </c>
    </row>
    <row r="51" spans="1:13" ht="18.75" customHeight="1" x14ac:dyDescent="0.2">
      <c r="A51" s="8">
        <v>50</v>
      </c>
      <c r="B51" s="3" t="s">
        <v>72</v>
      </c>
      <c r="C51" s="10">
        <v>104820021</v>
      </c>
      <c r="D51" s="3" t="s">
        <v>83</v>
      </c>
      <c r="G51" s="6">
        <v>1</v>
      </c>
      <c r="H51" s="6">
        <v>8</v>
      </c>
      <c r="I51" s="36">
        <v>4.5</v>
      </c>
      <c r="J51" s="6">
        <v>2</v>
      </c>
      <c r="K51" s="6">
        <v>2</v>
      </c>
      <c r="M51">
        <f t="shared" si="0"/>
        <v>17.5</v>
      </c>
    </row>
    <row r="52" spans="1:13" ht="18.75" customHeight="1" x14ac:dyDescent="0.2">
      <c r="A52" s="8">
        <v>51</v>
      </c>
      <c r="B52" s="3" t="s">
        <v>72</v>
      </c>
      <c r="C52" s="10">
        <v>104820022</v>
      </c>
      <c r="D52" s="3" t="s">
        <v>84</v>
      </c>
      <c r="G52" s="6">
        <v>6</v>
      </c>
      <c r="H52" s="6">
        <v>8</v>
      </c>
      <c r="I52" s="36">
        <v>7.8</v>
      </c>
      <c r="J52" s="6">
        <v>2</v>
      </c>
      <c r="K52" s="6">
        <v>2</v>
      </c>
      <c r="M52">
        <f t="shared" si="0"/>
        <v>25.8</v>
      </c>
    </row>
    <row r="53" spans="1:13" ht="18.75" customHeight="1" x14ac:dyDescent="0.2">
      <c r="A53" s="8">
        <v>52</v>
      </c>
      <c r="B53" s="3" t="s">
        <v>72</v>
      </c>
      <c r="C53" s="10">
        <v>104820024</v>
      </c>
      <c r="D53" s="3" t="s">
        <v>85</v>
      </c>
      <c r="G53" s="6">
        <v>1</v>
      </c>
      <c r="H53" s="6">
        <v>8</v>
      </c>
      <c r="I53" s="36">
        <v>5</v>
      </c>
      <c r="J53" s="6">
        <v>2</v>
      </c>
      <c r="K53" s="6">
        <v>2</v>
      </c>
      <c r="M53">
        <f t="shared" si="0"/>
        <v>18</v>
      </c>
    </row>
    <row r="54" spans="1:13" ht="18.75" customHeight="1" x14ac:dyDescent="0.2">
      <c r="A54" s="8">
        <v>53</v>
      </c>
      <c r="B54" s="3" t="s">
        <v>72</v>
      </c>
      <c r="C54" s="10">
        <v>104820026</v>
      </c>
      <c r="D54" s="3" t="s">
        <v>86</v>
      </c>
      <c r="M54">
        <f t="shared" si="0"/>
        <v>0</v>
      </c>
    </row>
    <row r="55" spans="1:13" ht="18.75" customHeight="1" x14ac:dyDescent="0.2">
      <c r="A55" s="8">
        <v>54</v>
      </c>
      <c r="B55" s="3" t="s">
        <v>72</v>
      </c>
      <c r="C55" s="10">
        <v>104820027</v>
      </c>
      <c r="D55" s="3" t="s">
        <v>87</v>
      </c>
      <c r="G55" s="6">
        <v>1</v>
      </c>
      <c r="H55" s="6">
        <v>8</v>
      </c>
      <c r="I55" s="36">
        <v>3.7</v>
      </c>
      <c r="J55" s="6">
        <v>2</v>
      </c>
      <c r="K55" s="6">
        <v>2</v>
      </c>
      <c r="M55">
        <f t="shared" si="0"/>
        <v>16.7</v>
      </c>
    </row>
    <row r="56" spans="1:13" ht="18.75" customHeight="1" x14ac:dyDescent="0.2">
      <c r="A56" s="8">
        <v>55</v>
      </c>
      <c r="B56" s="3" t="s">
        <v>12</v>
      </c>
      <c r="C56" s="22" t="s">
        <v>88</v>
      </c>
      <c r="D56" s="3" t="s">
        <v>89</v>
      </c>
      <c r="F56" s="6">
        <v>-1</v>
      </c>
      <c r="G56" s="6">
        <v>4</v>
      </c>
      <c r="H56" s="6">
        <v>7</v>
      </c>
      <c r="I56" s="36">
        <v>7.5</v>
      </c>
      <c r="J56" s="6">
        <v>2</v>
      </c>
      <c r="K56" s="6">
        <v>2</v>
      </c>
      <c r="M56">
        <f t="shared" si="0"/>
        <v>21.5</v>
      </c>
    </row>
    <row r="57" spans="1:13" ht="18.75" customHeight="1" x14ac:dyDescent="0.2">
      <c r="A57" s="8">
        <v>56</v>
      </c>
      <c r="B57" s="3" t="s">
        <v>90</v>
      </c>
      <c r="C57" s="22" t="s">
        <v>91</v>
      </c>
      <c r="D57" s="3" t="s">
        <v>92</v>
      </c>
      <c r="G57" s="6">
        <v>1</v>
      </c>
      <c r="H57" s="6">
        <v>4</v>
      </c>
      <c r="I57" s="36">
        <v>2.7</v>
      </c>
      <c r="J57" s="6">
        <v>2</v>
      </c>
      <c r="K57" s="6">
        <v>2</v>
      </c>
      <c r="M57">
        <f t="shared" si="0"/>
        <v>11.7</v>
      </c>
    </row>
    <row r="58" spans="1:13" ht="18.75" customHeight="1" x14ac:dyDescent="0.2">
      <c r="A58" s="8">
        <v>57</v>
      </c>
      <c r="B58" s="3" t="s">
        <v>93</v>
      </c>
      <c r="C58" s="22" t="s">
        <v>94</v>
      </c>
      <c r="D58" s="3" t="s">
        <v>95</v>
      </c>
      <c r="G58" s="6">
        <v>5</v>
      </c>
      <c r="H58" s="6">
        <v>4</v>
      </c>
      <c r="I58" s="36">
        <v>0</v>
      </c>
      <c r="J58" s="6">
        <v>2</v>
      </c>
      <c r="K58" s="6">
        <v>2</v>
      </c>
      <c r="M58">
        <f t="shared" si="0"/>
        <v>13</v>
      </c>
    </row>
    <row r="59" spans="1:13" ht="18.75" customHeight="1" x14ac:dyDescent="0.2"/>
    <row r="60" spans="1:13" ht="18.75" customHeight="1" x14ac:dyDescent="0.2"/>
    <row r="61" spans="1:13" ht="18.75" customHeight="1" x14ac:dyDescent="0.2"/>
    <row r="62" spans="1:13" ht="18.75" customHeight="1" x14ac:dyDescent="0.2">
      <c r="B62" s="19"/>
      <c r="C62" s="20" t="s">
        <v>137</v>
      </c>
      <c r="D62" s="20" t="s">
        <v>138</v>
      </c>
    </row>
    <row r="63" spans="1:13" ht="18.75" customHeight="1" x14ac:dyDescent="0.2">
      <c r="B63" s="20">
        <v>5</v>
      </c>
      <c r="C63" s="20" t="s">
        <v>139</v>
      </c>
      <c r="D63" s="19">
        <f t="array" ref="D63:D68">FREQUENCY(M2:M58,B63:B67)</f>
        <v>16</v>
      </c>
    </row>
    <row r="64" spans="1:13" ht="18.75" customHeight="1" x14ac:dyDescent="0.2">
      <c r="B64" s="20">
        <v>10</v>
      </c>
      <c r="C64" s="20" t="s">
        <v>140</v>
      </c>
      <c r="D64" s="19">
        <v>3</v>
      </c>
    </row>
    <row r="65" spans="2:4" ht="18.75" customHeight="1" x14ac:dyDescent="0.2">
      <c r="B65" s="20">
        <v>15</v>
      </c>
      <c r="C65" s="20" t="s">
        <v>141</v>
      </c>
      <c r="D65" s="19">
        <v>4</v>
      </c>
    </row>
    <row r="66" spans="2:4" ht="18.75" customHeight="1" x14ac:dyDescent="0.2">
      <c r="B66" s="20">
        <v>20</v>
      </c>
      <c r="C66" s="20" t="s">
        <v>142</v>
      </c>
      <c r="D66" s="19">
        <v>16</v>
      </c>
    </row>
    <row r="67" spans="2:4" ht="18.75" customHeight="1" x14ac:dyDescent="0.2">
      <c r="B67" s="20">
        <v>25</v>
      </c>
      <c r="C67" s="20" t="s">
        <v>147</v>
      </c>
      <c r="D67" s="19">
        <v>11</v>
      </c>
    </row>
    <row r="68" spans="2:4" ht="18.75" customHeight="1" x14ac:dyDescent="0.2">
      <c r="B68" s="20">
        <v>28</v>
      </c>
      <c r="C68" s="20" t="s">
        <v>148</v>
      </c>
      <c r="D68" s="19">
        <v>7</v>
      </c>
    </row>
    <row r="69" spans="2:4" ht="18.75" customHeight="1" x14ac:dyDescent="0.2">
      <c r="B69" s="19"/>
      <c r="C69" s="20" t="s">
        <v>102</v>
      </c>
      <c r="D69" s="19">
        <f>AVERAGE(M2:M58)</f>
        <v>14.02105263157895</v>
      </c>
    </row>
    <row r="70" spans="2:4" ht="18.75" customHeight="1" x14ac:dyDescent="0.2"/>
    <row r="71" spans="2:4" ht="18.75" customHeight="1" x14ac:dyDescent="0.2"/>
    <row r="72" spans="2:4" ht="18.75" customHeight="1" x14ac:dyDescent="0.2"/>
    <row r="73" spans="2:4" ht="18.75" customHeight="1" x14ac:dyDescent="0.2"/>
    <row r="74" spans="2:4" ht="18.75" customHeight="1" x14ac:dyDescent="0.2"/>
    <row r="75" spans="2:4" ht="18.75" customHeight="1" x14ac:dyDescent="0.2"/>
    <row r="76" spans="2:4" ht="18.75" customHeight="1" x14ac:dyDescent="0.2"/>
    <row r="77" spans="2:4" ht="18.75" customHeight="1" x14ac:dyDescent="0.2"/>
    <row r="78" spans="2:4" ht="18.75" customHeight="1" x14ac:dyDescent="0.2"/>
    <row r="79" spans="2:4" ht="18.75" customHeight="1" x14ac:dyDescent="0.2"/>
    <row r="80" spans="2:4" ht="18.75" customHeight="1" x14ac:dyDescent="0.2"/>
    <row r="81" ht="18.75" customHeight="1" x14ac:dyDescent="0.2"/>
    <row r="82" ht="18.75" customHeight="1" x14ac:dyDescent="0.2"/>
    <row r="83" ht="18.75" customHeight="1" x14ac:dyDescent="0.2"/>
    <row r="84" ht="18.75" customHeight="1" x14ac:dyDescent="0.2"/>
    <row r="85" ht="18.75" customHeight="1" x14ac:dyDescent="0.2"/>
    <row r="86" ht="18.75" customHeight="1" x14ac:dyDescent="0.2"/>
    <row r="87" ht="18.75" customHeight="1" x14ac:dyDescent="0.2"/>
    <row r="88" ht="18.75" customHeight="1" x14ac:dyDescent="0.2"/>
    <row r="89" ht="18.75" customHeight="1" x14ac:dyDescent="0.2"/>
    <row r="90" ht="18.75" customHeight="1" x14ac:dyDescent="0.2"/>
    <row r="91" ht="18.75" customHeight="1" x14ac:dyDescent="0.2"/>
    <row r="92" ht="18.75" customHeight="1" x14ac:dyDescent="0.2"/>
    <row r="93" ht="18.75" customHeight="1" x14ac:dyDescent="0.2"/>
    <row r="94" ht="18.75" customHeight="1" x14ac:dyDescent="0.2"/>
    <row r="95" ht="18.75" customHeight="1" x14ac:dyDescent="0.2"/>
    <row r="96" ht="18.75" customHeight="1" x14ac:dyDescent="0.2"/>
    <row r="97" ht="18.75" customHeight="1" x14ac:dyDescent="0.2"/>
    <row r="98" ht="18.75" customHeight="1" x14ac:dyDescent="0.2"/>
    <row r="99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05" ht="18.75" customHeight="1" x14ac:dyDescent="0.2"/>
    <row r="106" ht="18.75" customHeight="1" x14ac:dyDescent="0.2"/>
    <row r="107" ht="18.75" customHeight="1" x14ac:dyDescent="0.2"/>
    <row r="108" ht="18.75" customHeight="1" x14ac:dyDescent="0.2"/>
    <row r="109" ht="18.75" customHeight="1" x14ac:dyDescent="0.2"/>
    <row r="110" ht="18.75" customHeight="1" x14ac:dyDescent="0.2"/>
    <row r="111" ht="18.75" customHeight="1" x14ac:dyDescent="0.2"/>
    <row r="112" ht="18.75" customHeight="1" x14ac:dyDescent="0.2"/>
    <row r="113" ht="18.75" customHeight="1" x14ac:dyDescent="0.2"/>
    <row r="114" ht="18.75" customHeight="1" x14ac:dyDescent="0.2"/>
    <row r="115" ht="18.75" customHeight="1" x14ac:dyDescent="0.2"/>
    <row r="116" ht="18.75" customHeight="1" x14ac:dyDescent="0.2"/>
    <row r="117" ht="18.75" customHeight="1" x14ac:dyDescent="0.2"/>
    <row r="118" ht="18.75" customHeight="1" x14ac:dyDescent="0.2"/>
    <row r="119" ht="18.75" customHeight="1" x14ac:dyDescent="0.2"/>
    <row r="120" ht="18.75" customHeight="1" x14ac:dyDescent="0.2"/>
    <row r="121" ht="18.75" customHeight="1" x14ac:dyDescent="0.2"/>
    <row r="122" ht="18.75" customHeight="1" x14ac:dyDescent="0.2"/>
    <row r="123" ht="18.75" customHeight="1" x14ac:dyDescent="0.2"/>
    <row r="124" ht="18.75" customHeight="1" x14ac:dyDescent="0.2"/>
    <row r="125" ht="18.75" customHeight="1" x14ac:dyDescent="0.2"/>
    <row r="126" ht="18.75" customHeight="1" x14ac:dyDescent="0.2"/>
    <row r="127" ht="18.75" customHeight="1" x14ac:dyDescent="0.2"/>
    <row r="128" ht="18.75" customHeight="1" x14ac:dyDescent="0.2"/>
    <row r="129" ht="18.75" customHeight="1" x14ac:dyDescent="0.2"/>
    <row r="130" ht="18.75" customHeight="1" x14ac:dyDescent="0.2"/>
    <row r="131" ht="18.75" customHeight="1" x14ac:dyDescent="0.2"/>
    <row r="132" ht="18.75" customHeight="1" x14ac:dyDescent="0.2"/>
    <row r="133" ht="18.75" customHeight="1" x14ac:dyDescent="0.2"/>
    <row r="134" ht="18.75" customHeight="1" x14ac:dyDescent="0.2"/>
    <row r="135" ht="18.75" customHeight="1" x14ac:dyDescent="0.2"/>
    <row r="136" ht="18.75" customHeight="1" x14ac:dyDescent="0.2"/>
    <row r="137" ht="18.75" customHeight="1" x14ac:dyDescent="0.2"/>
    <row r="138" ht="18.75" customHeight="1" x14ac:dyDescent="0.2"/>
    <row r="139" ht="18.75" customHeight="1" x14ac:dyDescent="0.2"/>
    <row r="140" ht="18.75" customHeight="1" x14ac:dyDescent="0.2"/>
    <row r="141" ht="18.75" customHeight="1" x14ac:dyDescent="0.2"/>
    <row r="142" ht="18.75" customHeight="1" x14ac:dyDescent="0.2"/>
    <row r="143" ht="18.75" customHeight="1" x14ac:dyDescent="0.2"/>
    <row r="144" ht="18.75" customHeight="1" x14ac:dyDescent="0.2"/>
    <row r="145" ht="18.75" customHeight="1" x14ac:dyDescent="0.2"/>
    <row r="146" ht="18.75" customHeight="1" x14ac:dyDescent="0.2"/>
    <row r="147" ht="18.75" customHeight="1" x14ac:dyDescent="0.2"/>
    <row r="148" ht="18.75" customHeight="1" x14ac:dyDescent="0.2"/>
    <row r="149" ht="18.75" customHeight="1" x14ac:dyDescent="0.2"/>
    <row r="150" ht="18.75" customHeight="1" x14ac:dyDescent="0.2"/>
    <row r="151" ht="18.75" customHeight="1" x14ac:dyDescent="0.2"/>
    <row r="152" ht="18.75" customHeight="1" x14ac:dyDescent="0.2"/>
    <row r="153" ht="18.75" customHeight="1" x14ac:dyDescent="0.2"/>
    <row r="154" ht="18.75" customHeight="1" x14ac:dyDescent="0.2"/>
    <row r="155" ht="18.75" customHeight="1" x14ac:dyDescent="0.2"/>
    <row r="156" ht="18.75" customHeight="1" x14ac:dyDescent="0.2"/>
    <row r="157" ht="18.75" customHeight="1" x14ac:dyDescent="0.2"/>
    <row r="158" ht="18.75" customHeight="1" x14ac:dyDescent="0.2"/>
    <row r="159" ht="18.75" customHeight="1" x14ac:dyDescent="0.2"/>
    <row r="160" ht="18.75" customHeight="1" x14ac:dyDescent="0.2"/>
    <row r="161" ht="18.75" customHeight="1" x14ac:dyDescent="0.2"/>
    <row r="162" ht="18.75" customHeight="1" x14ac:dyDescent="0.2"/>
    <row r="163" ht="18.75" customHeight="1" x14ac:dyDescent="0.2"/>
    <row r="164" ht="18.75" customHeight="1" x14ac:dyDescent="0.2"/>
    <row r="165" ht="18.75" customHeight="1" x14ac:dyDescent="0.2"/>
    <row r="166" ht="18.75" customHeight="1" x14ac:dyDescent="0.2"/>
    <row r="167" ht="18.75" customHeight="1" x14ac:dyDescent="0.2"/>
    <row r="168" ht="18.75" customHeight="1" x14ac:dyDescent="0.2"/>
    <row r="169" ht="18.75" customHeight="1" x14ac:dyDescent="0.2"/>
    <row r="170" ht="18.75" customHeight="1" x14ac:dyDescent="0.2"/>
    <row r="171" ht="18.75" customHeight="1" x14ac:dyDescent="0.2"/>
    <row r="172" ht="18.75" customHeight="1" x14ac:dyDescent="0.2"/>
    <row r="173" ht="18.75" customHeight="1" x14ac:dyDescent="0.2"/>
    <row r="174" ht="18.75" customHeight="1" x14ac:dyDescent="0.2"/>
    <row r="175" ht="18.75" customHeight="1" x14ac:dyDescent="0.2"/>
    <row r="176" ht="18.75" customHeight="1" x14ac:dyDescent="0.2"/>
    <row r="177" ht="18.75" customHeight="1" x14ac:dyDescent="0.2"/>
    <row r="178" ht="18.75" customHeight="1" x14ac:dyDescent="0.2"/>
    <row r="179" ht="18.75" customHeight="1" x14ac:dyDescent="0.2"/>
    <row r="180" ht="18.75" customHeight="1" x14ac:dyDescent="0.2"/>
    <row r="181" ht="18.75" customHeight="1" x14ac:dyDescent="0.2"/>
    <row r="182" ht="18.75" customHeight="1" x14ac:dyDescent="0.2"/>
    <row r="183" ht="18.75" customHeight="1" x14ac:dyDescent="0.2"/>
    <row r="184" ht="18.75" customHeight="1" x14ac:dyDescent="0.2"/>
    <row r="185" ht="18.75" customHeight="1" x14ac:dyDescent="0.2"/>
    <row r="186" ht="18.75" customHeight="1" x14ac:dyDescent="0.2"/>
    <row r="187" ht="18.75" customHeight="1" x14ac:dyDescent="0.2"/>
    <row r="188" ht="18.75" customHeight="1" x14ac:dyDescent="0.2"/>
    <row r="189" ht="18.75" customHeight="1" x14ac:dyDescent="0.2"/>
    <row r="190" ht="18.75" customHeight="1" x14ac:dyDescent="0.2"/>
    <row r="191" ht="18.75" customHeight="1" x14ac:dyDescent="0.2"/>
    <row r="192" ht="18.75" customHeight="1" x14ac:dyDescent="0.2"/>
    <row r="193" ht="18.75" customHeight="1" x14ac:dyDescent="0.2"/>
    <row r="194" ht="18.75" customHeight="1" x14ac:dyDescent="0.2"/>
    <row r="195" ht="18.75" customHeight="1" x14ac:dyDescent="0.2"/>
    <row r="196" ht="18.75" customHeight="1" x14ac:dyDescent="0.2"/>
    <row r="197" ht="18.75" customHeight="1" x14ac:dyDescent="0.2"/>
    <row r="198" ht="18.75" customHeight="1" x14ac:dyDescent="0.2"/>
    <row r="199" ht="18.75" customHeight="1" x14ac:dyDescent="0.2"/>
    <row r="200" ht="18.75" customHeight="1" x14ac:dyDescent="0.2"/>
    <row r="201" ht="18.75" customHeight="1" x14ac:dyDescent="0.2"/>
    <row r="202" ht="18.75" customHeight="1" x14ac:dyDescent="0.2"/>
    <row r="203" ht="18.75" customHeight="1" x14ac:dyDescent="0.2"/>
    <row r="204" ht="18.75" customHeight="1" x14ac:dyDescent="0.2"/>
    <row r="205" ht="18.75" customHeight="1" x14ac:dyDescent="0.2"/>
    <row r="206" ht="18.75" customHeight="1" x14ac:dyDescent="0.2"/>
    <row r="207" ht="18.75" customHeight="1" x14ac:dyDescent="0.2"/>
    <row r="208" ht="18.75" customHeight="1" x14ac:dyDescent="0.2"/>
    <row r="209" ht="18.75" customHeight="1" x14ac:dyDescent="0.2"/>
    <row r="210" ht="18.75" customHeight="1" x14ac:dyDescent="0.2"/>
    <row r="211" ht="18.75" customHeight="1" x14ac:dyDescent="0.2"/>
    <row r="212" ht="18.75" customHeight="1" x14ac:dyDescent="0.2"/>
    <row r="213" ht="18.75" customHeight="1" x14ac:dyDescent="0.2"/>
    <row r="214" ht="18.75" customHeight="1" x14ac:dyDescent="0.2"/>
    <row r="215" ht="18.75" customHeight="1" x14ac:dyDescent="0.2"/>
    <row r="216" ht="18.75" customHeight="1" x14ac:dyDescent="0.2"/>
    <row r="217" ht="18.75" customHeight="1" x14ac:dyDescent="0.2"/>
    <row r="218" ht="18.75" customHeight="1" x14ac:dyDescent="0.2"/>
    <row r="219" ht="18.75" customHeight="1" x14ac:dyDescent="0.2"/>
    <row r="220" ht="18.75" customHeight="1" x14ac:dyDescent="0.2"/>
    <row r="221" ht="18.75" customHeight="1" x14ac:dyDescent="0.2"/>
    <row r="222" ht="18.75" customHeight="1" x14ac:dyDescent="0.2"/>
    <row r="223" ht="18.75" customHeight="1" x14ac:dyDescent="0.2"/>
    <row r="224" ht="18.75" customHeight="1" x14ac:dyDescent="0.2"/>
    <row r="225" ht="18.75" customHeight="1" x14ac:dyDescent="0.2"/>
    <row r="226" ht="18.75" customHeight="1" x14ac:dyDescent="0.2"/>
    <row r="227" ht="18.75" customHeight="1" x14ac:dyDescent="0.2"/>
    <row r="228" ht="18.75" customHeight="1" x14ac:dyDescent="0.2"/>
    <row r="229" ht="18.75" customHeight="1" x14ac:dyDescent="0.2"/>
    <row r="230" ht="18.75" customHeight="1" x14ac:dyDescent="0.2"/>
    <row r="231" ht="18.75" customHeight="1" x14ac:dyDescent="0.2"/>
    <row r="232" ht="18.75" customHeight="1" x14ac:dyDescent="0.2"/>
    <row r="233" ht="18.75" customHeight="1" x14ac:dyDescent="0.2"/>
    <row r="234" ht="18.75" customHeight="1" x14ac:dyDescent="0.2"/>
    <row r="235" ht="18.75" customHeight="1" x14ac:dyDescent="0.2"/>
    <row r="236" ht="18.75" customHeight="1" x14ac:dyDescent="0.2"/>
    <row r="237" ht="18.75" customHeight="1" x14ac:dyDescent="0.2"/>
    <row r="238" ht="18.75" customHeight="1" x14ac:dyDescent="0.2"/>
    <row r="239" ht="18.75" customHeight="1" x14ac:dyDescent="0.2"/>
    <row r="240" ht="18.75" customHeight="1" x14ac:dyDescent="0.2"/>
    <row r="241" ht="18.75" customHeight="1" x14ac:dyDescent="0.2"/>
    <row r="242" ht="18.75" customHeight="1" x14ac:dyDescent="0.2"/>
    <row r="243" ht="18.75" customHeight="1" x14ac:dyDescent="0.2"/>
    <row r="244" ht="18.75" customHeight="1" x14ac:dyDescent="0.2"/>
    <row r="245" ht="18.75" customHeight="1" x14ac:dyDescent="0.2"/>
    <row r="246" ht="18.75" customHeight="1" x14ac:dyDescent="0.2"/>
    <row r="247" ht="18.75" customHeight="1" x14ac:dyDescent="0.2"/>
    <row r="248" ht="18.75" customHeight="1" x14ac:dyDescent="0.2"/>
    <row r="249" ht="18.75" customHeight="1" x14ac:dyDescent="0.2"/>
    <row r="250" ht="18.75" customHeight="1" x14ac:dyDescent="0.2"/>
    <row r="251" ht="18.75" customHeight="1" x14ac:dyDescent="0.2"/>
    <row r="252" ht="18.75" customHeight="1" x14ac:dyDescent="0.2"/>
    <row r="253" ht="18.75" customHeight="1" x14ac:dyDescent="0.2"/>
    <row r="254" ht="18.75" customHeight="1" x14ac:dyDescent="0.2"/>
    <row r="255" ht="18.75" customHeight="1" x14ac:dyDescent="0.2"/>
    <row r="256" ht="18.75" customHeight="1" x14ac:dyDescent="0.2"/>
    <row r="257" ht="18.75" customHeight="1" x14ac:dyDescent="0.2"/>
    <row r="258" ht="18.75" customHeight="1" x14ac:dyDescent="0.2"/>
    <row r="259" ht="18.75" customHeight="1" x14ac:dyDescent="0.2"/>
    <row r="260" ht="18.75" customHeight="1" x14ac:dyDescent="0.2"/>
    <row r="261" ht="18.75" customHeight="1" x14ac:dyDescent="0.2"/>
    <row r="262" ht="18.75" customHeight="1" x14ac:dyDescent="0.2"/>
    <row r="263" ht="18.75" customHeight="1" x14ac:dyDescent="0.2"/>
    <row r="264" ht="18.75" customHeight="1" x14ac:dyDescent="0.2"/>
    <row r="265" ht="18.75" customHeight="1" x14ac:dyDescent="0.2"/>
    <row r="266" ht="18.75" customHeight="1" x14ac:dyDescent="0.2"/>
    <row r="267" ht="18.75" customHeight="1" x14ac:dyDescent="0.2"/>
    <row r="268" ht="18.75" customHeight="1" x14ac:dyDescent="0.2"/>
    <row r="269" ht="18.75" customHeight="1" x14ac:dyDescent="0.2"/>
    <row r="270" ht="18.75" customHeight="1" x14ac:dyDescent="0.2"/>
    <row r="271" ht="18.75" customHeight="1" x14ac:dyDescent="0.2"/>
    <row r="272" ht="18.75" customHeight="1" x14ac:dyDescent="0.2"/>
    <row r="273" ht="18.75" customHeight="1" x14ac:dyDescent="0.2"/>
    <row r="274" ht="18.75" customHeight="1" x14ac:dyDescent="0.2"/>
    <row r="275" ht="18.75" customHeight="1" x14ac:dyDescent="0.2"/>
    <row r="276" ht="18.75" customHeight="1" x14ac:dyDescent="0.2"/>
    <row r="277" ht="18.75" customHeight="1" x14ac:dyDescent="0.2"/>
    <row r="278" ht="18.75" customHeight="1" x14ac:dyDescent="0.2"/>
    <row r="279" ht="18.75" customHeight="1" x14ac:dyDescent="0.2"/>
    <row r="280" ht="18.75" customHeight="1" x14ac:dyDescent="0.2"/>
    <row r="281" ht="18.75" customHeight="1" x14ac:dyDescent="0.2"/>
    <row r="282" ht="18.75" customHeight="1" x14ac:dyDescent="0.2"/>
    <row r="283" ht="18.75" customHeight="1" x14ac:dyDescent="0.2"/>
    <row r="284" ht="18.75" customHeight="1" x14ac:dyDescent="0.2"/>
    <row r="285" ht="18.75" customHeight="1" x14ac:dyDescent="0.2"/>
    <row r="286" ht="18.75" customHeight="1" x14ac:dyDescent="0.2"/>
    <row r="287" ht="18.75" customHeight="1" x14ac:dyDescent="0.2"/>
    <row r="288" ht="18.75" customHeight="1" x14ac:dyDescent="0.2"/>
    <row r="289" ht="18.75" customHeight="1" x14ac:dyDescent="0.2"/>
    <row r="290" ht="18.75" customHeight="1" x14ac:dyDescent="0.2"/>
    <row r="291" ht="18.75" customHeight="1" x14ac:dyDescent="0.2"/>
    <row r="292" ht="18.75" customHeight="1" x14ac:dyDescent="0.2"/>
    <row r="293" ht="18.75" customHeight="1" x14ac:dyDescent="0.2"/>
    <row r="294" ht="18.75" customHeight="1" x14ac:dyDescent="0.2"/>
    <row r="295" ht="18.75" customHeight="1" x14ac:dyDescent="0.2"/>
    <row r="296" ht="18.75" customHeight="1" x14ac:dyDescent="0.2"/>
    <row r="297" ht="18.75" customHeight="1" x14ac:dyDescent="0.2"/>
    <row r="298" ht="18.75" customHeight="1" x14ac:dyDescent="0.2"/>
    <row r="299" ht="18.75" customHeight="1" x14ac:dyDescent="0.2"/>
    <row r="300" ht="18.75" customHeight="1" x14ac:dyDescent="0.2"/>
    <row r="301" ht="18.75" customHeight="1" x14ac:dyDescent="0.2"/>
    <row r="302" ht="18.75" customHeight="1" x14ac:dyDescent="0.2"/>
    <row r="303" ht="18.75" customHeight="1" x14ac:dyDescent="0.2"/>
    <row r="304" ht="18.75" customHeight="1" x14ac:dyDescent="0.2"/>
    <row r="305" ht="18.75" customHeight="1" x14ac:dyDescent="0.2"/>
    <row r="306" ht="18.75" customHeight="1" x14ac:dyDescent="0.2"/>
    <row r="307" ht="18.75" customHeight="1" x14ac:dyDescent="0.2"/>
    <row r="308" ht="18.75" customHeight="1" x14ac:dyDescent="0.2"/>
    <row r="309" ht="18.75" customHeight="1" x14ac:dyDescent="0.2"/>
    <row r="310" ht="18.75" customHeight="1" x14ac:dyDescent="0.2"/>
    <row r="311" ht="18.75" customHeight="1" x14ac:dyDescent="0.2"/>
    <row r="312" ht="18.75" customHeight="1" x14ac:dyDescent="0.2"/>
    <row r="313" ht="18.75" customHeight="1" x14ac:dyDescent="0.2"/>
    <row r="314" ht="18.75" customHeight="1" x14ac:dyDescent="0.2"/>
    <row r="315" ht="18.75" customHeight="1" x14ac:dyDescent="0.2"/>
    <row r="316" ht="18.75" customHeight="1" x14ac:dyDescent="0.2"/>
    <row r="317" ht="18.75" customHeight="1" x14ac:dyDescent="0.2"/>
    <row r="318" ht="18.75" customHeight="1" x14ac:dyDescent="0.2"/>
    <row r="319" ht="18.75" customHeight="1" x14ac:dyDescent="0.2"/>
    <row r="320" ht="18.75" customHeight="1" x14ac:dyDescent="0.2"/>
    <row r="321" ht="18.75" customHeight="1" x14ac:dyDescent="0.2"/>
    <row r="322" ht="18.75" customHeight="1" x14ac:dyDescent="0.2"/>
    <row r="323" ht="18.75" customHeight="1" x14ac:dyDescent="0.2"/>
    <row r="324" ht="18.75" customHeight="1" x14ac:dyDescent="0.2"/>
    <row r="325" ht="18.75" customHeight="1" x14ac:dyDescent="0.2"/>
    <row r="326" ht="18.75" customHeight="1" x14ac:dyDescent="0.2"/>
    <row r="327" ht="18.75" customHeight="1" x14ac:dyDescent="0.2"/>
    <row r="328" ht="18.75" customHeight="1" x14ac:dyDescent="0.2"/>
    <row r="329" ht="18.75" customHeight="1" x14ac:dyDescent="0.2"/>
    <row r="330" ht="18.75" customHeight="1" x14ac:dyDescent="0.2"/>
    <row r="331" ht="18.75" customHeight="1" x14ac:dyDescent="0.2"/>
    <row r="332" ht="18.75" customHeight="1" x14ac:dyDescent="0.2"/>
    <row r="333" ht="18.75" customHeight="1" x14ac:dyDescent="0.2"/>
    <row r="334" ht="18.75" customHeight="1" x14ac:dyDescent="0.2"/>
    <row r="335" ht="18.75" customHeight="1" x14ac:dyDescent="0.2"/>
    <row r="336" ht="18.75" customHeight="1" x14ac:dyDescent="0.2"/>
    <row r="337" ht="18.75" customHeight="1" x14ac:dyDescent="0.2"/>
    <row r="338" ht="18.75" customHeight="1" x14ac:dyDescent="0.2"/>
    <row r="339" ht="18.75" customHeight="1" x14ac:dyDescent="0.2"/>
    <row r="340" ht="18.75" customHeight="1" x14ac:dyDescent="0.2"/>
    <row r="341" ht="18.75" customHeight="1" x14ac:dyDescent="0.2"/>
    <row r="342" ht="18.75" customHeight="1" x14ac:dyDescent="0.2"/>
    <row r="343" ht="18.75" customHeight="1" x14ac:dyDescent="0.2"/>
    <row r="344" ht="18.75" customHeight="1" x14ac:dyDescent="0.2"/>
    <row r="345" ht="18.75" customHeight="1" x14ac:dyDescent="0.2"/>
    <row r="346" ht="18.75" customHeight="1" x14ac:dyDescent="0.2"/>
    <row r="347" ht="18.75" customHeight="1" x14ac:dyDescent="0.2"/>
    <row r="348" ht="18.75" customHeight="1" x14ac:dyDescent="0.2"/>
    <row r="349" ht="18.75" customHeight="1" x14ac:dyDescent="0.2"/>
    <row r="350" ht="18.75" customHeight="1" x14ac:dyDescent="0.2"/>
    <row r="351" ht="18.75" customHeight="1" x14ac:dyDescent="0.2"/>
    <row r="352" ht="18.75" customHeight="1" x14ac:dyDescent="0.2"/>
    <row r="353" ht="18.75" customHeight="1" x14ac:dyDescent="0.2"/>
    <row r="354" ht="18.75" customHeight="1" x14ac:dyDescent="0.2"/>
    <row r="355" ht="18.75" customHeight="1" x14ac:dyDescent="0.2"/>
    <row r="356" ht="18.75" customHeight="1" x14ac:dyDescent="0.2"/>
    <row r="357" ht="18.75" customHeight="1" x14ac:dyDescent="0.2"/>
    <row r="358" ht="18.75" customHeight="1" x14ac:dyDescent="0.2"/>
    <row r="359" ht="18.75" customHeight="1" x14ac:dyDescent="0.2"/>
    <row r="360" ht="18.75" customHeight="1" x14ac:dyDescent="0.2"/>
    <row r="361" ht="18.75" customHeight="1" x14ac:dyDescent="0.2"/>
    <row r="362" ht="18.75" customHeight="1" x14ac:dyDescent="0.2"/>
    <row r="363" ht="18.75" customHeight="1" x14ac:dyDescent="0.2"/>
    <row r="364" ht="18.75" customHeight="1" x14ac:dyDescent="0.2"/>
    <row r="365" ht="18.75" customHeight="1" x14ac:dyDescent="0.2"/>
    <row r="366" ht="18.75" customHeight="1" x14ac:dyDescent="0.2"/>
    <row r="367" ht="18.75" customHeight="1" x14ac:dyDescent="0.2"/>
    <row r="368" ht="18.75" customHeight="1" x14ac:dyDescent="0.2"/>
    <row r="369" ht="18.75" customHeight="1" x14ac:dyDescent="0.2"/>
    <row r="370" ht="18.75" customHeight="1" x14ac:dyDescent="0.2"/>
    <row r="371" ht="18.75" customHeight="1" x14ac:dyDescent="0.2"/>
    <row r="372" ht="18.75" customHeight="1" x14ac:dyDescent="0.2"/>
    <row r="373" ht="18.75" customHeight="1" x14ac:dyDescent="0.2"/>
    <row r="374" ht="18.75" customHeight="1" x14ac:dyDescent="0.2"/>
    <row r="375" ht="18.75" customHeight="1" x14ac:dyDescent="0.2"/>
    <row r="376" ht="18.75" customHeight="1" x14ac:dyDescent="0.2"/>
    <row r="377" ht="18.75" customHeight="1" x14ac:dyDescent="0.2"/>
    <row r="378" ht="18.75" customHeight="1" x14ac:dyDescent="0.2"/>
    <row r="379" ht="18.75" customHeight="1" x14ac:dyDescent="0.2"/>
    <row r="380" ht="18.75" customHeight="1" x14ac:dyDescent="0.2"/>
    <row r="381" ht="18.75" customHeight="1" x14ac:dyDescent="0.2"/>
    <row r="382" ht="18.75" customHeight="1" x14ac:dyDescent="0.2"/>
    <row r="383" ht="18.75" customHeight="1" x14ac:dyDescent="0.2"/>
    <row r="384" ht="18.75" customHeight="1" x14ac:dyDescent="0.2"/>
    <row r="385" ht="18.75" customHeight="1" x14ac:dyDescent="0.2"/>
    <row r="386" ht="18.75" customHeight="1" x14ac:dyDescent="0.2"/>
    <row r="387" ht="18.75" customHeight="1" x14ac:dyDescent="0.2"/>
    <row r="388" ht="18.75" customHeight="1" x14ac:dyDescent="0.2"/>
    <row r="389" ht="18.75" customHeight="1" x14ac:dyDescent="0.2"/>
    <row r="390" ht="18.75" customHeight="1" x14ac:dyDescent="0.2"/>
    <row r="391" ht="18.75" customHeight="1" x14ac:dyDescent="0.2"/>
    <row r="392" ht="18.75" customHeight="1" x14ac:dyDescent="0.2"/>
    <row r="393" ht="18.75" customHeight="1" x14ac:dyDescent="0.2"/>
    <row r="394" ht="18.75" customHeight="1" x14ac:dyDescent="0.2"/>
    <row r="395" ht="18.75" customHeight="1" x14ac:dyDescent="0.2"/>
    <row r="396" ht="18.75" customHeight="1" x14ac:dyDescent="0.2"/>
    <row r="397" ht="18.75" customHeight="1" x14ac:dyDescent="0.2"/>
    <row r="398" ht="18.75" customHeight="1" x14ac:dyDescent="0.2"/>
    <row r="399" ht="18.75" customHeight="1" x14ac:dyDescent="0.2"/>
    <row r="400" ht="18.75" customHeight="1" x14ac:dyDescent="0.2"/>
    <row r="401" ht="18.75" customHeight="1" x14ac:dyDescent="0.2"/>
    <row r="402" ht="18.75" customHeight="1" x14ac:dyDescent="0.2"/>
    <row r="403" ht="18.75" customHeight="1" x14ac:dyDescent="0.2"/>
    <row r="404" ht="18.75" customHeight="1" x14ac:dyDescent="0.2"/>
    <row r="405" ht="18.75" customHeight="1" x14ac:dyDescent="0.2"/>
    <row r="406" ht="18.75" customHeight="1" x14ac:dyDescent="0.2"/>
    <row r="407" ht="18.75" customHeight="1" x14ac:dyDescent="0.2"/>
    <row r="408" ht="18.75" customHeight="1" x14ac:dyDescent="0.2"/>
    <row r="409" ht="18.75" customHeight="1" x14ac:dyDescent="0.2"/>
    <row r="410" ht="18.75" customHeight="1" x14ac:dyDescent="0.2"/>
    <row r="411" ht="18.75" customHeight="1" x14ac:dyDescent="0.2"/>
    <row r="412" ht="18.75" customHeight="1" x14ac:dyDescent="0.2"/>
    <row r="413" ht="18.75" customHeight="1" x14ac:dyDescent="0.2"/>
    <row r="414" ht="18.75" customHeight="1" x14ac:dyDescent="0.2"/>
    <row r="415" ht="18.75" customHeight="1" x14ac:dyDescent="0.2"/>
    <row r="416" ht="18.75" customHeight="1" x14ac:dyDescent="0.2"/>
    <row r="417" ht="18.75" customHeight="1" x14ac:dyDescent="0.2"/>
    <row r="418" ht="18.75" customHeight="1" x14ac:dyDescent="0.2"/>
    <row r="419" ht="18.75" customHeight="1" x14ac:dyDescent="0.2"/>
    <row r="420" ht="18.75" customHeight="1" x14ac:dyDescent="0.2"/>
    <row r="421" ht="18.75" customHeight="1" x14ac:dyDescent="0.2"/>
    <row r="422" ht="18.75" customHeight="1" x14ac:dyDescent="0.2"/>
    <row r="423" ht="18.75" customHeight="1" x14ac:dyDescent="0.2"/>
    <row r="424" ht="18.75" customHeight="1" x14ac:dyDescent="0.2"/>
    <row r="425" ht="18.75" customHeight="1" x14ac:dyDescent="0.2"/>
    <row r="426" ht="18.75" customHeight="1" x14ac:dyDescent="0.2"/>
    <row r="427" ht="18.75" customHeight="1" x14ac:dyDescent="0.2"/>
    <row r="428" ht="18.75" customHeight="1" x14ac:dyDescent="0.2"/>
    <row r="429" ht="18.75" customHeight="1" x14ac:dyDescent="0.2"/>
    <row r="430" ht="18.75" customHeight="1" x14ac:dyDescent="0.2"/>
    <row r="431" ht="18.75" customHeight="1" x14ac:dyDescent="0.2"/>
    <row r="432" ht="18.75" customHeight="1" x14ac:dyDescent="0.2"/>
    <row r="433" ht="18.75" customHeight="1" x14ac:dyDescent="0.2"/>
    <row r="434" ht="18.75" customHeight="1" x14ac:dyDescent="0.2"/>
    <row r="435" ht="18.75" customHeight="1" x14ac:dyDescent="0.2"/>
    <row r="436" ht="18.75" customHeight="1" x14ac:dyDescent="0.2"/>
    <row r="437" ht="18.75" customHeight="1" x14ac:dyDescent="0.2"/>
    <row r="438" ht="18.75" customHeight="1" x14ac:dyDescent="0.2"/>
    <row r="439" ht="18.75" customHeight="1" x14ac:dyDescent="0.2"/>
    <row r="440" ht="18.75" customHeight="1" x14ac:dyDescent="0.2"/>
    <row r="441" ht="18.75" customHeight="1" x14ac:dyDescent="0.2"/>
    <row r="442" ht="18.75" customHeight="1" x14ac:dyDescent="0.2"/>
    <row r="443" ht="18.75" customHeight="1" x14ac:dyDescent="0.2"/>
    <row r="444" ht="18.75" customHeight="1" x14ac:dyDescent="0.2"/>
    <row r="445" ht="18.75" customHeight="1" x14ac:dyDescent="0.2"/>
    <row r="446" ht="18.75" customHeight="1" x14ac:dyDescent="0.2"/>
    <row r="447" ht="18.75" customHeight="1" x14ac:dyDescent="0.2"/>
    <row r="448" ht="18.75" customHeight="1" x14ac:dyDescent="0.2"/>
    <row r="449" ht="18.75" customHeight="1" x14ac:dyDescent="0.2"/>
    <row r="450" ht="18.75" customHeight="1" x14ac:dyDescent="0.2"/>
    <row r="451" ht="18.75" customHeight="1" x14ac:dyDescent="0.2"/>
    <row r="452" ht="18.75" customHeight="1" x14ac:dyDescent="0.2"/>
    <row r="453" ht="18.75" customHeight="1" x14ac:dyDescent="0.2"/>
    <row r="454" ht="18.75" customHeight="1" x14ac:dyDescent="0.2"/>
    <row r="455" ht="18.75" customHeight="1" x14ac:dyDescent="0.2"/>
    <row r="456" ht="18.75" customHeight="1" x14ac:dyDescent="0.2"/>
    <row r="457" ht="18.75" customHeight="1" x14ac:dyDescent="0.2"/>
    <row r="458" ht="18.75" customHeight="1" x14ac:dyDescent="0.2"/>
    <row r="459" ht="18.75" customHeight="1" x14ac:dyDescent="0.2"/>
    <row r="460" ht="18.75" customHeight="1" x14ac:dyDescent="0.2"/>
    <row r="461" ht="18.75" customHeight="1" x14ac:dyDescent="0.2"/>
    <row r="462" ht="18.75" customHeight="1" x14ac:dyDescent="0.2"/>
    <row r="463" ht="18.75" customHeight="1" x14ac:dyDescent="0.2"/>
    <row r="464" ht="18.75" customHeight="1" x14ac:dyDescent="0.2"/>
    <row r="465" ht="18.75" customHeight="1" x14ac:dyDescent="0.2"/>
    <row r="466" ht="18.75" customHeight="1" x14ac:dyDescent="0.2"/>
    <row r="467" ht="18.75" customHeight="1" x14ac:dyDescent="0.2"/>
    <row r="468" ht="18.75" customHeight="1" x14ac:dyDescent="0.2"/>
    <row r="469" ht="18.75" customHeight="1" x14ac:dyDescent="0.2"/>
    <row r="470" ht="18.75" customHeight="1" x14ac:dyDescent="0.2"/>
    <row r="471" ht="18.75" customHeight="1" x14ac:dyDescent="0.2"/>
    <row r="472" ht="18.75" customHeight="1" x14ac:dyDescent="0.2"/>
    <row r="473" ht="18.75" customHeight="1" x14ac:dyDescent="0.2"/>
    <row r="474" ht="18.75" customHeight="1" x14ac:dyDescent="0.2"/>
    <row r="475" ht="18.75" customHeight="1" x14ac:dyDescent="0.2"/>
    <row r="476" ht="18.75" customHeight="1" x14ac:dyDescent="0.2"/>
    <row r="477" ht="18.75" customHeight="1" x14ac:dyDescent="0.2"/>
    <row r="478" ht="18.75" customHeight="1" x14ac:dyDescent="0.2"/>
    <row r="479" ht="18.75" customHeight="1" x14ac:dyDescent="0.2"/>
    <row r="480" ht="18.75" customHeight="1" x14ac:dyDescent="0.2"/>
    <row r="481" ht="18.75" customHeight="1" x14ac:dyDescent="0.2"/>
    <row r="482" ht="18.75" customHeight="1" x14ac:dyDescent="0.2"/>
    <row r="483" ht="18.75" customHeight="1" x14ac:dyDescent="0.2"/>
    <row r="484" ht="18.75" customHeight="1" x14ac:dyDescent="0.2"/>
    <row r="485" ht="18.75" customHeight="1" x14ac:dyDescent="0.2"/>
    <row r="486" ht="18.75" customHeight="1" x14ac:dyDescent="0.2"/>
    <row r="487" ht="18.75" customHeight="1" x14ac:dyDescent="0.2"/>
    <row r="488" ht="18.75" customHeight="1" x14ac:dyDescent="0.2"/>
    <row r="489" ht="18.75" customHeight="1" x14ac:dyDescent="0.2"/>
    <row r="490" ht="18.75" customHeight="1" x14ac:dyDescent="0.2"/>
    <row r="491" ht="18.75" customHeight="1" x14ac:dyDescent="0.2"/>
    <row r="492" ht="18.75" customHeight="1" x14ac:dyDescent="0.2"/>
    <row r="493" ht="18.75" customHeight="1" x14ac:dyDescent="0.2"/>
    <row r="494" ht="18.75" customHeight="1" x14ac:dyDescent="0.2"/>
    <row r="495" ht="18.75" customHeight="1" x14ac:dyDescent="0.2"/>
    <row r="496" ht="18.75" customHeight="1" x14ac:dyDescent="0.2"/>
    <row r="497" ht="18.75" customHeight="1" x14ac:dyDescent="0.2"/>
    <row r="498" ht="18.75" customHeight="1" x14ac:dyDescent="0.2"/>
    <row r="499" ht="18.75" customHeight="1" x14ac:dyDescent="0.2"/>
    <row r="500" ht="18.75" customHeight="1" x14ac:dyDescent="0.2"/>
    <row r="501" ht="18.75" customHeight="1" x14ac:dyDescent="0.2"/>
    <row r="502" ht="18.75" customHeight="1" x14ac:dyDescent="0.2"/>
    <row r="503" ht="18.75" customHeight="1" x14ac:dyDescent="0.2"/>
    <row r="504" ht="18.75" customHeight="1" x14ac:dyDescent="0.2"/>
    <row r="505" ht="18.75" customHeight="1" x14ac:dyDescent="0.2"/>
    <row r="506" ht="18.75" customHeight="1" x14ac:dyDescent="0.2"/>
    <row r="507" ht="18.75" customHeight="1" x14ac:dyDescent="0.2"/>
    <row r="508" ht="18.75" customHeight="1" x14ac:dyDescent="0.2"/>
    <row r="509" ht="18.75" customHeight="1" x14ac:dyDescent="0.2"/>
    <row r="510" ht="18.75" customHeight="1" x14ac:dyDescent="0.2"/>
    <row r="511" ht="18.75" customHeight="1" x14ac:dyDescent="0.2"/>
    <row r="512" ht="18.75" customHeight="1" x14ac:dyDescent="0.2"/>
    <row r="513" ht="18.75" customHeight="1" x14ac:dyDescent="0.2"/>
    <row r="514" ht="18.75" customHeight="1" x14ac:dyDescent="0.2"/>
    <row r="515" ht="18.75" customHeight="1" x14ac:dyDescent="0.2"/>
    <row r="516" ht="18.75" customHeight="1" x14ac:dyDescent="0.2"/>
    <row r="517" ht="18.75" customHeight="1" x14ac:dyDescent="0.2"/>
    <row r="518" ht="18.75" customHeight="1" x14ac:dyDescent="0.2"/>
    <row r="519" ht="18.75" customHeight="1" x14ac:dyDescent="0.2"/>
    <row r="520" ht="18.75" customHeight="1" x14ac:dyDescent="0.2"/>
    <row r="521" ht="18.75" customHeight="1" x14ac:dyDescent="0.2"/>
    <row r="522" ht="18.75" customHeight="1" x14ac:dyDescent="0.2"/>
    <row r="523" ht="18.75" customHeight="1" x14ac:dyDescent="0.2"/>
    <row r="524" ht="18.75" customHeight="1" x14ac:dyDescent="0.2"/>
    <row r="525" ht="18.75" customHeight="1" x14ac:dyDescent="0.2"/>
    <row r="526" ht="18.75" customHeight="1" x14ac:dyDescent="0.2"/>
    <row r="527" ht="18.75" customHeight="1" x14ac:dyDescent="0.2"/>
    <row r="528" ht="18.75" customHeight="1" x14ac:dyDescent="0.2"/>
    <row r="529" ht="18.75" customHeight="1" x14ac:dyDescent="0.2"/>
    <row r="530" ht="18.75" customHeight="1" x14ac:dyDescent="0.2"/>
    <row r="531" ht="18.75" customHeight="1" x14ac:dyDescent="0.2"/>
    <row r="532" ht="18.75" customHeight="1" x14ac:dyDescent="0.2"/>
    <row r="533" ht="18.75" customHeight="1" x14ac:dyDescent="0.2"/>
    <row r="534" ht="18.75" customHeight="1" x14ac:dyDescent="0.2"/>
    <row r="535" ht="18.75" customHeight="1" x14ac:dyDescent="0.2"/>
    <row r="536" ht="18.75" customHeight="1" x14ac:dyDescent="0.2"/>
    <row r="537" ht="18.75" customHeight="1" x14ac:dyDescent="0.2"/>
    <row r="538" ht="18.75" customHeight="1" x14ac:dyDescent="0.2"/>
    <row r="539" ht="18.75" customHeight="1" x14ac:dyDescent="0.2"/>
    <row r="540" ht="18.75" customHeight="1" x14ac:dyDescent="0.2"/>
    <row r="541" ht="18.75" customHeight="1" x14ac:dyDescent="0.2"/>
    <row r="542" ht="18.75" customHeight="1" x14ac:dyDescent="0.2"/>
    <row r="543" ht="18.75" customHeight="1" x14ac:dyDescent="0.2"/>
    <row r="544" ht="18.75" customHeight="1" x14ac:dyDescent="0.2"/>
    <row r="545" ht="18.75" customHeight="1" x14ac:dyDescent="0.2"/>
    <row r="546" ht="18.75" customHeight="1" x14ac:dyDescent="0.2"/>
    <row r="547" ht="18.75" customHeight="1" x14ac:dyDescent="0.2"/>
    <row r="548" ht="18.75" customHeight="1" x14ac:dyDescent="0.2"/>
    <row r="549" ht="18.75" customHeight="1" x14ac:dyDescent="0.2"/>
    <row r="550" ht="18.75" customHeight="1" x14ac:dyDescent="0.2"/>
    <row r="551" ht="18.75" customHeight="1" x14ac:dyDescent="0.2"/>
    <row r="552" ht="18.75" customHeight="1" x14ac:dyDescent="0.2"/>
    <row r="553" ht="18.75" customHeight="1" x14ac:dyDescent="0.2"/>
    <row r="554" ht="18.75" customHeight="1" x14ac:dyDescent="0.2"/>
    <row r="555" ht="18.75" customHeight="1" x14ac:dyDescent="0.2"/>
    <row r="556" ht="18.75" customHeight="1" x14ac:dyDescent="0.2"/>
    <row r="557" ht="18.75" customHeight="1" x14ac:dyDescent="0.2"/>
    <row r="558" ht="18.75" customHeight="1" x14ac:dyDescent="0.2"/>
    <row r="559" ht="18.75" customHeight="1" x14ac:dyDescent="0.2"/>
    <row r="560" ht="18.75" customHeight="1" x14ac:dyDescent="0.2"/>
    <row r="561" ht="18.75" customHeight="1" x14ac:dyDescent="0.2"/>
    <row r="562" ht="18.75" customHeight="1" x14ac:dyDescent="0.2"/>
    <row r="563" ht="18.75" customHeight="1" x14ac:dyDescent="0.2"/>
    <row r="564" ht="18.75" customHeight="1" x14ac:dyDescent="0.2"/>
    <row r="565" ht="18.75" customHeight="1" x14ac:dyDescent="0.2"/>
    <row r="566" ht="18.75" customHeight="1" x14ac:dyDescent="0.2"/>
    <row r="567" ht="18.75" customHeight="1" x14ac:dyDescent="0.2"/>
    <row r="568" ht="18.75" customHeight="1" x14ac:dyDescent="0.2"/>
    <row r="569" ht="18.75" customHeight="1" x14ac:dyDescent="0.2"/>
    <row r="570" ht="18.75" customHeight="1" x14ac:dyDescent="0.2"/>
    <row r="571" ht="18.75" customHeight="1" x14ac:dyDescent="0.2"/>
    <row r="572" ht="18.75" customHeight="1" x14ac:dyDescent="0.2"/>
    <row r="573" ht="18.75" customHeight="1" x14ac:dyDescent="0.2"/>
    <row r="574" ht="18.75" customHeight="1" x14ac:dyDescent="0.2"/>
    <row r="575" ht="18.75" customHeight="1" x14ac:dyDescent="0.2"/>
    <row r="576" ht="18.75" customHeight="1" x14ac:dyDescent="0.2"/>
    <row r="577" ht="18.75" customHeight="1" x14ac:dyDescent="0.2"/>
    <row r="578" ht="18.75" customHeight="1" x14ac:dyDescent="0.2"/>
    <row r="579" ht="18.75" customHeight="1" x14ac:dyDescent="0.2"/>
    <row r="580" ht="18.75" customHeight="1" x14ac:dyDescent="0.2"/>
    <row r="581" ht="18.75" customHeight="1" x14ac:dyDescent="0.2"/>
    <row r="582" ht="18.75" customHeight="1" x14ac:dyDescent="0.2"/>
    <row r="583" ht="18.75" customHeight="1" x14ac:dyDescent="0.2"/>
    <row r="584" ht="18.75" customHeight="1" x14ac:dyDescent="0.2"/>
    <row r="585" ht="18.75" customHeight="1" x14ac:dyDescent="0.2"/>
    <row r="586" ht="18.75" customHeight="1" x14ac:dyDescent="0.2"/>
    <row r="587" ht="18.75" customHeight="1" x14ac:dyDescent="0.2"/>
    <row r="588" ht="18.75" customHeight="1" x14ac:dyDescent="0.2"/>
    <row r="589" ht="18.75" customHeight="1" x14ac:dyDescent="0.2"/>
    <row r="590" ht="18.75" customHeight="1" x14ac:dyDescent="0.2"/>
    <row r="591" ht="18.75" customHeight="1" x14ac:dyDescent="0.2"/>
    <row r="592" ht="18.75" customHeight="1" x14ac:dyDescent="0.2"/>
    <row r="593" ht="18.75" customHeight="1" x14ac:dyDescent="0.2"/>
    <row r="594" ht="18.75" customHeight="1" x14ac:dyDescent="0.2"/>
    <row r="595" ht="18.75" customHeight="1" x14ac:dyDescent="0.2"/>
    <row r="596" ht="18.75" customHeight="1" x14ac:dyDescent="0.2"/>
    <row r="597" ht="18.75" customHeight="1" x14ac:dyDescent="0.2"/>
    <row r="598" ht="18.75" customHeight="1" x14ac:dyDescent="0.2"/>
    <row r="599" ht="18.75" customHeight="1" x14ac:dyDescent="0.2"/>
    <row r="600" ht="18.75" customHeight="1" x14ac:dyDescent="0.2"/>
    <row r="601" ht="18.75" customHeight="1" x14ac:dyDescent="0.2"/>
    <row r="602" ht="18.75" customHeight="1" x14ac:dyDescent="0.2"/>
    <row r="603" ht="18.75" customHeight="1" x14ac:dyDescent="0.2"/>
    <row r="604" ht="18.75" customHeight="1" x14ac:dyDescent="0.2"/>
    <row r="605" ht="18.75" customHeight="1" x14ac:dyDescent="0.2"/>
    <row r="606" ht="18.75" customHeight="1" x14ac:dyDescent="0.2"/>
    <row r="607" ht="18.75" customHeight="1" x14ac:dyDescent="0.2"/>
    <row r="608" ht="18.75" customHeight="1" x14ac:dyDescent="0.2"/>
    <row r="609" ht="18.75" customHeight="1" x14ac:dyDescent="0.2"/>
    <row r="610" ht="18.75" customHeight="1" x14ac:dyDescent="0.2"/>
    <row r="611" ht="18.75" customHeight="1" x14ac:dyDescent="0.2"/>
    <row r="612" ht="18.75" customHeight="1" x14ac:dyDescent="0.2"/>
    <row r="613" ht="18.75" customHeight="1" x14ac:dyDescent="0.2"/>
    <row r="614" ht="18.75" customHeight="1" x14ac:dyDescent="0.2"/>
    <row r="615" ht="18.75" customHeight="1" x14ac:dyDescent="0.2"/>
    <row r="616" ht="18.75" customHeight="1" x14ac:dyDescent="0.2"/>
    <row r="617" ht="18.75" customHeight="1" x14ac:dyDescent="0.2"/>
    <row r="618" ht="18.75" customHeight="1" x14ac:dyDescent="0.2"/>
    <row r="619" ht="18.75" customHeight="1" x14ac:dyDescent="0.2"/>
    <row r="620" ht="18.75" customHeight="1" x14ac:dyDescent="0.2"/>
    <row r="621" ht="18.75" customHeight="1" x14ac:dyDescent="0.2"/>
    <row r="622" ht="18.75" customHeight="1" x14ac:dyDescent="0.2"/>
    <row r="623" ht="18.75" customHeight="1" x14ac:dyDescent="0.2"/>
    <row r="624" ht="18.75" customHeight="1" x14ac:dyDescent="0.2"/>
    <row r="625" ht="18.75" customHeight="1" x14ac:dyDescent="0.2"/>
    <row r="626" ht="18.75" customHeight="1" x14ac:dyDescent="0.2"/>
    <row r="627" ht="18.75" customHeight="1" x14ac:dyDescent="0.2"/>
    <row r="628" ht="18.75" customHeight="1" x14ac:dyDescent="0.2"/>
    <row r="629" ht="18.75" customHeight="1" x14ac:dyDescent="0.2"/>
    <row r="630" ht="18.75" customHeight="1" x14ac:dyDescent="0.2"/>
    <row r="631" ht="18.75" customHeight="1" x14ac:dyDescent="0.2"/>
    <row r="632" ht="18.75" customHeight="1" x14ac:dyDescent="0.2"/>
    <row r="633" ht="18.75" customHeight="1" x14ac:dyDescent="0.2"/>
    <row r="634" ht="18.75" customHeight="1" x14ac:dyDescent="0.2"/>
    <row r="635" ht="18.75" customHeight="1" x14ac:dyDescent="0.2"/>
    <row r="636" ht="18.75" customHeight="1" x14ac:dyDescent="0.2"/>
    <row r="637" ht="18.75" customHeight="1" x14ac:dyDescent="0.2"/>
    <row r="638" ht="18.75" customHeight="1" x14ac:dyDescent="0.2"/>
    <row r="639" ht="18.75" customHeight="1" x14ac:dyDescent="0.2"/>
    <row r="640" ht="18.75" customHeight="1" x14ac:dyDescent="0.2"/>
    <row r="641" ht="18.75" customHeight="1" x14ac:dyDescent="0.2"/>
    <row r="642" ht="18.75" customHeight="1" x14ac:dyDescent="0.2"/>
    <row r="643" ht="18.75" customHeight="1" x14ac:dyDescent="0.2"/>
    <row r="644" ht="18.75" customHeight="1" x14ac:dyDescent="0.2"/>
    <row r="645" ht="18.75" customHeight="1" x14ac:dyDescent="0.2"/>
    <row r="646" ht="18.75" customHeight="1" x14ac:dyDescent="0.2"/>
    <row r="647" ht="18.75" customHeight="1" x14ac:dyDescent="0.2"/>
    <row r="648" ht="18.75" customHeight="1" x14ac:dyDescent="0.2"/>
    <row r="649" ht="18.75" customHeight="1" x14ac:dyDescent="0.2"/>
    <row r="650" ht="18.75" customHeight="1" x14ac:dyDescent="0.2"/>
    <row r="651" ht="18.75" customHeight="1" x14ac:dyDescent="0.2"/>
    <row r="652" ht="18.75" customHeight="1" x14ac:dyDescent="0.2"/>
    <row r="653" ht="18.75" customHeight="1" x14ac:dyDescent="0.2"/>
    <row r="654" ht="18.75" customHeight="1" x14ac:dyDescent="0.2"/>
    <row r="655" ht="18.75" customHeight="1" x14ac:dyDescent="0.2"/>
    <row r="656" ht="18.75" customHeight="1" x14ac:dyDescent="0.2"/>
    <row r="657" ht="18.75" customHeight="1" x14ac:dyDescent="0.2"/>
    <row r="658" ht="18.75" customHeight="1" x14ac:dyDescent="0.2"/>
    <row r="659" ht="18.75" customHeight="1" x14ac:dyDescent="0.2"/>
    <row r="660" ht="18.75" customHeight="1" x14ac:dyDescent="0.2"/>
    <row r="661" ht="18.75" customHeight="1" x14ac:dyDescent="0.2"/>
    <row r="662" ht="18.75" customHeight="1" x14ac:dyDescent="0.2"/>
    <row r="663" ht="18.75" customHeight="1" x14ac:dyDescent="0.2"/>
    <row r="664" ht="18.75" customHeight="1" x14ac:dyDescent="0.2"/>
    <row r="665" ht="18.75" customHeight="1" x14ac:dyDescent="0.2"/>
    <row r="666" ht="18.75" customHeight="1" x14ac:dyDescent="0.2"/>
    <row r="667" ht="18.75" customHeight="1" x14ac:dyDescent="0.2"/>
    <row r="668" ht="18.75" customHeight="1" x14ac:dyDescent="0.2"/>
    <row r="669" ht="18.75" customHeight="1" x14ac:dyDescent="0.2"/>
    <row r="670" ht="18.75" customHeight="1" x14ac:dyDescent="0.2"/>
    <row r="671" ht="18.75" customHeight="1" x14ac:dyDescent="0.2"/>
    <row r="672" ht="18.75" customHeight="1" x14ac:dyDescent="0.2"/>
    <row r="673" ht="18.75" customHeight="1" x14ac:dyDescent="0.2"/>
    <row r="674" ht="18.75" customHeight="1" x14ac:dyDescent="0.2"/>
    <row r="675" ht="18.75" customHeight="1" x14ac:dyDescent="0.2"/>
    <row r="676" ht="18.75" customHeight="1" x14ac:dyDescent="0.2"/>
    <row r="677" ht="18.75" customHeight="1" x14ac:dyDescent="0.2"/>
    <row r="678" ht="18.75" customHeight="1" x14ac:dyDescent="0.2"/>
    <row r="679" ht="18.75" customHeight="1" x14ac:dyDescent="0.2"/>
    <row r="680" ht="18.75" customHeight="1" x14ac:dyDescent="0.2"/>
    <row r="681" ht="18.75" customHeight="1" x14ac:dyDescent="0.2"/>
    <row r="682" ht="18.75" customHeight="1" x14ac:dyDescent="0.2"/>
    <row r="683" ht="18.75" customHeight="1" x14ac:dyDescent="0.2"/>
    <row r="684" ht="18.75" customHeight="1" x14ac:dyDescent="0.2"/>
    <row r="685" ht="18.75" customHeight="1" x14ac:dyDescent="0.2"/>
    <row r="686" ht="18.75" customHeight="1" x14ac:dyDescent="0.2"/>
    <row r="687" ht="18.75" customHeight="1" x14ac:dyDescent="0.2"/>
    <row r="688" ht="18.75" customHeight="1" x14ac:dyDescent="0.2"/>
    <row r="689" ht="18.75" customHeight="1" x14ac:dyDescent="0.2"/>
    <row r="690" ht="18.75" customHeight="1" x14ac:dyDescent="0.2"/>
    <row r="691" ht="18.75" customHeight="1" x14ac:dyDescent="0.2"/>
    <row r="692" ht="18.75" customHeight="1" x14ac:dyDescent="0.2"/>
    <row r="693" ht="18.75" customHeight="1" x14ac:dyDescent="0.2"/>
    <row r="694" ht="18.75" customHeight="1" x14ac:dyDescent="0.2"/>
    <row r="695" ht="18.75" customHeight="1" x14ac:dyDescent="0.2"/>
    <row r="696" ht="18.75" customHeight="1" x14ac:dyDescent="0.2"/>
    <row r="697" ht="18.75" customHeight="1" x14ac:dyDescent="0.2"/>
    <row r="698" ht="18.75" customHeight="1" x14ac:dyDescent="0.2"/>
    <row r="699" ht="18.75" customHeight="1" x14ac:dyDescent="0.2"/>
    <row r="700" ht="18.75" customHeight="1" x14ac:dyDescent="0.2"/>
    <row r="701" ht="18.75" customHeight="1" x14ac:dyDescent="0.2"/>
    <row r="702" ht="18.75" customHeight="1" x14ac:dyDescent="0.2"/>
    <row r="703" ht="18.75" customHeight="1" x14ac:dyDescent="0.2"/>
    <row r="704" ht="18.75" customHeight="1" x14ac:dyDescent="0.2"/>
    <row r="705" ht="18.75" customHeight="1" x14ac:dyDescent="0.2"/>
    <row r="706" ht="18.75" customHeight="1" x14ac:dyDescent="0.2"/>
    <row r="707" ht="18.75" customHeight="1" x14ac:dyDescent="0.2"/>
    <row r="708" ht="18.75" customHeight="1" x14ac:dyDescent="0.2"/>
    <row r="709" ht="18.75" customHeight="1" x14ac:dyDescent="0.2"/>
    <row r="710" ht="18.75" customHeight="1" x14ac:dyDescent="0.2"/>
    <row r="711" ht="18.75" customHeight="1" x14ac:dyDescent="0.2"/>
    <row r="712" ht="18.75" customHeight="1" x14ac:dyDescent="0.2"/>
    <row r="713" ht="18.75" customHeight="1" x14ac:dyDescent="0.2"/>
    <row r="714" ht="18.75" customHeight="1" x14ac:dyDescent="0.2"/>
    <row r="715" ht="18.75" customHeight="1" x14ac:dyDescent="0.2"/>
    <row r="716" ht="18.75" customHeight="1" x14ac:dyDescent="0.2"/>
    <row r="717" ht="18.75" customHeight="1" x14ac:dyDescent="0.2"/>
    <row r="718" ht="18.75" customHeight="1" x14ac:dyDescent="0.2"/>
    <row r="719" ht="18.75" customHeight="1" x14ac:dyDescent="0.2"/>
    <row r="720" ht="18.75" customHeight="1" x14ac:dyDescent="0.2"/>
    <row r="721" ht="18.75" customHeight="1" x14ac:dyDescent="0.2"/>
    <row r="722" ht="18.75" customHeight="1" x14ac:dyDescent="0.2"/>
    <row r="723" ht="18.75" customHeight="1" x14ac:dyDescent="0.2"/>
    <row r="724" ht="18.75" customHeight="1" x14ac:dyDescent="0.2"/>
    <row r="725" ht="18.75" customHeight="1" x14ac:dyDescent="0.2"/>
    <row r="726" ht="18.75" customHeight="1" x14ac:dyDescent="0.2"/>
    <row r="727" ht="18.75" customHeight="1" x14ac:dyDescent="0.2"/>
    <row r="728" ht="18.75" customHeight="1" x14ac:dyDescent="0.2"/>
    <row r="729" ht="18.75" customHeight="1" x14ac:dyDescent="0.2"/>
    <row r="730" ht="18.75" customHeight="1" x14ac:dyDescent="0.2"/>
    <row r="731" ht="18.75" customHeight="1" x14ac:dyDescent="0.2"/>
    <row r="732" ht="18.75" customHeight="1" x14ac:dyDescent="0.2"/>
    <row r="733" ht="18.75" customHeight="1" x14ac:dyDescent="0.2"/>
    <row r="734" ht="18.75" customHeight="1" x14ac:dyDescent="0.2"/>
    <row r="735" ht="18.75" customHeight="1" x14ac:dyDescent="0.2"/>
    <row r="736" ht="18.75" customHeight="1" x14ac:dyDescent="0.2"/>
    <row r="737" ht="18.75" customHeight="1" x14ac:dyDescent="0.2"/>
    <row r="738" ht="18.75" customHeight="1" x14ac:dyDescent="0.2"/>
    <row r="739" ht="18.75" customHeight="1" x14ac:dyDescent="0.2"/>
    <row r="740" ht="18.75" customHeight="1" x14ac:dyDescent="0.2"/>
    <row r="741" ht="18.75" customHeight="1" x14ac:dyDescent="0.2"/>
    <row r="742" ht="18.75" customHeight="1" x14ac:dyDescent="0.2"/>
    <row r="743" ht="18.75" customHeight="1" x14ac:dyDescent="0.2"/>
    <row r="744" ht="18.75" customHeight="1" x14ac:dyDescent="0.2"/>
    <row r="745" ht="18.75" customHeight="1" x14ac:dyDescent="0.2"/>
    <row r="746" ht="18.75" customHeight="1" x14ac:dyDescent="0.2"/>
    <row r="747" ht="18.75" customHeight="1" x14ac:dyDescent="0.2"/>
    <row r="748" ht="18.75" customHeight="1" x14ac:dyDescent="0.2"/>
    <row r="749" ht="18.75" customHeight="1" x14ac:dyDescent="0.2"/>
    <row r="750" ht="18.75" customHeight="1" x14ac:dyDescent="0.2"/>
    <row r="751" ht="18.75" customHeight="1" x14ac:dyDescent="0.2"/>
    <row r="752" ht="18.75" customHeight="1" x14ac:dyDescent="0.2"/>
    <row r="753" ht="18.75" customHeight="1" x14ac:dyDescent="0.2"/>
    <row r="754" ht="18.75" customHeight="1" x14ac:dyDescent="0.2"/>
    <row r="755" ht="18.75" customHeight="1" x14ac:dyDescent="0.2"/>
    <row r="756" ht="18.75" customHeight="1" x14ac:dyDescent="0.2"/>
    <row r="757" ht="18.75" customHeight="1" x14ac:dyDescent="0.2"/>
    <row r="758" ht="18.75" customHeight="1" x14ac:dyDescent="0.2"/>
    <row r="759" ht="18.75" customHeight="1" x14ac:dyDescent="0.2"/>
    <row r="760" ht="18.75" customHeight="1" x14ac:dyDescent="0.2"/>
    <row r="761" ht="18.75" customHeight="1" x14ac:dyDescent="0.2"/>
    <row r="762" ht="18.75" customHeight="1" x14ac:dyDescent="0.2"/>
    <row r="763" ht="18.75" customHeight="1" x14ac:dyDescent="0.2"/>
    <row r="764" ht="18.75" customHeight="1" x14ac:dyDescent="0.2"/>
    <row r="765" ht="18.75" customHeight="1" x14ac:dyDescent="0.2"/>
    <row r="766" ht="18.75" customHeight="1" x14ac:dyDescent="0.2"/>
    <row r="767" ht="18.75" customHeight="1" x14ac:dyDescent="0.2"/>
    <row r="768" ht="18.75" customHeight="1" x14ac:dyDescent="0.2"/>
    <row r="769" ht="18.75" customHeight="1" x14ac:dyDescent="0.2"/>
    <row r="770" ht="18.75" customHeight="1" x14ac:dyDescent="0.2"/>
    <row r="771" ht="18.75" customHeight="1" x14ac:dyDescent="0.2"/>
    <row r="772" ht="18.75" customHeight="1" x14ac:dyDescent="0.2"/>
    <row r="773" ht="18.75" customHeight="1" x14ac:dyDescent="0.2"/>
    <row r="774" ht="18.75" customHeight="1" x14ac:dyDescent="0.2"/>
    <row r="775" ht="18.75" customHeight="1" x14ac:dyDescent="0.2"/>
    <row r="776" ht="18.75" customHeight="1" x14ac:dyDescent="0.2"/>
    <row r="777" ht="18.75" customHeight="1" x14ac:dyDescent="0.2"/>
    <row r="778" ht="18.75" customHeight="1" x14ac:dyDescent="0.2"/>
    <row r="779" ht="18.75" customHeight="1" x14ac:dyDescent="0.2"/>
    <row r="780" ht="18.75" customHeight="1" x14ac:dyDescent="0.2"/>
    <row r="781" ht="18.75" customHeight="1" x14ac:dyDescent="0.2"/>
    <row r="782" ht="18.75" customHeight="1" x14ac:dyDescent="0.2"/>
    <row r="783" ht="18.75" customHeight="1" x14ac:dyDescent="0.2"/>
    <row r="784" ht="18.75" customHeight="1" x14ac:dyDescent="0.2"/>
    <row r="785" ht="18.75" customHeight="1" x14ac:dyDescent="0.2"/>
    <row r="786" ht="18.75" customHeight="1" x14ac:dyDescent="0.2"/>
    <row r="787" ht="18.75" customHeight="1" x14ac:dyDescent="0.2"/>
    <row r="788" ht="18.75" customHeight="1" x14ac:dyDescent="0.2"/>
    <row r="789" ht="18.75" customHeight="1" x14ac:dyDescent="0.2"/>
    <row r="790" ht="18.75" customHeight="1" x14ac:dyDescent="0.2"/>
    <row r="791" ht="18.75" customHeight="1" x14ac:dyDescent="0.2"/>
    <row r="792" ht="18.75" customHeight="1" x14ac:dyDescent="0.2"/>
    <row r="793" ht="18.75" customHeight="1" x14ac:dyDescent="0.2"/>
    <row r="794" ht="18.75" customHeight="1" x14ac:dyDescent="0.2"/>
    <row r="795" ht="18.75" customHeight="1" x14ac:dyDescent="0.2"/>
    <row r="796" ht="18.75" customHeight="1" x14ac:dyDescent="0.2"/>
    <row r="797" ht="18.75" customHeight="1" x14ac:dyDescent="0.2"/>
    <row r="798" ht="18.75" customHeight="1" x14ac:dyDescent="0.2"/>
    <row r="799" ht="18.75" customHeight="1" x14ac:dyDescent="0.2"/>
    <row r="800" ht="18.75" customHeight="1" x14ac:dyDescent="0.2"/>
    <row r="801" ht="18.75" customHeight="1" x14ac:dyDescent="0.2"/>
    <row r="802" ht="18.75" customHeight="1" x14ac:dyDescent="0.2"/>
    <row r="803" ht="18.75" customHeight="1" x14ac:dyDescent="0.2"/>
    <row r="804" ht="18.75" customHeight="1" x14ac:dyDescent="0.2"/>
    <row r="805" ht="18.75" customHeight="1" x14ac:dyDescent="0.2"/>
    <row r="806" ht="18.75" customHeight="1" x14ac:dyDescent="0.2"/>
    <row r="807" ht="18.75" customHeight="1" x14ac:dyDescent="0.2"/>
    <row r="808" ht="18.75" customHeight="1" x14ac:dyDescent="0.2"/>
    <row r="809" ht="18.75" customHeight="1" x14ac:dyDescent="0.2"/>
    <row r="810" ht="18.75" customHeight="1" x14ac:dyDescent="0.2"/>
    <row r="811" ht="18.75" customHeight="1" x14ac:dyDescent="0.2"/>
    <row r="812" ht="18.75" customHeight="1" x14ac:dyDescent="0.2"/>
    <row r="813" ht="18.75" customHeight="1" x14ac:dyDescent="0.2"/>
    <row r="814" ht="18.75" customHeight="1" x14ac:dyDescent="0.2"/>
    <row r="815" ht="18.75" customHeight="1" x14ac:dyDescent="0.2"/>
    <row r="816" ht="18.75" customHeight="1" x14ac:dyDescent="0.2"/>
    <row r="817" ht="18.75" customHeight="1" x14ac:dyDescent="0.2"/>
    <row r="818" ht="18.75" customHeight="1" x14ac:dyDescent="0.2"/>
    <row r="819" ht="18.75" customHeight="1" x14ac:dyDescent="0.2"/>
    <row r="820" ht="18.75" customHeight="1" x14ac:dyDescent="0.2"/>
    <row r="821" ht="18.75" customHeight="1" x14ac:dyDescent="0.2"/>
    <row r="822" ht="18.75" customHeight="1" x14ac:dyDescent="0.2"/>
    <row r="823" ht="18.75" customHeight="1" x14ac:dyDescent="0.2"/>
    <row r="824" ht="18.75" customHeight="1" x14ac:dyDescent="0.2"/>
    <row r="825" ht="18.75" customHeight="1" x14ac:dyDescent="0.2"/>
    <row r="826" ht="18.75" customHeight="1" x14ac:dyDescent="0.2"/>
    <row r="827" ht="18.75" customHeight="1" x14ac:dyDescent="0.2"/>
    <row r="828" ht="18.75" customHeight="1" x14ac:dyDescent="0.2"/>
    <row r="829" ht="18.75" customHeight="1" x14ac:dyDescent="0.2"/>
    <row r="830" ht="18.75" customHeight="1" x14ac:dyDescent="0.2"/>
    <row r="831" ht="18.75" customHeight="1" x14ac:dyDescent="0.2"/>
    <row r="832" ht="18.75" customHeight="1" x14ac:dyDescent="0.2"/>
    <row r="833" ht="18.75" customHeight="1" x14ac:dyDescent="0.2"/>
    <row r="834" ht="18.75" customHeight="1" x14ac:dyDescent="0.2"/>
    <row r="835" ht="18.75" customHeight="1" x14ac:dyDescent="0.2"/>
    <row r="836" ht="18.75" customHeight="1" x14ac:dyDescent="0.2"/>
    <row r="837" ht="18.75" customHeight="1" x14ac:dyDescent="0.2"/>
    <row r="838" ht="18.75" customHeight="1" x14ac:dyDescent="0.2"/>
    <row r="839" ht="18.75" customHeight="1" x14ac:dyDescent="0.2"/>
    <row r="840" ht="18.75" customHeight="1" x14ac:dyDescent="0.2"/>
    <row r="841" ht="18.75" customHeight="1" x14ac:dyDescent="0.2"/>
    <row r="842" ht="18.75" customHeight="1" x14ac:dyDescent="0.2"/>
    <row r="843" ht="18.75" customHeight="1" x14ac:dyDescent="0.2"/>
    <row r="844" ht="18.75" customHeight="1" x14ac:dyDescent="0.2"/>
    <row r="845" ht="18.75" customHeight="1" x14ac:dyDescent="0.2"/>
    <row r="846" ht="18.75" customHeight="1" x14ac:dyDescent="0.2"/>
    <row r="847" ht="18.75" customHeight="1" x14ac:dyDescent="0.2"/>
    <row r="848" ht="18.75" customHeight="1" x14ac:dyDescent="0.2"/>
    <row r="849" ht="18.75" customHeight="1" x14ac:dyDescent="0.2"/>
    <row r="850" ht="18.75" customHeight="1" x14ac:dyDescent="0.2"/>
    <row r="851" ht="18.75" customHeight="1" x14ac:dyDescent="0.2"/>
    <row r="852" ht="18.75" customHeight="1" x14ac:dyDescent="0.2"/>
    <row r="853" ht="18.75" customHeight="1" x14ac:dyDescent="0.2"/>
    <row r="854" ht="18.75" customHeight="1" x14ac:dyDescent="0.2"/>
    <row r="855" ht="18.75" customHeight="1" x14ac:dyDescent="0.2"/>
    <row r="856" ht="18.75" customHeight="1" x14ac:dyDescent="0.2"/>
    <row r="857" ht="18.75" customHeight="1" x14ac:dyDescent="0.2"/>
    <row r="858" ht="18.75" customHeight="1" x14ac:dyDescent="0.2"/>
    <row r="859" ht="18.75" customHeight="1" x14ac:dyDescent="0.2"/>
    <row r="860" ht="18.75" customHeight="1" x14ac:dyDescent="0.2"/>
    <row r="861" ht="18.75" customHeight="1" x14ac:dyDescent="0.2"/>
    <row r="862" ht="18.75" customHeight="1" x14ac:dyDescent="0.2"/>
    <row r="863" ht="18.75" customHeight="1" x14ac:dyDescent="0.2"/>
    <row r="864" ht="18.75" customHeight="1" x14ac:dyDescent="0.2"/>
    <row r="865" ht="18.75" customHeight="1" x14ac:dyDescent="0.2"/>
    <row r="866" ht="18.75" customHeight="1" x14ac:dyDescent="0.2"/>
    <row r="867" ht="18.75" customHeight="1" x14ac:dyDescent="0.2"/>
    <row r="868" ht="18.75" customHeight="1" x14ac:dyDescent="0.2"/>
    <row r="869" ht="18.75" customHeight="1" x14ac:dyDescent="0.2"/>
    <row r="870" ht="18.75" customHeight="1" x14ac:dyDescent="0.2"/>
    <row r="871" ht="18.75" customHeight="1" x14ac:dyDescent="0.2"/>
    <row r="872" ht="18.75" customHeight="1" x14ac:dyDescent="0.2"/>
    <row r="873" ht="18.75" customHeight="1" x14ac:dyDescent="0.2"/>
    <row r="874" ht="18.75" customHeight="1" x14ac:dyDescent="0.2"/>
    <row r="875" ht="18.75" customHeight="1" x14ac:dyDescent="0.2"/>
    <row r="876" ht="18.75" customHeight="1" x14ac:dyDescent="0.2"/>
    <row r="877" ht="18.75" customHeight="1" x14ac:dyDescent="0.2"/>
    <row r="878" ht="18.75" customHeight="1" x14ac:dyDescent="0.2"/>
    <row r="879" ht="18.75" customHeight="1" x14ac:dyDescent="0.2"/>
    <row r="880" ht="18.75" customHeight="1" x14ac:dyDescent="0.2"/>
    <row r="881" ht="18.75" customHeight="1" x14ac:dyDescent="0.2"/>
    <row r="882" ht="18.75" customHeight="1" x14ac:dyDescent="0.2"/>
    <row r="883" ht="18.75" customHeight="1" x14ac:dyDescent="0.2"/>
    <row r="884" ht="18.75" customHeight="1" x14ac:dyDescent="0.2"/>
    <row r="885" ht="18.75" customHeight="1" x14ac:dyDescent="0.2"/>
    <row r="886" ht="18.75" customHeight="1" x14ac:dyDescent="0.2"/>
    <row r="887" ht="18.75" customHeight="1" x14ac:dyDescent="0.2"/>
    <row r="888" ht="18.75" customHeight="1" x14ac:dyDescent="0.2"/>
    <row r="889" ht="18.75" customHeight="1" x14ac:dyDescent="0.2"/>
    <row r="890" ht="18.75" customHeight="1" x14ac:dyDescent="0.2"/>
    <row r="891" ht="18.75" customHeight="1" x14ac:dyDescent="0.2"/>
    <row r="892" ht="18.75" customHeight="1" x14ac:dyDescent="0.2"/>
    <row r="893" ht="18.75" customHeight="1" x14ac:dyDescent="0.2"/>
    <row r="894" ht="18.75" customHeight="1" x14ac:dyDescent="0.2"/>
    <row r="895" ht="18.75" customHeight="1" x14ac:dyDescent="0.2"/>
    <row r="896" ht="18.75" customHeight="1" x14ac:dyDescent="0.2"/>
    <row r="897" ht="18.75" customHeight="1" x14ac:dyDescent="0.2"/>
    <row r="898" ht="18.75" customHeight="1" x14ac:dyDescent="0.2"/>
    <row r="899" ht="18.75" customHeight="1" x14ac:dyDescent="0.2"/>
    <row r="900" ht="18.75" customHeight="1" x14ac:dyDescent="0.2"/>
    <row r="901" ht="18.75" customHeight="1" x14ac:dyDescent="0.2"/>
    <row r="902" ht="18.75" customHeight="1" x14ac:dyDescent="0.2"/>
    <row r="903" ht="18.75" customHeight="1" x14ac:dyDescent="0.2"/>
    <row r="904" ht="18.75" customHeight="1" x14ac:dyDescent="0.2"/>
    <row r="905" ht="18.75" customHeight="1" x14ac:dyDescent="0.2"/>
    <row r="906" ht="18.75" customHeight="1" x14ac:dyDescent="0.2"/>
    <row r="907" ht="18.75" customHeight="1" x14ac:dyDescent="0.2"/>
    <row r="908" ht="18.75" customHeight="1" x14ac:dyDescent="0.2"/>
    <row r="909" ht="18.75" customHeight="1" x14ac:dyDescent="0.2"/>
    <row r="910" ht="18.75" customHeight="1" x14ac:dyDescent="0.2"/>
    <row r="911" ht="18.75" customHeight="1" x14ac:dyDescent="0.2"/>
    <row r="912" ht="18.75" customHeight="1" x14ac:dyDescent="0.2"/>
    <row r="913" ht="18.75" customHeight="1" x14ac:dyDescent="0.2"/>
    <row r="914" ht="18.75" customHeight="1" x14ac:dyDescent="0.2"/>
    <row r="915" ht="18.75" customHeight="1" x14ac:dyDescent="0.2"/>
    <row r="916" ht="18.75" customHeight="1" x14ac:dyDescent="0.2"/>
    <row r="917" ht="18.75" customHeight="1" x14ac:dyDescent="0.2"/>
    <row r="918" ht="18.75" customHeight="1" x14ac:dyDescent="0.2"/>
    <row r="919" ht="18.75" customHeight="1" x14ac:dyDescent="0.2"/>
    <row r="920" ht="18.75" customHeight="1" x14ac:dyDescent="0.2"/>
    <row r="921" ht="18.75" customHeight="1" x14ac:dyDescent="0.2"/>
    <row r="922" ht="18.75" customHeight="1" x14ac:dyDescent="0.2"/>
    <row r="923" ht="18.75" customHeight="1" x14ac:dyDescent="0.2"/>
    <row r="924" ht="18.75" customHeight="1" x14ac:dyDescent="0.2"/>
    <row r="925" ht="18.75" customHeight="1" x14ac:dyDescent="0.2"/>
    <row r="926" ht="18.75" customHeight="1" x14ac:dyDescent="0.2"/>
    <row r="927" ht="18.75" customHeight="1" x14ac:dyDescent="0.2"/>
    <row r="928" ht="18.75" customHeight="1" x14ac:dyDescent="0.2"/>
    <row r="929" ht="18.75" customHeight="1" x14ac:dyDescent="0.2"/>
    <row r="930" ht="18.75" customHeight="1" x14ac:dyDescent="0.2"/>
    <row r="931" ht="18.75" customHeight="1" x14ac:dyDescent="0.2"/>
    <row r="932" ht="18.75" customHeight="1" x14ac:dyDescent="0.2"/>
    <row r="933" ht="18.75" customHeight="1" x14ac:dyDescent="0.2"/>
    <row r="934" ht="18.75" customHeight="1" x14ac:dyDescent="0.2"/>
    <row r="935" ht="18.75" customHeight="1" x14ac:dyDescent="0.2"/>
    <row r="936" ht="18.75" customHeight="1" x14ac:dyDescent="0.2"/>
    <row r="937" ht="18.75" customHeight="1" x14ac:dyDescent="0.2"/>
    <row r="938" ht="18.75" customHeight="1" x14ac:dyDescent="0.2"/>
    <row r="939" ht="18.75" customHeight="1" x14ac:dyDescent="0.2"/>
    <row r="940" ht="18.75" customHeight="1" x14ac:dyDescent="0.2"/>
    <row r="941" ht="18.75" customHeight="1" x14ac:dyDescent="0.2"/>
    <row r="942" ht="18.75" customHeight="1" x14ac:dyDescent="0.2"/>
    <row r="943" ht="18.75" customHeight="1" x14ac:dyDescent="0.2"/>
    <row r="944" ht="18.75" customHeight="1" x14ac:dyDescent="0.2"/>
    <row r="945" ht="18.75" customHeight="1" x14ac:dyDescent="0.2"/>
    <row r="946" ht="18.75" customHeight="1" x14ac:dyDescent="0.2"/>
    <row r="947" ht="18.75" customHeight="1" x14ac:dyDescent="0.2"/>
    <row r="948" ht="18.75" customHeight="1" x14ac:dyDescent="0.2"/>
    <row r="949" ht="18.75" customHeight="1" x14ac:dyDescent="0.2"/>
    <row r="950" ht="18.75" customHeight="1" x14ac:dyDescent="0.2"/>
    <row r="951" ht="18.75" customHeight="1" x14ac:dyDescent="0.2"/>
    <row r="952" ht="18.75" customHeight="1" x14ac:dyDescent="0.2"/>
    <row r="953" ht="18.75" customHeight="1" x14ac:dyDescent="0.2"/>
    <row r="954" ht="18.75" customHeight="1" x14ac:dyDescent="0.2"/>
    <row r="955" ht="18.75" customHeight="1" x14ac:dyDescent="0.2"/>
    <row r="956" ht="18.75" customHeight="1" x14ac:dyDescent="0.2"/>
    <row r="957" ht="18.75" customHeight="1" x14ac:dyDescent="0.2"/>
    <row r="958" ht="18.75" customHeight="1" x14ac:dyDescent="0.2"/>
    <row r="959" ht="18.75" customHeight="1" x14ac:dyDescent="0.2"/>
    <row r="960" ht="18.75" customHeight="1" x14ac:dyDescent="0.2"/>
    <row r="961" ht="18.75" customHeight="1" x14ac:dyDescent="0.2"/>
    <row r="962" ht="18.75" customHeight="1" x14ac:dyDescent="0.2"/>
    <row r="963" ht="18.75" customHeight="1" x14ac:dyDescent="0.2"/>
    <row r="964" ht="18.75" customHeight="1" x14ac:dyDescent="0.2"/>
    <row r="965" ht="18.75" customHeight="1" x14ac:dyDescent="0.2"/>
    <row r="966" ht="18.75" customHeight="1" x14ac:dyDescent="0.2"/>
    <row r="967" ht="18.75" customHeight="1" x14ac:dyDescent="0.2"/>
    <row r="968" ht="18.75" customHeight="1" x14ac:dyDescent="0.2"/>
    <row r="969" ht="18.75" customHeight="1" x14ac:dyDescent="0.2"/>
    <row r="970" ht="18.75" customHeight="1" x14ac:dyDescent="0.2"/>
    <row r="971" ht="18.75" customHeight="1" x14ac:dyDescent="0.2"/>
    <row r="972" ht="18.75" customHeight="1" x14ac:dyDescent="0.2"/>
    <row r="973" ht="18.75" customHeight="1" x14ac:dyDescent="0.2"/>
    <row r="974" ht="18.75" customHeight="1" x14ac:dyDescent="0.2"/>
    <row r="975" ht="18.75" customHeight="1" x14ac:dyDescent="0.2"/>
    <row r="976" ht="18.75" customHeight="1" x14ac:dyDescent="0.2"/>
    <row r="977" ht="18.75" customHeight="1" x14ac:dyDescent="0.2"/>
    <row r="978" ht="18.75" customHeight="1" x14ac:dyDescent="0.2"/>
    <row r="979" ht="18.75" customHeight="1" x14ac:dyDescent="0.2"/>
    <row r="980" ht="18.75" customHeight="1" x14ac:dyDescent="0.2"/>
    <row r="981" ht="18.75" customHeight="1" x14ac:dyDescent="0.2"/>
    <row r="982" ht="18.75" customHeight="1" x14ac:dyDescent="0.2"/>
    <row r="983" ht="18.75" customHeight="1" x14ac:dyDescent="0.2"/>
    <row r="984" ht="18.75" customHeight="1" x14ac:dyDescent="0.2"/>
    <row r="985" ht="18.75" customHeight="1" x14ac:dyDescent="0.2"/>
    <row r="986" ht="18.75" customHeight="1" x14ac:dyDescent="0.2"/>
    <row r="987" ht="18.75" customHeight="1" x14ac:dyDescent="0.2"/>
    <row r="988" ht="18.75" customHeight="1" x14ac:dyDescent="0.2"/>
    <row r="989" ht="18.75" customHeight="1" x14ac:dyDescent="0.2"/>
    <row r="990" ht="18.75" customHeight="1" x14ac:dyDescent="0.2"/>
    <row r="991" ht="18.75" customHeight="1" x14ac:dyDescent="0.2"/>
    <row r="992" ht="18.75" customHeight="1" x14ac:dyDescent="0.2"/>
    <row r="993" ht="18.75" customHeight="1" x14ac:dyDescent="0.2"/>
    <row r="994" ht="18.75" customHeight="1" x14ac:dyDescent="0.2"/>
    <row r="995" ht="18.75" customHeight="1" x14ac:dyDescent="0.2"/>
    <row r="996" ht="18.75" customHeight="1" x14ac:dyDescent="0.2"/>
    <row r="997" ht="18.75" customHeight="1" x14ac:dyDescent="0.2"/>
    <row r="998" ht="18.75" customHeight="1" x14ac:dyDescent="0.2"/>
    <row r="999" ht="18.75" customHeight="1" x14ac:dyDescent="0.2"/>
    <row r="1000" ht="18.75" customHeight="1" x14ac:dyDescent="0.2"/>
  </sheetData>
  <phoneticPr fontId="7" type="noConversion"/>
  <conditionalFormatting sqref="G1:G58">
    <cfRule type="cellIs" dxfId="2" priority="1" operator="lessThanOrEqual">
      <formula>1</formula>
    </cfRule>
  </conditionalFormatting>
  <conditionalFormatting sqref="H2:H58">
    <cfRule type="cellIs" dxfId="1" priority="2" operator="lessThanOrEqual">
      <formula>4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2578125" defaultRowHeight="15.75" customHeight="1" x14ac:dyDescent="0.2"/>
  <sheetData>
    <row r="1" spans="1:28" ht="15.75" customHeight="1" x14ac:dyDescent="0.2">
      <c r="A1" s="30" t="s">
        <v>0</v>
      </c>
      <c r="B1" s="30" t="s">
        <v>1</v>
      </c>
      <c r="C1" s="31" t="s">
        <v>2</v>
      </c>
      <c r="D1" s="30" t="s">
        <v>3</v>
      </c>
      <c r="E1" s="43" t="s">
        <v>113</v>
      </c>
      <c r="F1" s="43" t="s">
        <v>114</v>
      </c>
      <c r="G1" s="43" t="s">
        <v>115</v>
      </c>
      <c r="H1" s="43" t="s">
        <v>116</v>
      </c>
      <c r="I1" s="43" t="s">
        <v>117</v>
      </c>
      <c r="J1" s="43" t="s">
        <v>118</v>
      </c>
      <c r="K1" s="43" t="s">
        <v>119</v>
      </c>
      <c r="L1" s="43" t="s">
        <v>120</v>
      </c>
      <c r="M1" s="43" t="s">
        <v>121</v>
      </c>
      <c r="N1" s="43" t="s">
        <v>122</v>
      </c>
      <c r="O1" s="43" t="s">
        <v>123</v>
      </c>
      <c r="P1" s="43" t="s">
        <v>124</v>
      </c>
      <c r="Q1" s="43" t="s">
        <v>125</v>
      </c>
      <c r="R1" s="43" t="s">
        <v>126</v>
      </c>
      <c r="S1" s="43" t="s">
        <v>127</v>
      </c>
      <c r="T1" s="43" t="s">
        <v>128</v>
      </c>
      <c r="U1" s="43" t="s">
        <v>129</v>
      </c>
      <c r="V1" s="43" t="s">
        <v>130</v>
      </c>
      <c r="W1" s="43" t="s">
        <v>131</v>
      </c>
      <c r="X1" s="43" t="s">
        <v>132</v>
      </c>
      <c r="Y1" s="43" t="s">
        <v>133</v>
      </c>
      <c r="Z1" s="43" t="s">
        <v>134</v>
      </c>
      <c r="AA1" s="43" t="s">
        <v>135</v>
      </c>
      <c r="AB1" s="34" t="s">
        <v>136</v>
      </c>
    </row>
    <row r="2" spans="1:28" ht="15.75" customHeight="1" x14ac:dyDescent="0.2">
      <c r="A2" s="8">
        <v>1</v>
      </c>
      <c r="B2" s="25" t="s">
        <v>12</v>
      </c>
      <c r="C2" s="10">
        <v>101590303</v>
      </c>
      <c r="D2" s="3" t="s">
        <v>13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 ht="15.75" customHeight="1" x14ac:dyDescent="0.2">
      <c r="A3" s="8">
        <v>2</v>
      </c>
      <c r="B3" s="25" t="s">
        <v>12</v>
      </c>
      <c r="C3" s="10">
        <v>101590335</v>
      </c>
      <c r="D3" s="3" t="s">
        <v>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8" ht="15.75" customHeight="1" x14ac:dyDescent="0.2">
      <c r="A4" s="8">
        <v>3</v>
      </c>
      <c r="B4" s="25" t="s">
        <v>15</v>
      </c>
      <c r="C4" s="10">
        <v>103360008</v>
      </c>
      <c r="D4" s="3" t="s">
        <v>16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8" ht="15.75" customHeight="1" x14ac:dyDescent="0.2">
      <c r="A5" s="8">
        <v>4</v>
      </c>
      <c r="B5" s="25" t="s">
        <v>12</v>
      </c>
      <c r="C5" s="10">
        <v>103590009</v>
      </c>
      <c r="D5" s="3" t="s">
        <v>17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8" ht="15.75" customHeight="1" x14ac:dyDescent="0.2">
      <c r="A6" s="8">
        <v>5</v>
      </c>
      <c r="B6" s="25" t="s">
        <v>12</v>
      </c>
      <c r="C6" s="10">
        <v>103590013</v>
      </c>
      <c r="D6" s="3" t="s">
        <v>18</v>
      </c>
      <c r="E6" s="2">
        <v>8</v>
      </c>
      <c r="F6" s="2">
        <v>996</v>
      </c>
      <c r="G6" s="2">
        <v>0</v>
      </c>
      <c r="H6" s="2">
        <v>58</v>
      </c>
      <c r="I6" s="2">
        <v>6.4</v>
      </c>
      <c r="J6" s="2">
        <v>58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57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8" ht="15.75" customHeight="1" x14ac:dyDescent="0.2">
      <c r="A7" s="8">
        <v>6</v>
      </c>
      <c r="B7" s="25" t="s">
        <v>12</v>
      </c>
      <c r="C7" s="10">
        <v>103590016</v>
      </c>
      <c r="D7" s="3" t="s">
        <v>21</v>
      </c>
      <c r="E7" s="2">
        <v>8</v>
      </c>
      <c r="F7" s="2">
        <v>732</v>
      </c>
      <c r="G7" s="2">
        <v>0</v>
      </c>
      <c r="H7" s="2">
        <v>84</v>
      </c>
      <c r="I7" s="2">
        <v>4.9000000000000004</v>
      </c>
      <c r="J7" s="2">
        <v>115</v>
      </c>
      <c r="K7" s="2">
        <v>2</v>
      </c>
      <c r="L7" s="2">
        <v>0</v>
      </c>
      <c r="M7" s="2">
        <v>0</v>
      </c>
      <c r="N7" s="2">
        <v>36</v>
      </c>
      <c r="O7" s="2">
        <v>0</v>
      </c>
      <c r="P7" s="2">
        <v>0</v>
      </c>
      <c r="Q7" s="2">
        <v>0</v>
      </c>
      <c r="R7" s="2">
        <v>5</v>
      </c>
      <c r="S7" s="2">
        <v>0</v>
      </c>
      <c r="T7" s="2">
        <v>0</v>
      </c>
      <c r="U7" s="2">
        <v>0</v>
      </c>
      <c r="V7" s="2">
        <v>43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8" ht="15.75" customHeight="1" x14ac:dyDescent="0.2">
      <c r="A8" s="8">
        <v>7</v>
      </c>
      <c r="B8" s="25" t="s">
        <v>12</v>
      </c>
      <c r="C8" s="10">
        <v>103590018</v>
      </c>
      <c r="D8" s="3" t="s">
        <v>22</v>
      </c>
      <c r="E8" s="2">
        <v>8</v>
      </c>
      <c r="F8" s="2">
        <v>812</v>
      </c>
      <c r="G8" s="2">
        <v>0</v>
      </c>
      <c r="H8" s="2">
        <v>18</v>
      </c>
      <c r="I8" s="2">
        <v>7.4</v>
      </c>
      <c r="J8" s="2">
        <v>22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18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8" ht="15.75" customHeight="1" x14ac:dyDescent="0.2">
      <c r="A9" s="8">
        <v>8</v>
      </c>
      <c r="B9" s="25" t="s">
        <v>12</v>
      </c>
      <c r="C9" s="10">
        <v>103590038</v>
      </c>
      <c r="D9" s="3" t="s">
        <v>23</v>
      </c>
      <c r="E9" s="2">
        <v>8</v>
      </c>
      <c r="F9" s="2">
        <v>859</v>
      </c>
      <c r="G9" s="2">
        <v>0</v>
      </c>
      <c r="H9" s="2">
        <v>63</v>
      </c>
      <c r="I9" s="2">
        <v>6</v>
      </c>
      <c r="J9" s="2">
        <v>73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63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8" ht="15.75" customHeight="1" x14ac:dyDescent="0.2">
      <c r="A10" s="8">
        <v>9</v>
      </c>
      <c r="B10" s="25" t="s">
        <v>25</v>
      </c>
      <c r="C10" s="10">
        <v>103590044</v>
      </c>
      <c r="D10" s="3" t="s">
        <v>27</v>
      </c>
      <c r="E10" s="2">
        <v>8</v>
      </c>
      <c r="F10" s="2">
        <v>737</v>
      </c>
      <c r="G10" s="2">
        <v>0</v>
      </c>
      <c r="H10" s="2">
        <v>30</v>
      </c>
      <c r="I10" s="2">
        <v>6.9</v>
      </c>
      <c r="J10" s="2">
        <v>41</v>
      </c>
      <c r="K10" s="2">
        <v>2</v>
      </c>
      <c r="L10" s="2">
        <v>0</v>
      </c>
      <c r="M10" s="2">
        <v>0</v>
      </c>
      <c r="N10" s="2">
        <v>30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8" ht="15.75" customHeight="1" x14ac:dyDescent="0.2">
      <c r="A11" s="8">
        <v>10</v>
      </c>
      <c r="B11" s="25" t="s">
        <v>25</v>
      </c>
      <c r="C11" s="10">
        <v>103590045</v>
      </c>
      <c r="D11" s="3" t="s">
        <v>32</v>
      </c>
      <c r="E11" s="2">
        <v>8</v>
      </c>
      <c r="F11" s="2">
        <v>2330</v>
      </c>
      <c r="G11" s="2">
        <v>0</v>
      </c>
      <c r="H11" s="2">
        <v>52</v>
      </c>
      <c r="I11" s="2">
        <v>7.4</v>
      </c>
      <c r="J11" s="2">
        <v>22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52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8" ht="15.75" customHeight="1" x14ac:dyDescent="0.2">
      <c r="A12" s="8">
        <v>11</v>
      </c>
      <c r="B12" s="25" t="s">
        <v>12</v>
      </c>
      <c r="C12" s="10">
        <v>103590050</v>
      </c>
      <c r="D12" s="3" t="s">
        <v>36</v>
      </c>
      <c r="E12" s="2">
        <v>8</v>
      </c>
      <c r="F12" s="2">
        <v>683</v>
      </c>
      <c r="G12" s="2">
        <v>0</v>
      </c>
      <c r="H12" s="2">
        <v>250</v>
      </c>
      <c r="I12" s="2">
        <v>0</v>
      </c>
      <c r="J12" s="2">
        <v>366</v>
      </c>
      <c r="K12" s="2">
        <v>0</v>
      </c>
      <c r="L12" s="2">
        <v>2</v>
      </c>
      <c r="M12" s="2">
        <v>0</v>
      </c>
      <c r="N12" s="2">
        <v>0</v>
      </c>
      <c r="O12" s="2">
        <v>66</v>
      </c>
      <c r="P12" s="2">
        <v>0</v>
      </c>
      <c r="Q12" s="2">
        <v>0</v>
      </c>
      <c r="R12" s="2">
        <v>10</v>
      </c>
      <c r="S12" s="2">
        <v>0</v>
      </c>
      <c r="T12" s="2">
        <v>1</v>
      </c>
      <c r="U12" s="2">
        <v>0</v>
      </c>
      <c r="V12" s="2">
        <v>66</v>
      </c>
      <c r="W12" s="2">
        <v>0</v>
      </c>
      <c r="X12" s="2">
        <v>12</v>
      </c>
      <c r="Y12" s="2">
        <v>0</v>
      </c>
      <c r="Z12" s="2">
        <v>0</v>
      </c>
      <c r="AA12" s="2">
        <v>95</v>
      </c>
    </row>
    <row r="13" spans="1:28" ht="15.75" customHeight="1" x14ac:dyDescent="0.2">
      <c r="A13" s="8">
        <v>12</v>
      </c>
      <c r="B13" s="25" t="s">
        <v>12</v>
      </c>
      <c r="C13" s="10">
        <v>103590054</v>
      </c>
      <c r="D13" s="3" t="s">
        <v>38</v>
      </c>
      <c r="E13" s="2">
        <v>8</v>
      </c>
      <c r="F13" s="2">
        <v>562</v>
      </c>
      <c r="G13" s="2">
        <v>0</v>
      </c>
      <c r="H13" s="2">
        <v>208</v>
      </c>
      <c r="I13" s="2">
        <v>0</v>
      </c>
      <c r="J13" s="2">
        <v>370</v>
      </c>
      <c r="K13" s="2">
        <v>0</v>
      </c>
      <c r="L13" s="2">
        <v>1</v>
      </c>
      <c r="M13" s="2">
        <v>0</v>
      </c>
      <c r="N13" s="2">
        <v>0</v>
      </c>
      <c r="O13" s="2">
        <v>53</v>
      </c>
      <c r="P13" s="2">
        <v>0</v>
      </c>
      <c r="Q13" s="2">
        <v>0</v>
      </c>
      <c r="R13" s="2">
        <v>21</v>
      </c>
      <c r="S13" s="2">
        <v>0</v>
      </c>
      <c r="T13" s="2">
        <v>4</v>
      </c>
      <c r="U13" s="2">
        <v>0</v>
      </c>
      <c r="V13" s="2">
        <v>67</v>
      </c>
      <c r="W13" s="2">
        <v>0</v>
      </c>
      <c r="X13" s="2">
        <v>19</v>
      </c>
      <c r="Y13" s="2">
        <v>0</v>
      </c>
      <c r="Z13" s="2">
        <v>0</v>
      </c>
      <c r="AA13" s="2">
        <v>44</v>
      </c>
    </row>
    <row r="14" spans="1:28" ht="15.75" customHeight="1" x14ac:dyDescent="0.2">
      <c r="A14" s="8">
        <v>13</v>
      </c>
      <c r="B14" s="25" t="s">
        <v>25</v>
      </c>
      <c r="C14" s="10">
        <v>104590004</v>
      </c>
      <c r="D14" s="3" t="s">
        <v>39</v>
      </c>
      <c r="E14" s="2">
        <v>8</v>
      </c>
      <c r="F14" s="2">
        <v>884</v>
      </c>
      <c r="G14" s="2">
        <v>0</v>
      </c>
      <c r="H14" s="2">
        <v>57</v>
      </c>
      <c r="I14" s="2">
        <v>6.3</v>
      </c>
      <c r="J14" s="2">
        <v>64</v>
      </c>
      <c r="K14" s="2">
        <v>0</v>
      </c>
      <c r="L14" s="2">
        <v>1</v>
      </c>
      <c r="M14" s="2">
        <v>0</v>
      </c>
      <c r="N14" s="2">
        <v>0</v>
      </c>
      <c r="O14" s="2">
        <v>24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33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8" ht="15.75" customHeight="1" x14ac:dyDescent="0.2">
      <c r="A15" s="8">
        <v>14</v>
      </c>
      <c r="B15" s="25" t="s">
        <v>25</v>
      </c>
      <c r="C15" s="10">
        <v>104590005</v>
      </c>
      <c r="D15" s="3" t="s">
        <v>40</v>
      </c>
      <c r="E15" s="2">
        <v>8</v>
      </c>
      <c r="F15" s="2">
        <v>1077</v>
      </c>
      <c r="G15" s="2">
        <v>0</v>
      </c>
      <c r="H15" s="2">
        <v>0</v>
      </c>
      <c r="I15" s="2">
        <v>8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8" ht="15.75" customHeight="1" x14ac:dyDescent="0.2">
      <c r="A16" s="8">
        <v>15</v>
      </c>
      <c r="B16" s="25" t="s">
        <v>25</v>
      </c>
      <c r="C16" s="10">
        <v>104590006</v>
      </c>
      <c r="D16" s="3" t="s">
        <v>41</v>
      </c>
      <c r="E16" s="2">
        <v>8</v>
      </c>
      <c r="F16" s="2">
        <v>966</v>
      </c>
      <c r="G16" s="2">
        <v>0</v>
      </c>
      <c r="H16" s="2">
        <v>0</v>
      </c>
      <c r="I16" s="2">
        <v>8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5">
      <c r="A17" s="8">
        <v>16</v>
      </c>
      <c r="B17" s="3" t="s">
        <v>25</v>
      </c>
      <c r="C17" s="9">
        <v>104590007</v>
      </c>
      <c r="D17" s="12" t="s">
        <v>42</v>
      </c>
      <c r="E17" s="2">
        <v>8</v>
      </c>
      <c r="F17" s="2">
        <v>673</v>
      </c>
      <c r="G17" s="2">
        <v>0</v>
      </c>
      <c r="H17" s="2">
        <v>60</v>
      </c>
      <c r="I17" s="2">
        <v>5.6</v>
      </c>
      <c r="J17" s="2">
        <v>89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60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ht="15.75" customHeight="1" x14ac:dyDescent="0.2">
      <c r="A18" s="8">
        <v>17</v>
      </c>
      <c r="B18" s="25" t="s">
        <v>25</v>
      </c>
      <c r="C18" s="10">
        <v>104590008</v>
      </c>
      <c r="D18" s="3" t="s">
        <v>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8">
        <v>18</v>
      </c>
      <c r="B19" s="25" t="s">
        <v>25</v>
      </c>
      <c r="C19" s="10">
        <v>104590012</v>
      </c>
      <c r="D19" s="3" t="s">
        <v>50</v>
      </c>
      <c r="E19" s="2">
        <v>8</v>
      </c>
      <c r="F19" s="2">
        <v>1028</v>
      </c>
      <c r="G19" s="2">
        <v>0</v>
      </c>
      <c r="H19" s="2">
        <v>19</v>
      </c>
      <c r="I19" s="2">
        <v>7.5</v>
      </c>
      <c r="J19" s="2">
        <v>18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19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ht="15.75" customHeight="1" x14ac:dyDescent="0.2">
      <c r="A20" s="8">
        <v>19</v>
      </c>
      <c r="B20" s="25" t="s">
        <v>25</v>
      </c>
      <c r="C20" s="10">
        <v>104590014</v>
      </c>
      <c r="D20" s="3" t="s">
        <v>51</v>
      </c>
      <c r="E20" s="2">
        <v>8</v>
      </c>
      <c r="F20" s="2">
        <v>807</v>
      </c>
      <c r="G20" s="2">
        <v>0</v>
      </c>
      <c r="H20" s="2">
        <v>191</v>
      </c>
      <c r="I20" s="2">
        <v>1.7</v>
      </c>
      <c r="J20" s="2">
        <v>237</v>
      </c>
      <c r="K20" s="2">
        <v>0</v>
      </c>
      <c r="L20" s="2">
        <v>3</v>
      </c>
      <c r="M20" s="2">
        <v>0</v>
      </c>
      <c r="N20" s="2">
        <v>0</v>
      </c>
      <c r="O20" s="2">
        <v>85</v>
      </c>
      <c r="P20" s="2">
        <v>0</v>
      </c>
      <c r="Q20" s="2">
        <v>0</v>
      </c>
      <c r="R20" s="2">
        <v>4</v>
      </c>
      <c r="S20" s="2">
        <v>0</v>
      </c>
      <c r="T20" s="2">
        <v>0</v>
      </c>
      <c r="U20" s="2">
        <v>0</v>
      </c>
      <c r="V20" s="2">
        <v>76</v>
      </c>
      <c r="W20" s="2">
        <v>0</v>
      </c>
      <c r="X20" s="2">
        <v>1</v>
      </c>
      <c r="Y20" s="2">
        <v>0</v>
      </c>
      <c r="Z20" s="2">
        <v>0</v>
      </c>
      <c r="AA20" s="2">
        <v>25</v>
      </c>
    </row>
    <row r="21" spans="1:27" ht="15.75" customHeight="1" x14ac:dyDescent="0.2">
      <c r="A21" s="8">
        <v>20</v>
      </c>
      <c r="B21" s="25" t="s">
        <v>25</v>
      </c>
      <c r="C21" s="10">
        <v>104590019</v>
      </c>
      <c r="D21" s="3" t="s">
        <v>52</v>
      </c>
      <c r="E21" s="2">
        <v>8</v>
      </c>
      <c r="F21" s="2">
        <v>863</v>
      </c>
      <c r="G21" s="2">
        <v>0</v>
      </c>
      <c r="H21" s="2">
        <v>83</v>
      </c>
      <c r="I21" s="2">
        <v>5.4</v>
      </c>
      <c r="J21" s="2">
        <v>96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83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ht="15.75" customHeight="1" x14ac:dyDescent="0.2">
      <c r="A22" s="8">
        <v>21</v>
      </c>
      <c r="B22" s="25" t="s">
        <v>25</v>
      </c>
      <c r="C22" s="10">
        <v>104590020</v>
      </c>
      <c r="D22" s="3" t="s">
        <v>53</v>
      </c>
      <c r="E22" s="2">
        <v>8</v>
      </c>
      <c r="F22" s="2">
        <v>931</v>
      </c>
      <c r="G22" s="2">
        <v>234</v>
      </c>
      <c r="H22" s="2">
        <v>66</v>
      </c>
      <c r="I22" s="2">
        <v>6.1</v>
      </c>
      <c r="J22" s="2">
        <v>71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66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ht="15.75" customHeight="1" x14ac:dyDescent="0.2">
      <c r="A23" s="8">
        <v>22</v>
      </c>
      <c r="B23" s="25" t="s">
        <v>25</v>
      </c>
      <c r="C23" s="10">
        <v>104590025</v>
      </c>
      <c r="D23" s="3" t="s">
        <v>54</v>
      </c>
      <c r="E23" s="2">
        <v>8</v>
      </c>
      <c r="F23" s="2">
        <v>1249</v>
      </c>
      <c r="G23" s="2">
        <v>0</v>
      </c>
      <c r="H23" s="2">
        <v>33</v>
      </c>
      <c r="I23" s="2">
        <v>7.3</v>
      </c>
      <c r="J23" s="2">
        <v>26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32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ht="15.75" customHeight="1" x14ac:dyDescent="0.2">
      <c r="A24" s="8">
        <v>23</v>
      </c>
      <c r="B24" s="25" t="s">
        <v>25</v>
      </c>
      <c r="C24" s="10">
        <v>104590027</v>
      </c>
      <c r="D24" s="3" t="s">
        <v>55</v>
      </c>
      <c r="E24" s="2">
        <v>8</v>
      </c>
      <c r="F24" s="2">
        <v>932</v>
      </c>
      <c r="G24" s="2">
        <v>0</v>
      </c>
      <c r="H24" s="2">
        <v>0</v>
      </c>
      <c r="I24" s="2">
        <v>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ht="15.75" customHeight="1" x14ac:dyDescent="0.2">
      <c r="A25" s="8">
        <v>24</v>
      </c>
      <c r="B25" s="25" t="s">
        <v>25</v>
      </c>
      <c r="C25" s="10">
        <v>104590028</v>
      </c>
      <c r="D25" s="3" t="s">
        <v>56</v>
      </c>
      <c r="E25" s="2">
        <v>8</v>
      </c>
      <c r="F25" s="2">
        <v>1128</v>
      </c>
      <c r="G25" s="2">
        <v>0</v>
      </c>
      <c r="H25" s="2">
        <v>43</v>
      </c>
      <c r="I25" s="2">
        <v>7</v>
      </c>
      <c r="J25" s="2">
        <v>38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43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ht="15.75" customHeight="1" x14ac:dyDescent="0.2">
      <c r="A26" s="8">
        <v>25</v>
      </c>
      <c r="B26" s="25" t="s">
        <v>25</v>
      </c>
      <c r="C26" s="10">
        <v>104590029</v>
      </c>
      <c r="D26" s="3" t="s">
        <v>57</v>
      </c>
      <c r="E26" s="2">
        <v>8</v>
      </c>
      <c r="F26" s="2">
        <v>1174</v>
      </c>
      <c r="G26" s="2">
        <v>0</v>
      </c>
      <c r="H26" s="2">
        <v>34</v>
      </c>
      <c r="I26" s="2">
        <v>7.2</v>
      </c>
      <c r="J26" s="2">
        <v>29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34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ht="15.75" customHeight="1" x14ac:dyDescent="0.2">
      <c r="A27" s="8">
        <v>26</v>
      </c>
      <c r="B27" s="25" t="s">
        <v>25</v>
      </c>
      <c r="C27" s="10">
        <v>104590030</v>
      </c>
      <c r="D27" s="3" t="s">
        <v>58</v>
      </c>
      <c r="E27" s="2">
        <v>8</v>
      </c>
      <c r="F27" s="2">
        <v>851</v>
      </c>
      <c r="G27" s="2">
        <v>0</v>
      </c>
      <c r="H27" s="2">
        <v>79</v>
      </c>
      <c r="I27" s="2">
        <v>5.5</v>
      </c>
      <c r="J27" s="2">
        <v>93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79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ht="15.75" customHeight="1" x14ac:dyDescent="0.2">
      <c r="A28" s="8">
        <v>27</v>
      </c>
      <c r="B28" s="25" t="s">
        <v>25</v>
      </c>
      <c r="C28" s="10">
        <v>104590034</v>
      </c>
      <c r="D28" s="3" t="s">
        <v>59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8">
        <v>28</v>
      </c>
      <c r="B29" s="25" t="s">
        <v>25</v>
      </c>
      <c r="C29" s="10">
        <v>104590035</v>
      </c>
      <c r="D29" s="3" t="s">
        <v>60</v>
      </c>
      <c r="E29" s="2">
        <v>8</v>
      </c>
      <c r="F29" s="2">
        <v>846</v>
      </c>
      <c r="G29" s="2">
        <v>0</v>
      </c>
      <c r="H29" s="2">
        <v>73</v>
      </c>
      <c r="I29" s="2">
        <v>5.7</v>
      </c>
      <c r="J29" s="2">
        <v>86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73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ht="15.75" customHeight="1" x14ac:dyDescent="0.2">
      <c r="A30" s="8">
        <v>29</v>
      </c>
      <c r="B30" s="25" t="s">
        <v>25</v>
      </c>
      <c r="C30" s="10">
        <v>104590036</v>
      </c>
      <c r="D30" s="3" t="s">
        <v>61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8">
        <v>30</v>
      </c>
      <c r="B31" s="25" t="s">
        <v>25</v>
      </c>
      <c r="C31" s="10">
        <v>104590037</v>
      </c>
      <c r="D31" s="3" t="s">
        <v>62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8">
        <v>31</v>
      </c>
      <c r="B32" s="25" t="s">
        <v>25</v>
      </c>
      <c r="C32" s="10">
        <v>104590038</v>
      </c>
      <c r="D32" s="3" t="s">
        <v>63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8">
        <v>32</v>
      </c>
      <c r="B33" s="25" t="s">
        <v>25</v>
      </c>
      <c r="C33" s="10">
        <v>104590039</v>
      </c>
      <c r="D33" s="3" t="s">
        <v>64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8">
        <v>33</v>
      </c>
      <c r="B34" s="25" t="s">
        <v>25</v>
      </c>
      <c r="C34" s="10">
        <v>104590042</v>
      </c>
      <c r="D34" s="3" t="s">
        <v>65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8">
        <v>34</v>
      </c>
      <c r="B35" s="25" t="s">
        <v>25</v>
      </c>
      <c r="C35" s="10">
        <v>104590043</v>
      </c>
      <c r="D35" s="3" t="s">
        <v>66</v>
      </c>
      <c r="E35" s="2">
        <v>8</v>
      </c>
      <c r="F35" s="2">
        <v>1079</v>
      </c>
      <c r="G35" s="2">
        <v>0</v>
      </c>
      <c r="H35" s="2">
        <v>0</v>
      </c>
      <c r="I35" s="2">
        <v>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ht="15.75" customHeight="1" x14ac:dyDescent="0.2">
      <c r="A36" s="8">
        <v>35</v>
      </c>
      <c r="B36" s="25" t="s">
        <v>25</v>
      </c>
      <c r="C36" s="10">
        <v>104590044</v>
      </c>
      <c r="D36" s="3" t="s">
        <v>67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8">
        <v>36</v>
      </c>
      <c r="B37" s="25" t="s">
        <v>25</v>
      </c>
      <c r="C37" s="10">
        <v>104590046</v>
      </c>
      <c r="D37" s="3" t="s">
        <v>68</v>
      </c>
      <c r="E37" s="2">
        <v>8</v>
      </c>
      <c r="F37" s="2">
        <v>913</v>
      </c>
      <c r="G37" s="2">
        <v>0</v>
      </c>
      <c r="H37" s="2">
        <v>81</v>
      </c>
      <c r="I37" s="2">
        <v>5.6</v>
      </c>
      <c r="J37" s="2">
        <v>89</v>
      </c>
      <c r="K37" s="2">
        <v>2</v>
      </c>
      <c r="L37" s="2">
        <v>1</v>
      </c>
      <c r="M37" s="2">
        <v>0</v>
      </c>
      <c r="N37" s="2">
        <v>30</v>
      </c>
      <c r="O37" s="2">
        <v>24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25</v>
      </c>
      <c r="W37" s="2">
        <v>0</v>
      </c>
      <c r="X37" s="2">
        <v>0</v>
      </c>
      <c r="Y37" s="2">
        <v>0</v>
      </c>
      <c r="Z37" s="2">
        <v>0</v>
      </c>
      <c r="AA37" s="2">
        <v>2</v>
      </c>
    </row>
    <row r="38" spans="1:27" ht="15.75" customHeight="1" x14ac:dyDescent="0.2">
      <c r="A38" s="8">
        <v>37</v>
      </c>
      <c r="B38" s="25" t="s">
        <v>25</v>
      </c>
      <c r="C38" s="10">
        <v>104590047</v>
      </c>
      <c r="D38" s="3" t="s">
        <v>69</v>
      </c>
      <c r="E38" s="2">
        <v>8</v>
      </c>
      <c r="F38" s="2">
        <v>923</v>
      </c>
      <c r="G38" s="2">
        <v>0</v>
      </c>
      <c r="H38" s="2">
        <v>0</v>
      </c>
      <c r="I38" s="2">
        <v>8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ht="15.75" customHeight="1" x14ac:dyDescent="0.2">
      <c r="A39" s="8">
        <v>38</v>
      </c>
      <c r="B39" s="25" t="s">
        <v>25</v>
      </c>
      <c r="C39" s="10">
        <v>104590452</v>
      </c>
      <c r="D39" s="3" t="s">
        <v>70</v>
      </c>
      <c r="E39" s="2">
        <v>8</v>
      </c>
      <c r="F39" s="2">
        <v>1364</v>
      </c>
      <c r="G39" s="2">
        <v>0</v>
      </c>
      <c r="H39" s="2">
        <v>211</v>
      </c>
      <c r="I39" s="2">
        <v>3.9</v>
      </c>
      <c r="J39" s="2">
        <v>155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211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ht="12.75" x14ac:dyDescent="0.2">
      <c r="A40" s="8">
        <v>39</v>
      </c>
      <c r="B40" s="25" t="s">
        <v>25</v>
      </c>
      <c r="C40" s="10">
        <v>104590454</v>
      </c>
      <c r="D40" s="3" t="s">
        <v>71</v>
      </c>
      <c r="E40" s="2">
        <v>8</v>
      </c>
      <c r="F40" s="2">
        <v>888</v>
      </c>
      <c r="G40" s="2">
        <v>0</v>
      </c>
      <c r="H40" s="2">
        <v>137</v>
      </c>
      <c r="I40" s="2">
        <v>3.9</v>
      </c>
      <c r="J40" s="2">
        <v>154</v>
      </c>
      <c r="K40" s="2">
        <v>0</v>
      </c>
      <c r="L40" s="2">
        <v>2</v>
      </c>
      <c r="M40" s="2">
        <v>0</v>
      </c>
      <c r="N40" s="2">
        <v>0</v>
      </c>
      <c r="O40" s="2">
        <v>42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60</v>
      </c>
      <c r="W40" s="2">
        <v>0</v>
      </c>
      <c r="X40" s="2">
        <v>24</v>
      </c>
      <c r="Y40" s="2">
        <v>0</v>
      </c>
      <c r="Z40" s="2">
        <v>0</v>
      </c>
      <c r="AA40" s="2">
        <v>10</v>
      </c>
    </row>
    <row r="41" spans="1:27" ht="12.75" x14ac:dyDescent="0.2">
      <c r="A41" s="8">
        <v>40</v>
      </c>
      <c r="B41" s="25" t="s">
        <v>72</v>
      </c>
      <c r="C41" s="10">
        <v>104820002</v>
      </c>
      <c r="D41" s="3" t="s">
        <v>73</v>
      </c>
      <c r="E41" s="2">
        <v>8</v>
      </c>
      <c r="F41" s="2">
        <v>1168</v>
      </c>
      <c r="G41" s="2">
        <v>0</v>
      </c>
      <c r="H41" s="2">
        <v>0</v>
      </c>
      <c r="I41" s="2">
        <v>8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ht="12.75" x14ac:dyDescent="0.2">
      <c r="A42" s="8">
        <v>41</v>
      </c>
      <c r="B42" s="25" t="s">
        <v>72</v>
      </c>
      <c r="C42" s="10">
        <v>104820003</v>
      </c>
      <c r="D42" s="3" t="s">
        <v>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8">
        <v>42</v>
      </c>
      <c r="B43" s="25" t="s">
        <v>72</v>
      </c>
      <c r="C43" s="10">
        <v>104820004</v>
      </c>
      <c r="D43" s="3" t="s">
        <v>75</v>
      </c>
      <c r="E43" s="2">
        <v>8</v>
      </c>
      <c r="F43" s="2">
        <v>1707</v>
      </c>
      <c r="G43" s="2">
        <v>0</v>
      </c>
      <c r="H43" s="2">
        <v>35</v>
      </c>
      <c r="I43" s="2">
        <v>7.5</v>
      </c>
      <c r="J43" s="2">
        <v>21</v>
      </c>
      <c r="K43" s="2">
        <v>2</v>
      </c>
      <c r="L43" s="2">
        <v>0</v>
      </c>
      <c r="M43" s="2">
        <v>0</v>
      </c>
      <c r="N43" s="2">
        <v>16</v>
      </c>
      <c r="O43" s="2">
        <v>0</v>
      </c>
      <c r="P43" s="2">
        <v>0</v>
      </c>
      <c r="Q43" s="2">
        <v>0</v>
      </c>
      <c r="R43" s="2">
        <v>3</v>
      </c>
      <c r="S43" s="2">
        <v>0</v>
      </c>
      <c r="T43" s="2">
        <v>0</v>
      </c>
      <c r="U43" s="2">
        <v>0</v>
      </c>
      <c r="V43" s="2">
        <v>16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ht="12.75" x14ac:dyDescent="0.2">
      <c r="A44" s="8">
        <v>43</v>
      </c>
      <c r="B44" s="25" t="s">
        <v>72</v>
      </c>
      <c r="C44" s="10">
        <v>104820007</v>
      </c>
      <c r="D44" s="3" t="s">
        <v>76</v>
      </c>
      <c r="E44" s="2">
        <v>8</v>
      </c>
      <c r="F44" s="2">
        <v>983</v>
      </c>
      <c r="G44" s="2">
        <v>0</v>
      </c>
      <c r="H44" s="2">
        <v>403</v>
      </c>
      <c r="I44" s="2">
        <v>0</v>
      </c>
      <c r="J44" s="2">
        <v>410</v>
      </c>
      <c r="K44" s="2">
        <v>0</v>
      </c>
      <c r="L44" s="2">
        <v>5</v>
      </c>
      <c r="M44" s="2">
        <v>0</v>
      </c>
      <c r="N44" s="2">
        <v>0</v>
      </c>
      <c r="O44" s="2">
        <v>129</v>
      </c>
      <c r="P44" s="2">
        <v>0</v>
      </c>
      <c r="Q44" s="2">
        <v>0</v>
      </c>
      <c r="R44" s="2">
        <v>8</v>
      </c>
      <c r="S44" s="2">
        <v>0</v>
      </c>
      <c r="T44" s="2">
        <v>1</v>
      </c>
      <c r="U44" s="2">
        <v>0</v>
      </c>
      <c r="V44" s="2">
        <v>72</v>
      </c>
      <c r="W44" s="2">
        <v>0</v>
      </c>
      <c r="X44" s="2">
        <v>1</v>
      </c>
      <c r="Y44" s="2">
        <v>0</v>
      </c>
      <c r="Z44" s="2">
        <v>0</v>
      </c>
      <c r="AA44" s="2">
        <v>192</v>
      </c>
    </row>
    <row r="45" spans="1:27" ht="12.75" x14ac:dyDescent="0.2">
      <c r="A45" s="8">
        <v>44</v>
      </c>
      <c r="B45" s="25" t="s">
        <v>72</v>
      </c>
      <c r="C45" s="10">
        <v>104820010</v>
      </c>
      <c r="D45" s="3" t="s">
        <v>77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8">
        <v>45</v>
      </c>
      <c r="B46" s="25" t="s">
        <v>72</v>
      </c>
      <c r="C46" s="10">
        <v>104820011</v>
      </c>
      <c r="D46" s="3" t="s">
        <v>78</v>
      </c>
      <c r="E46" s="2">
        <v>8</v>
      </c>
      <c r="F46" s="2">
        <v>1169</v>
      </c>
      <c r="G46" s="2">
        <v>0</v>
      </c>
      <c r="H46" s="2">
        <v>41</v>
      </c>
      <c r="I46" s="2">
        <v>7.1</v>
      </c>
      <c r="J46" s="2">
        <v>35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8</v>
      </c>
      <c r="S46" s="2">
        <v>0</v>
      </c>
      <c r="T46" s="2">
        <v>1</v>
      </c>
      <c r="U46" s="2">
        <v>0</v>
      </c>
      <c r="V46" s="2">
        <v>20</v>
      </c>
      <c r="W46" s="2">
        <v>0</v>
      </c>
      <c r="X46" s="2">
        <v>10</v>
      </c>
      <c r="Y46" s="2">
        <v>0</v>
      </c>
      <c r="Z46" s="2">
        <v>0</v>
      </c>
      <c r="AA46" s="2">
        <v>2</v>
      </c>
    </row>
    <row r="47" spans="1:27" ht="12.75" x14ac:dyDescent="0.2">
      <c r="A47" s="8">
        <v>46</v>
      </c>
      <c r="B47" s="25" t="s">
        <v>72</v>
      </c>
      <c r="C47" s="10">
        <v>104820014</v>
      </c>
      <c r="D47" s="3" t="s">
        <v>79</v>
      </c>
      <c r="E47" s="2">
        <v>8</v>
      </c>
      <c r="F47" s="2">
        <v>906</v>
      </c>
      <c r="G47" s="2">
        <v>0</v>
      </c>
      <c r="H47" s="2">
        <v>87</v>
      </c>
      <c r="I47" s="2">
        <v>5.4</v>
      </c>
      <c r="J47" s="2">
        <v>96</v>
      </c>
      <c r="K47" s="2">
        <v>0</v>
      </c>
      <c r="L47" s="2">
        <v>1</v>
      </c>
      <c r="M47" s="2">
        <v>0</v>
      </c>
      <c r="N47" s="2">
        <v>0</v>
      </c>
      <c r="O47" s="2">
        <v>23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63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ht="12.75" x14ac:dyDescent="0.2">
      <c r="A48" s="8">
        <v>47</v>
      </c>
      <c r="B48" s="25" t="s">
        <v>72</v>
      </c>
      <c r="C48" s="10">
        <v>104820018</v>
      </c>
      <c r="D48" s="3" t="s">
        <v>80</v>
      </c>
      <c r="E48" s="2">
        <v>8</v>
      </c>
      <c r="F48" s="2">
        <v>1171</v>
      </c>
      <c r="G48" s="2">
        <v>0</v>
      </c>
      <c r="H48" s="2">
        <v>19</v>
      </c>
      <c r="I48" s="2">
        <v>7.6</v>
      </c>
      <c r="J48" s="2">
        <v>16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18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</row>
    <row r="49" spans="1:27" ht="12.75" x14ac:dyDescent="0.2">
      <c r="A49" s="8">
        <v>48</v>
      </c>
      <c r="B49" s="25" t="s">
        <v>72</v>
      </c>
      <c r="C49" s="10">
        <v>104820019</v>
      </c>
      <c r="D49" s="3" t="s">
        <v>81</v>
      </c>
      <c r="E49" s="2">
        <v>8</v>
      </c>
      <c r="F49" s="2">
        <v>435</v>
      </c>
      <c r="G49" s="2">
        <v>0</v>
      </c>
      <c r="H49" s="2">
        <v>65</v>
      </c>
      <c r="I49" s="2">
        <v>4</v>
      </c>
      <c r="J49" s="2">
        <v>149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8</v>
      </c>
      <c r="U49" s="2">
        <v>0</v>
      </c>
      <c r="V49" s="2">
        <v>0</v>
      </c>
      <c r="W49" s="2">
        <v>0</v>
      </c>
      <c r="X49" s="2">
        <v>14</v>
      </c>
      <c r="Y49" s="2">
        <v>0</v>
      </c>
      <c r="Z49" s="2">
        <v>0</v>
      </c>
      <c r="AA49" s="2">
        <v>43</v>
      </c>
    </row>
    <row r="50" spans="1:27" ht="12.75" x14ac:dyDescent="0.2">
      <c r="A50" s="8">
        <v>49</v>
      </c>
      <c r="B50" s="25" t="s">
        <v>72</v>
      </c>
      <c r="C50" s="10">
        <v>104820020</v>
      </c>
      <c r="D50" s="3" t="s">
        <v>82</v>
      </c>
      <c r="E50" s="2">
        <v>8</v>
      </c>
      <c r="F50" s="2">
        <v>1285</v>
      </c>
      <c r="G50" s="2">
        <v>0</v>
      </c>
      <c r="H50" s="2">
        <v>63</v>
      </c>
      <c r="I50" s="2">
        <v>6.7</v>
      </c>
      <c r="J50" s="2">
        <v>49</v>
      </c>
      <c r="K50" s="2">
        <v>0</v>
      </c>
      <c r="L50" s="2">
        <v>2</v>
      </c>
      <c r="M50" s="2">
        <v>0</v>
      </c>
      <c r="N50" s="2">
        <v>0</v>
      </c>
      <c r="O50" s="2">
        <v>44</v>
      </c>
      <c r="P50" s="2">
        <v>0</v>
      </c>
      <c r="Q50" s="2">
        <v>0</v>
      </c>
      <c r="R50" s="2">
        <v>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16</v>
      </c>
      <c r="Y50" s="2">
        <v>0</v>
      </c>
      <c r="Z50" s="2">
        <v>0</v>
      </c>
      <c r="AA50" s="2">
        <v>1</v>
      </c>
    </row>
    <row r="51" spans="1:27" ht="12.75" x14ac:dyDescent="0.2">
      <c r="A51" s="8">
        <v>50</v>
      </c>
      <c r="B51" s="25" t="s">
        <v>72</v>
      </c>
      <c r="C51" s="10">
        <v>104820021</v>
      </c>
      <c r="D51" s="3" t="s">
        <v>83</v>
      </c>
      <c r="E51" s="2">
        <v>8</v>
      </c>
      <c r="F51" s="2">
        <v>862</v>
      </c>
      <c r="G51" s="2">
        <v>0</v>
      </c>
      <c r="H51" s="2">
        <v>112</v>
      </c>
      <c r="I51" s="2">
        <v>4.5</v>
      </c>
      <c r="J51" s="2">
        <v>130</v>
      </c>
      <c r="K51" s="2">
        <v>2</v>
      </c>
      <c r="L51" s="2">
        <v>0</v>
      </c>
      <c r="M51" s="2">
        <v>0</v>
      </c>
      <c r="N51" s="2">
        <v>22</v>
      </c>
      <c r="O51" s="2">
        <v>0</v>
      </c>
      <c r="P51" s="2">
        <v>0</v>
      </c>
      <c r="Q51" s="2">
        <v>0</v>
      </c>
      <c r="R51" s="2">
        <v>3</v>
      </c>
      <c r="S51" s="2">
        <v>0</v>
      </c>
      <c r="T51" s="2">
        <v>0</v>
      </c>
      <c r="U51" s="2">
        <v>0</v>
      </c>
      <c r="V51" s="2">
        <v>48</v>
      </c>
      <c r="W51" s="2">
        <v>1</v>
      </c>
      <c r="X51" s="2">
        <v>24</v>
      </c>
      <c r="Y51" s="2">
        <v>0</v>
      </c>
      <c r="Z51" s="2">
        <v>0</v>
      </c>
      <c r="AA51" s="2">
        <v>14</v>
      </c>
    </row>
    <row r="52" spans="1:27" ht="12.75" x14ac:dyDescent="0.2">
      <c r="A52" s="8">
        <v>51</v>
      </c>
      <c r="B52" s="25" t="s">
        <v>72</v>
      </c>
      <c r="C52" s="10">
        <v>104820022</v>
      </c>
      <c r="D52" s="3" t="s">
        <v>84</v>
      </c>
      <c r="E52" s="2">
        <v>8</v>
      </c>
      <c r="F52" s="2">
        <v>838</v>
      </c>
      <c r="G52" s="2">
        <v>0</v>
      </c>
      <c r="H52" s="2">
        <v>6</v>
      </c>
      <c r="I52" s="2">
        <v>7.8</v>
      </c>
      <c r="J52" s="2">
        <v>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</row>
    <row r="53" spans="1:27" ht="12.75" x14ac:dyDescent="0.2">
      <c r="A53" s="8">
        <v>52</v>
      </c>
      <c r="B53" s="25" t="s">
        <v>72</v>
      </c>
      <c r="C53" s="10">
        <v>104820024</v>
      </c>
      <c r="D53" s="3" t="s">
        <v>85</v>
      </c>
      <c r="E53" s="2">
        <v>8</v>
      </c>
      <c r="F53" s="2">
        <v>1160</v>
      </c>
      <c r="G53" s="2">
        <v>0</v>
      </c>
      <c r="H53" s="2">
        <v>129</v>
      </c>
      <c r="I53" s="2">
        <v>5</v>
      </c>
      <c r="J53" s="2">
        <v>111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14</v>
      </c>
      <c r="S53" s="2">
        <v>0</v>
      </c>
      <c r="T53" s="2">
        <v>1</v>
      </c>
      <c r="U53" s="2">
        <v>0</v>
      </c>
      <c r="V53" s="2">
        <v>102</v>
      </c>
      <c r="W53" s="2">
        <v>1</v>
      </c>
      <c r="X53" s="2">
        <v>11</v>
      </c>
      <c r="Y53" s="2">
        <v>0</v>
      </c>
      <c r="Z53" s="2">
        <v>0</v>
      </c>
      <c r="AA53" s="2">
        <v>0</v>
      </c>
    </row>
    <row r="54" spans="1:27" ht="12.75" x14ac:dyDescent="0.2">
      <c r="A54" s="8">
        <v>53</v>
      </c>
      <c r="B54" s="25" t="s">
        <v>72</v>
      </c>
      <c r="C54" s="10">
        <v>104820026</v>
      </c>
      <c r="D54" s="3" t="s">
        <v>86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8">
        <v>54</v>
      </c>
      <c r="B55" s="25" t="s">
        <v>72</v>
      </c>
      <c r="C55" s="10">
        <v>104820027</v>
      </c>
      <c r="D55" s="3" t="s">
        <v>87</v>
      </c>
      <c r="E55" s="2">
        <v>8</v>
      </c>
      <c r="F55" s="2">
        <v>815</v>
      </c>
      <c r="G55" s="2">
        <v>0</v>
      </c>
      <c r="H55" s="2">
        <v>132</v>
      </c>
      <c r="I55" s="2">
        <v>3.7</v>
      </c>
      <c r="J55" s="2">
        <v>162</v>
      </c>
      <c r="K55" s="2">
        <v>2</v>
      </c>
      <c r="L55" s="2">
        <v>0</v>
      </c>
      <c r="M55" s="2">
        <v>0</v>
      </c>
      <c r="N55" s="2">
        <v>20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104</v>
      </c>
      <c r="W55" s="2">
        <v>0</v>
      </c>
      <c r="X55" s="2">
        <v>8</v>
      </c>
      <c r="Y55" s="2">
        <v>0</v>
      </c>
      <c r="Z55" s="2">
        <v>0</v>
      </c>
      <c r="AA55" s="2">
        <v>0</v>
      </c>
    </row>
    <row r="56" spans="1:27" ht="12.75" x14ac:dyDescent="0.2">
      <c r="A56" s="8">
        <v>55</v>
      </c>
      <c r="B56" s="25" t="s">
        <v>12</v>
      </c>
      <c r="C56" s="22" t="s">
        <v>88</v>
      </c>
      <c r="D56" s="3" t="s">
        <v>89</v>
      </c>
      <c r="E56" s="2">
        <v>8</v>
      </c>
      <c r="F56" s="2">
        <v>1042</v>
      </c>
      <c r="G56" s="2">
        <v>0</v>
      </c>
      <c r="H56" s="2">
        <v>18</v>
      </c>
      <c r="I56" s="2">
        <v>7.5</v>
      </c>
      <c r="J56" s="2">
        <v>17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2</v>
      </c>
      <c r="S56" s="2">
        <v>0</v>
      </c>
      <c r="T56" s="2">
        <v>0</v>
      </c>
      <c r="U56" s="2">
        <v>0</v>
      </c>
      <c r="V56" s="2">
        <v>16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ht="12.75" x14ac:dyDescent="0.2">
      <c r="A57" s="8">
        <v>56</v>
      </c>
      <c r="B57" s="25" t="s">
        <v>90</v>
      </c>
      <c r="C57" s="22" t="s">
        <v>91</v>
      </c>
      <c r="D57" s="3" t="s">
        <v>92</v>
      </c>
      <c r="E57" s="2">
        <v>8</v>
      </c>
      <c r="F57" s="2">
        <v>689</v>
      </c>
      <c r="G57" s="2">
        <v>0</v>
      </c>
      <c r="H57" s="2">
        <v>137</v>
      </c>
      <c r="I57" s="2">
        <v>2.7</v>
      </c>
      <c r="J57" s="2">
        <v>199</v>
      </c>
      <c r="K57" s="2">
        <v>0</v>
      </c>
      <c r="L57" s="2">
        <v>2</v>
      </c>
      <c r="M57" s="2">
        <v>0</v>
      </c>
      <c r="N57" s="2">
        <v>0</v>
      </c>
      <c r="O57" s="2">
        <v>55</v>
      </c>
      <c r="P57" s="2">
        <v>0</v>
      </c>
      <c r="Q57" s="2">
        <v>0</v>
      </c>
      <c r="R57" s="2">
        <v>5</v>
      </c>
      <c r="S57" s="2">
        <v>0</v>
      </c>
      <c r="T57" s="2">
        <v>0</v>
      </c>
      <c r="U57" s="2">
        <v>0</v>
      </c>
      <c r="V57" s="2">
        <v>60</v>
      </c>
      <c r="W57" s="2">
        <v>0</v>
      </c>
      <c r="X57" s="2">
        <v>1</v>
      </c>
      <c r="Y57" s="2">
        <v>0</v>
      </c>
      <c r="Z57" s="2">
        <v>0</v>
      </c>
      <c r="AA57" s="2">
        <v>16</v>
      </c>
    </row>
    <row r="58" spans="1:27" ht="12.75" x14ac:dyDescent="0.2">
      <c r="A58" s="8">
        <v>57</v>
      </c>
      <c r="B58" s="25" t="s">
        <v>93</v>
      </c>
      <c r="C58" s="22" t="s">
        <v>94</v>
      </c>
      <c r="D58" s="3" t="s">
        <v>95</v>
      </c>
      <c r="E58" s="2">
        <v>8</v>
      </c>
      <c r="F58" s="2">
        <v>875</v>
      </c>
      <c r="G58" s="2">
        <v>0</v>
      </c>
      <c r="H58" s="2">
        <v>326</v>
      </c>
      <c r="I58" s="2">
        <v>0</v>
      </c>
      <c r="J58" s="2">
        <v>373</v>
      </c>
      <c r="K58" s="2">
        <v>0</v>
      </c>
      <c r="L58" s="2">
        <v>3</v>
      </c>
      <c r="M58" s="2">
        <v>1</v>
      </c>
      <c r="N58" s="2">
        <v>0</v>
      </c>
      <c r="O58" s="2">
        <v>68</v>
      </c>
      <c r="P58" s="2">
        <v>213</v>
      </c>
      <c r="Q58" s="2">
        <v>0</v>
      </c>
      <c r="R58" s="2">
        <v>14</v>
      </c>
      <c r="S58" s="2">
        <v>0</v>
      </c>
      <c r="T58" s="2">
        <v>0</v>
      </c>
      <c r="U58" s="2">
        <v>0</v>
      </c>
      <c r="V58" s="2">
        <v>30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tabSelected="1" workbookViewId="0">
      <pane xSplit="4" ySplit="2" topLeftCell="E51" activePane="bottomRight" state="frozen"/>
      <selection pane="topRight" activeCell="E1" sqref="E1"/>
      <selection pane="bottomLeft" activeCell="A3" sqref="A3"/>
      <selection pane="bottomRight" activeCell="K86" sqref="K86"/>
    </sheetView>
  </sheetViews>
  <sheetFormatPr defaultColWidth="14.42578125" defaultRowHeight="15.75" customHeight="1" x14ac:dyDescent="0.2"/>
  <sheetData>
    <row r="1" spans="1:23" ht="15.75" customHeight="1" x14ac:dyDescent="0.2">
      <c r="A1" s="48" t="s">
        <v>149</v>
      </c>
      <c r="B1" s="48"/>
      <c r="C1" s="48"/>
      <c r="D1" s="48"/>
      <c r="F1" s="47" t="s">
        <v>20</v>
      </c>
      <c r="G1" s="48"/>
      <c r="H1" s="47" t="s">
        <v>37</v>
      </c>
      <c r="I1" s="48"/>
      <c r="J1" s="47" t="s">
        <v>43</v>
      </c>
      <c r="K1" s="48"/>
      <c r="L1" s="47" t="s">
        <v>44</v>
      </c>
      <c r="M1" s="48"/>
      <c r="N1" s="47" t="s">
        <v>45</v>
      </c>
      <c r="O1" s="48"/>
      <c r="P1" s="47" t="s">
        <v>46</v>
      </c>
      <c r="Q1" s="48"/>
      <c r="R1" s="47" t="s">
        <v>47</v>
      </c>
      <c r="S1" s="48"/>
      <c r="T1" s="47" t="s">
        <v>48</v>
      </c>
      <c r="U1" s="48"/>
      <c r="V1" s="47" t="s">
        <v>35</v>
      </c>
      <c r="W1" s="48"/>
    </row>
    <row r="2" spans="1:23" ht="15.75" customHeight="1" x14ac:dyDescent="0.2">
      <c r="A2" s="3" t="s">
        <v>0</v>
      </c>
      <c r="B2" s="3" t="s">
        <v>1</v>
      </c>
      <c r="C2" s="4" t="s">
        <v>2</v>
      </c>
      <c r="D2" s="3" t="s">
        <v>3</v>
      </c>
      <c r="F2" s="6" t="s">
        <v>150</v>
      </c>
      <c r="G2" s="6" t="s">
        <v>151</v>
      </c>
      <c r="H2" s="6" t="s">
        <v>150</v>
      </c>
      <c r="I2" s="6" t="s">
        <v>151</v>
      </c>
      <c r="J2" s="6" t="s">
        <v>150</v>
      </c>
      <c r="K2" s="6" t="s">
        <v>151</v>
      </c>
      <c r="L2" s="6" t="s">
        <v>150</v>
      </c>
      <c r="M2" s="6" t="s">
        <v>151</v>
      </c>
      <c r="N2" s="6" t="s">
        <v>150</v>
      </c>
      <c r="O2" s="6" t="s">
        <v>151</v>
      </c>
      <c r="P2" s="6" t="s">
        <v>150</v>
      </c>
      <c r="Q2" s="6" t="s">
        <v>151</v>
      </c>
      <c r="R2" s="6" t="s">
        <v>150</v>
      </c>
      <c r="S2" s="6" t="s">
        <v>151</v>
      </c>
      <c r="T2" s="6" t="s">
        <v>150</v>
      </c>
      <c r="U2" s="6" t="s">
        <v>151</v>
      </c>
      <c r="V2" s="6" t="s">
        <v>150</v>
      </c>
      <c r="W2" s="6" t="s">
        <v>151</v>
      </c>
    </row>
    <row r="3" spans="1:23" ht="15.75" customHeight="1" x14ac:dyDescent="0.2">
      <c r="A3" s="8">
        <v>1</v>
      </c>
      <c r="B3" s="3" t="s">
        <v>12</v>
      </c>
      <c r="C3" s="10">
        <v>101590303</v>
      </c>
      <c r="D3" s="3" t="s">
        <v>13</v>
      </c>
      <c r="F3" s="6">
        <v>3</v>
      </c>
      <c r="G3" s="6">
        <v>2</v>
      </c>
    </row>
    <row r="4" spans="1:23" ht="15.75" customHeight="1" x14ac:dyDescent="0.2">
      <c r="A4" s="8">
        <v>2</v>
      </c>
      <c r="B4" s="3" t="s">
        <v>12</v>
      </c>
      <c r="C4" s="10">
        <v>101590335</v>
      </c>
      <c r="D4" s="3" t="s">
        <v>14</v>
      </c>
    </row>
    <row r="5" spans="1:23" ht="15.75" customHeight="1" x14ac:dyDescent="0.2">
      <c r="A5" s="8">
        <v>3</v>
      </c>
      <c r="B5" s="3" t="s">
        <v>15</v>
      </c>
      <c r="C5" s="10">
        <v>103360008</v>
      </c>
      <c r="D5" s="3" t="s">
        <v>16</v>
      </c>
      <c r="F5" s="6">
        <v>5</v>
      </c>
      <c r="G5" s="6">
        <v>8.6</v>
      </c>
    </row>
    <row r="6" spans="1:23" ht="15.75" customHeight="1" x14ac:dyDescent="0.2">
      <c r="A6" s="8">
        <v>4</v>
      </c>
      <c r="B6" s="3" t="s">
        <v>12</v>
      </c>
      <c r="C6" s="10">
        <v>103590009</v>
      </c>
      <c r="D6" s="3" t="s">
        <v>17</v>
      </c>
    </row>
    <row r="7" spans="1:23" ht="15.75" customHeight="1" x14ac:dyDescent="0.2">
      <c r="A7" s="8">
        <v>5</v>
      </c>
      <c r="B7" s="3" t="s">
        <v>12</v>
      </c>
      <c r="C7" s="10">
        <v>103590013</v>
      </c>
      <c r="D7" s="3" t="s">
        <v>18</v>
      </c>
      <c r="F7" s="6">
        <v>10</v>
      </c>
      <c r="G7" s="6">
        <v>9</v>
      </c>
      <c r="H7" s="6">
        <v>10</v>
      </c>
      <c r="I7" s="6">
        <v>9</v>
      </c>
    </row>
    <row r="8" spans="1:23" ht="15.75" customHeight="1" x14ac:dyDescent="0.2">
      <c r="A8" s="8">
        <v>6</v>
      </c>
      <c r="B8" s="3" t="s">
        <v>12</v>
      </c>
      <c r="C8" s="10">
        <v>103590016</v>
      </c>
      <c r="D8" s="3" t="s">
        <v>21</v>
      </c>
      <c r="F8" s="6">
        <v>15</v>
      </c>
      <c r="G8" s="6">
        <v>12</v>
      </c>
      <c r="H8" s="6">
        <v>10</v>
      </c>
      <c r="I8" s="6">
        <v>7</v>
      </c>
    </row>
    <row r="9" spans="1:23" ht="15.75" customHeight="1" x14ac:dyDescent="0.2">
      <c r="A9" s="8">
        <v>7</v>
      </c>
      <c r="B9" s="3" t="s">
        <v>12</v>
      </c>
      <c r="C9" s="10">
        <v>103590018</v>
      </c>
      <c r="D9" s="3" t="s">
        <v>22</v>
      </c>
      <c r="F9" s="6">
        <v>3</v>
      </c>
      <c r="G9" s="6">
        <v>4</v>
      </c>
      <c r="H9" s="6">
        <v>4</v>
      </c>
      <c r="I9" s="6">
        <v>6</v>
      </c>
    </row>
    <row r="10" spans="1:23" ht="15.75" customHeight="1" x14ac:dyDescent="0.2">
      <c r="A10" s="8">
        <v>8</v>
      </c>
      <c r="B10" s="3" t="s">
        <v>12</v>
      </c>
      <c r="C10" s="10">
        <v>103590038</v>
      </c>
      <c r="D10" s="3" t="s">
        <v>23</v>
      </c>
      <c r="F10" s="6">
        <v>18</v>
      </c>
      <c r="G10" s="6">
        <v>9</v>
      </c>
      <c r="H10" s="6">
        <v>15</v>
      </c>
      <c r="I10" s="6">
        <v>21</v>
      </c>
    </row>
    <row r="11" spans="1:23" ht="15.75" customHeight="1" x14ac:dyDescent="0.2">
      <c r="A11" s="8">
        <v>9</v>
      </c>
      <c r="B11" s="3" t="s">
        <v>25</v>
      </c>
      <c r="C11" s="10">
        <v>103590044</v>
      </c>
      <c r="D11" s="3" t="s">
        <v>27</v>
      </c>
      <c r="F11" s="6">
        <v>1</v>
      </c>
      <c r="G11" s="6">
        <v>3</v>
      </c>
      <c r="H11" s="6">
        <v>2</v>
      </c>
      <c r="I11" s="6">
        <v>4</v>
      </c>
    </row>
    <row r="12" spans="1:23" ht="15.75" customHeight="1" x14ac:dyDescent="0.2">
      <c r="A12" s="8">
        <v>10</v>
      </c>
      <c r="B12" s="3" t="s">
        <v>25</v>
      </c>
      <c r="C12" s="10">
        <v>103590045</v>
      </c>
      <c r="D12" s="3" t="s">
        <v>32</v>
      </c>
      <c r="F12" s="6">
        <v>4</v>
      </c>
      <c r="G12" s="6">
        <v>3.8</v>
      </c>
      <c r="H12" s="6">
        <v>6</v>
      </c>
      <c r="I12" s="6">
        <v>5.6</v>
      </c>
    </row>
    <row r="13" spans="1:23" ht="15.75" customHeight="1" x14ac:dyDescent="0.2">
      <c r="A13" s="8">
        <v>11</v>
      </c>
      <c r="B13" s="3" t="s">
        <v>12</v>
      </c>
      <c r="C13" s="10">
        <v>103590050</v>
      </c>
      <c r="D13" s="3" t="s">
        <v>36</v>
      </c>
      <c r="F13" s="6">
        <v>50</v>
      </c>
      <c r="G13" s="6">
        <v>19</v>
      </c>
      <c r="H13" s="6">
        <v>30</v>
      </c>
      <c r="I13" s="6">
        <v>6</v>
      </c>
    </row>
    <row r="14" spans="1:23" ht="15.75" customHeight="1" x14ac:dyDescent="0.2">
      <c r="A14" s="8">
        <v>12</v>
      </c>
      <c r="B14" s="3" t="s">
        <v>12</v>
      </c>
      <c r="C14" s="10">
        <v>103590054</v>
      </c>
      <c r="D14" s="3" t="s">
        <v>38</v>
      </c>
      <c r="F14" s="6">
        <v>24</v>
      </c>
      <c r="G14" s="6">
        <v>20</v>
      </c>
      <c r="H14" s="6">
        <v>12</v>
      </c>
      <c r="I14" s="6">
        <v>4</v>
      </c>
    </row>
    <row r="15" spans="1:23" ht="15.75" customHeight="1" x14ac:dyDescent="0.2">
      <c r="A15" s="8">
        <v>13</v>
      </c>
      <c r="B15" s="3" t="s">
        <v>25</v>
      </c>
      <c r="C15" s="10">
        <v>104590004</v>
      </c>
      <c r="D15" s="3" t="s">
        <v>39</v>
      </c>
      <c r="F15" s="6">
        <v>1</v>
      </c>
      <c r="G15" s="6">
        <v>2.5</v>
      </c>
      <c r="H15" s="6">
        <v>2</v>
      </c>
      <c r="I15" s="6">
        <v>3.5</v>
      </c>
    </row>
    <row r="16" spans="1:23" ht="15.75" customHeight="1" x14ac:dyDescent="0.2">
      <c r="A16" s="8">
        <v>14</v>
      </c>
      <c r="B16" s="3" t="s">
        <v>25</v>
      </c>
      <c r="C16" s="10">
        <v>104590005</v>
      </c>
      <c r="D16" s="3" t="s">
        <v>40</v>
      </c>
      <c r="F16" s="6">
        <v>5</v>
      </c>
      <c r="G16" s="6">
        <v>7</v>
      </c>
      <c r="H16" s="6">
        <v>7</v>
      </c>
      <c r="I16" s="6">
        <v>7</v>
      </c>
    </row>
    <row r="17" spans="1:9" ht="15.75" customHeight="1" x14ac:dyDescent="0.2">
      <c r="A17" s="8">
        <v>15</v>
      </c>
      <c r="B17" s="3" t="s">
        <v>25</v>
      </c>
      <c r="C17" s="10">
        <v>104590006</v>
      </c>
      <c r="D17" s="3" t="s">
        <v>41</v>
      </c>
      <c r="F17" s="6">
        <v>6</v>
      </c>
      <c r="G17" s="6">
        <v>4.75</v>
      </c>
      <c r="H17" s="6">
        <v>6</v>
      </c>
      <c r="I17" s="6">
        <v>6</v>
      </c>
    </row>
    <row r="18" spans="1:9" x14ac:dyDescent="0.25">
      <c r="A18" s="8">
        <v>16</v>
      </c>
      <c r="B18" s="3" t="s">
        <v>25</v>
      </c>
      <c r="C18" s="9">
        <v>104590007</v>
      </c>
      <c r="D18" s="12" t="s">
        <v>42</v>
      </c>
      <c r="F18" s="6"/>
      <c r="G18" s="6"/>
      <c r="H18" s="6">
        <v>4.5</v>
      </c>
      <c r="I18" s="6">
        <v>4</v>
      </c>
    </row>
    <row r="19" spans="1:9" ht="15.75" customHeight="1" x14ac:dyDescent="0.2">
      <c r="A19" s="8">
        <v>17</v>
      </c>
      <c r="B19" s="3" t="s">
        <v>25</v>
      </c>
      <c r="C19" s="10">
        <v>104590008</v>
      </c>
      <c r="D19" s="3" t="s">
        <v>49</v>
      </c>
      <c r="F19" s="6">
        <v>20</v>
      </c>
      <c r="G19" s="6">
        <v>13</v>
      </c>
    </row>
    <row r="20" spans="1:9" ht="15.75" customHeight="1" x14ac:dyDescent="0.2">
      <c r="A20" s="8">
        <v>18</v>
      </c>
      <c r="B20" s="3" t="s">
        <v>25</v>
      </c>
      <c r="C20" s="10">
        <v>104590012</v>
      </c>
      <c r="D20" s="3" t="s">
        <v>50</v>
      </c>
      <c r="F20" s="6">
        <v>10</v>
      </c>
      <c r="G20" s="6">
        <v>21.25</v>
      </c>
      <c r="H20" s="6">
        <v>20</v>
      </c>
      <c r="I20" s="6">
        <v>21.3</v>
      </c>
    </row>
    <row r="21" spans="1:9" ht="15.75" customHeight="1" x14ac:dyDescent="0.2">
      <c r="A21" s="8">
        <v>19</v>
      </c>
      <c r="B21" s="3" t="s">
        <v>25</v>
      </c>
      <c r="C21" s="10">
        <v>104590014</v>
      </c>
      <c r="D21" s="3" t="s">
        <v>51</v>
      </c>
      <c r="F21" s="6">
        <v>4</v>
      </c>
      <c r="G21" s="6">
        <v>6</v>
      </c>
      <c r="H21" s="6">
        <v>6</v>
      </c>
      <c r="I21" s="6">
        <v>3.5</v>
      </c>
    </row>
    <row r="22" spans="1:9" ht="15.75" customHeight="1" x14ac:dyDescent="0.2">
      <c r="A22" s="8">
        <v>20</v>
      </c>
      <c r="B22" s="3" t="s">
        <v>25</v>
      </c>
      <c r="C22" s="10">
        <v>104590019</v>
      </c>
      <c r="D22" s="3" t="s">
        <v>52</v>
      </c>
      <c r="F22" s="6">
        <v>12</v>
      </c>
      <c r="G22" s="6">
        <v>7</v>
      </c>
      <c r="H22" s="6">
        <v>12</v>
      </c>
      <c r="I22" s="6">
        <v>6</v>
      </c>
    </row>
    <row r="23" spans="1:9" ht="15.75" customHeight="1" x14ac:dyDescent="0.2">
      <c r="A23" s="8">
        <v>21</v>
      </c>
      <c r="B23" s="3" t="s">
        <v>25</v>
      </c>
      <c r="C23" s="10">
        <v>104590020</v>
      </c>
      <c r="D23" s="3" t="s">
        <v>53</v>
      </c>
      <c r="F23" s="6">
        <v>30</v>
      </c>
      <c r="G23" s="6">
        <v>36.83</v>
      </c>
      <c r="H23" s="6">
        <v>15</v>
      </c>
      <c r="I23" s="6">
        <v>25</v>
      </c>
    </row>
    <row r="24" spans="1:9" ht="15.75" customHeight="1" x14ac:dyDescent="0.2">
      <c r="A24" s="8">
        <v>22</v>
      </c>
      <c r="B24" s="3" t="s">
        <v>25</v>
      </c>
      <c r="C24" s="10">
        <v>104590025</v>
      </c>
      <c r="D24" s="3" t="s">
        <v>54</v>
      </c>
      <c r="F24" s="6">
        <v>20</v>
      </c>
      <c r="G24" s="6">
        <v>15</v>
      </c>
      <c r="H24" s="6">
        <v>20</v>
      </c>
      <c r="I24" s="6">
        <v>28</v>
      </c>
    </row>
    <row r="25" spans="1:9" ht="15.75" customHeight="1" x14ac:dyDescent="0.2">
      <c r="A25" s="8">
        <v>23</v>
      </c>
      <c r="B25" s="3" t="s">
        <v>25</v>
      </c>
      <c r="C25" s="10">
        <v>104590027</v>
      </c>
      <c r="D25" s="3" t="s">
        <v>55</v>
      </c>
      <c r="F25" s="6">
        <v>8</v>
      </c>
      <c r="G25" s="6">
        <v>3.5</v>
      </c>
      <c r="H25" s="6">
        <v>20</v>
      </c>
      <c r="I25" s="6">
        <v>18.5</v>
      </c>
    </row>
    <row r="26" spans="1:9" ht="15.75" customHeight="1" x14ac:dyDescent="0.2">
      <c r="A26" s="8">
        <v>24</v>
      </c>
      <c r="B26" s="3" t="s">
        <v>25</v>
      </c>
      <c r="C26" s="10">
        <v>104590028</v>
      </c>
      <c r="D26" s="3" t="s">
        <v>56</v>
      </c>
      <c r="F26" s="6">
        <v>9</v>
      </c>
      <c r="G26" s="6">
        <v>13</v>
      </c>
      <c r="H26" s="6">
        <v>15</v>
      </c>
      <c r="I26" s="6">
        <v>11</v>
      </c>
    </row>
    <row r="27" spans="1:9" ht="15.75" customHeight="1" x14ac:dyDescent="0.2">
      <c r="A27" s="8">
        <v>25</v>
      </c>
      <c r="B27" s="3" t="s">
        <v>25</v>
      </c>
      <c r="C27" s="10">
        <v>104590029</v>
      </c>
      <c r="D27" s="3" t="s">
        <v>57</v>
      </c>
      <c r="F27" s="6">
        <v>10</v>
      </c>
      <c r="G27" s="6">
        <v>8.58</v>
      </c>
      <c r="H27" s="6">
        <v>15</v>
      </c>
      <c r="I27" s="6">
        <v>8.75</v>
      </c>
    </row>
    <row r="28" spans="1:9" ht="15.75" customHeight="1" x14ac:dyDescent="0.2">
      <c r="A28" s="8">
        <v>26</v>
      </c>
      <c r="B28" s="3" t="s">
        <v>25</v>
      </c>
      <c r="C28" s="10">
        <v>104590030</v>
      </c>
      <c r="D28" s="3" t="s">
        <v>58</v>
      </c>
      <c r="F28" s="6">
        <v>15</v>
      </c>
      <c r="G28" s="6">
        <v>17</v>
      </c>
      <c r="H28" s="6">
        <v>12</v>
      </c>
      <c r="I28" s="6">
        <v>10</v>
      </c>
    </row>
    <row r="29" spans="1:9" ht="15.75" customHeight="1" x14ac:dyDescent="0.2">
      <c r="A29" s="8">
        <v>27</v>
      </c>
      <c r="B29" s="3" t="s">
        <v>25</v>
      </c>
      <c r="C29" s="10">
        <v>104590034</v>
      </c>
      <c r="D29" s="3" t="s">
        <v>59</v>
      </c>
      <c r="F29" s="6">
        <v>15</v>
      </c>
      <c r="G29" s="6">
        <v>8</v>
      </c>
    </row>
    <row r="30" spans="1:9" ht="15.75" customHeight="1" x14ac:dyDescent="0.2">
      <c r="A30" s="8">
        <v>28</v>
      </c>
      <c r="B30" s="3" t="s">
        <v>25</v>
      </c>
      <c r="C30" s="10">
        <v>104590035</v>
      </c>
      <c r="D30" s="3" t="s">
        <v>60</v>
      </c>
      <c r="F30" s="6"/>
      <c r="G30" s="6"/>
      <c r="H30" s="6">
        <v>4</v>
      </c>
      <c r="I30" s="6">
        <v>5</v>
      </c>
    </row>
    <row r="31" spans="1:9" ht="15.75" customHeight="1" x14ac:dyDescent="0.2">
      <c r="A31" s="8">
        <v>29</v>
      </c>
      <c r="B31" s="3" t="s">
        <v>25</v>
      </c>
      <c r="C31" s="10">
        <v>104590036</v>
      </c>
      <c r="D31" s="3" t="s">
        <v>61</v>
      </c>
      <c r="F31" s="6">
        <v>15</v>
      </c>
      <c r="G31" s="6">
        <v>14</v>
      </c>
    </row>
    <row r="32" spans="1:9" ht="15.75" customHeight="1" x14ac:dyDescent="0.2">
      <c r="A32" s="8">
        <v>30</v>
      </c>
      <c r="B32" s="3" t="s">
        <v>25</v>
      </c>
      <c r="C32" s="10">
        <v>104590037</v>
      </c>
      <c r="D32" s="3" t="s">
        <v>62</v>
      </c>
      <c r="F32" s="6">
        <v>12</v>
      </c>
      <c r="G32" s="6">
        <v>16</v>
      </c>
    </row>
    <row r="33" spans="1:9" ht="15.75" customHeight="1" x14ac:dyDescent="0.2">
      <c r="A33" s="8">
        <v>31</v>
      </c>
      <c r="B33" s="3" t="s">
        <v>25</v>
      </c>
      <c r="C33" s="10">
        <v>104590038</v>
      </c>
      <c r="D33" s="3" t="s">
        <v>63</v>
      </c>
      <c r="F33" s="6">
        <v>10.5</v>
      </c>
      <c r="G33" s="6">
        <v>10.5</v>
      </c>
    </row>
    <row r="34" spans="1:9" ht="15.75" customHeight="1" x14ac:dyDescent="0.2">
      <c r="A34" s="8">
        <v>32</v>
      </c>
      <c r="B34" s="3" t="s">
        <v>25</v>
      </c>
      <c r="C34" s="10">
        <v>104590039</v>
      </c>
      <c r="D34" s="3" t="s">
        <v>64</v>
      </c>
      <c r="F34" s="6">
        <v>20</v>
      </c>
      <c r="G34" s="6">
        <v>15</v>
      </c>
    </row>
    <row r="35" spans="1:9" ht="15.75" customHeight="1" x14ac:dyDescent="0.2">
      <c r="A35" s="8">
        <v>33</v>
      </c>
      <c r="B35" s="3" t="s">
        <v>25</v>
      </c>
      <c r="C35" s="10">
        <v>104590042</v>
      </c>
      <c r="D35" s="3" t="s">
        <v>65</v>
      </c>
      <c r="F35" s="6">
        <v>9</v>
      </c>
      <c r="G35" s="6">
        <v>10</v>
      </c>
    </row>
    <row r="36" spans="1:9" ht="15.75" customHeight="1" x14ac:dyDescent="0.2">
      <c r="A36" s="8">
        <v>34</v>
      </c>
      <c r="B36" s="3" t="s">
        <v>25</v>
      </c>
      <c r="C36" s="10">
        <v>104590043</v>
      </c>
      <c r="D36" s="3" t="s">
        <v>66</v>
      </c>
      <c r="F36" s="6">
        <v>4</v>
      </c>
      <c r="G36" s="6">
        <v>6</v>
      </c>
      <c r="H36" s="6">
        <v>6</v>
      </c>
      <c r="I36" s="6">
        <v>7</v>
      </c>
    </row>
    <row r="37" spans="1:9" ht="15.75" customHeight="1" x14ac:dyDescent="0.2">
      <c r="A37" s="8">
        <v>35</v>
      </c>
      <c r="B37" s="3" t="s">
        <v>25</v>
      </c>
      <c r="C37" s="10">
        <v>104590044</v>
      </c>
      <c r="D37" s="3" t="s">
        <v>67</v>
      </c>
      <c r="F37" s="6">
        <v>8</v>
      </c>
      <c r="G37" s="6">
        <v>8</v>
      </c>
    </row>
    <row r="38" spans="1:9" ht="15.75" customHeight="1" x14ac:dyDescent="0.2">
      <c r="A38" s="8">
        <v>36</v>
      </c>
      <c r="B38" s="3" t="s">
        <v>25</v>
      </c>
      <c r="C38" s="10">
        <v>104590046</v>
      </c>
      <c r="D38" s="3" t="s">
        <v>68</v>
      </c>
      <c r="F38" s="6">
        <v>50</v>
      </c>
      <c r="G38" s="6">
        <v>16.3</v>
      </c>
      <c r="H38" s="6">
        <v>20</v>
      </c>
      <c r="I38" s="6">
        <v>20.3</v>
      </c>
    </row>
    <row r="39" spans="1:9" ht="15.75" customHeight="1" x14ac:dyDescent="0.2">
      <c r="A39" s="8">
        <v>37</v>
      </c>
      <c r="B39" s="3" t="s">
        <v>25</v>
      </c>
      <c r="C39" s="10">
        <v>104590047</v>
      </c>
      <c r="D39" s="3" t="s">
        <v>69</v>
      </c>
      <c r="F39" s="6">
        <v>8</v>
      </c>
      <c r="G39" s="6">
        <v>9</v>
      </c>
      <c r="H39" s="6">
        <v>12</v>
      </c>
      <c r="I39" s="6">
        <v>12</v>
      </c>
    </row>
    <row r="40" spans="1:9" ht="15.75" customHeight="1" x14ac:dyDescent="0.2">
      <c r="A40" s="8">
        <v>38</v>
      </c>
      <c r="B40" s="3" t="s">
        <v>25</v>
      </c>
      <c r="C40" s="10">
        <v>104590452</v>
      </c>
      <c r="D40" s="3" t="s">
        <v>70</v>
      </c>
      <c r="F40" s="6">
        <v>10</v>
      </c>
      <c r="G40" s="6">
        <v>16</v>
      </c>
      <c r="H40" s="6">
        <v>12</v>
      </c>
      <c r="I40" s="6">
        <v>21</v>
      </c>
    </row>
    <row r="41" spans="1:9" ht="12.75" x14ac:dyDescent="0.2">
      <c r="A41" s="8">
        <v>39</v>
      </c>
      <c r="B41" s="3" t="s">
        <v>25</v>
      </c>
      <c r="C41" s="10">
        <v>104590454</v>
      </c>
      <c r="D41" s="3" t="s">
        <v>71</v>
      </c>
      <c r="F41" s="6">
        <v>8</v>
      </c>
      <c r="G41" s="6">
        <v>12</v>
      </c>
      <c r="H41" s="6">
        <v>12</v>
      </c>
      <c r="I41" s="6">
        <v>15</v>
      </c>
    </row>
    <row r="42" spans="1:9" ht="12.75" x14ac:dyDescent="0.2">
      <c r="A42" s="8">
        <v>40</v>
      </c>
      <c r="B42" s="3" t="s">
        <v>72</v>
      </c>
      <c r="C42" s="10">
        <v>104820002</v>
      </c>
      <c r="D42" s="3" t="s">
        <v>73</v>
      </c>
      <c r="F42" s="6">
        <v>5</v>
      </c>
      <c r="G42" s="6">
        <v>6</v>
      </c>
      <c r="H42" s="6">
        <v>5</v>
      </c>
    </row>
    <row r="43" spans="1:9" ht="12.75" x14ac:dyDescent="0.2">
      <c r="A43" s="8">
        <v>41</v>
      </c>
      <c r="B43" s="3" t="s">
        <v>72</v>
      </c>
      <c r="C43" s="10">
        <v>104820003</v>
      </c>
      <c r="D43" s="3" t="s">
        <v>74</v>
      </c>
    </row>
    <row r="44" spans="1:9" ht="12.75" x14ac:dyDescent="0.2">
      <c r="A44" s="8">
        <v>42</v>
      </c>
      <c r="B44" s="3" t="s">
        <v>72</v>
      </c>
      <c r="C44" s="10">
        <v>104820004</v>
      </c>
      <c r="D44" s="3" t="s">
        <v>75</v>
      </c>
      <c r="F44" s="6">
        <v>10</v>
      </c>
      <c r="G44" s="6">
        <v>12</v>
      </c>
      <c r="H44" s="6">
        <v>20</v>
      </c>
      <c r="I44" s="6">
        <v>30</v>
      </c>
    </row>
    <row r="45" spans="1:9" ht="12.75" x14ac:dyDescent="0.2">
      <c r="A45" s="8">
        <v>43</v>
      </c>
      <c r="B45" s="3" t="s">
        <v>72</v>
      </c>
      <c r="C45" s="10">
        <v>104820007</v>
      </c>
      <c r="D45" s="3" t="s">
        <v>76</v>
      </c>
      <c r="F45" s="6">
        <v>10</v>
      </c>
      <c r="G45" s="6">
        <v>14</v>
      </c>
      <c r="H45" s="6">
        <v>12</v>
      </c>
      <c r="I45" s="6">
        <v>12.5</v>
      </c>
    </row>
    <row r="46" spans="1:9" ht="12.75" x14ac:dyDescent="0.2">
      <c r="A46" s="8">
        <v>44</v>
      </c>
      <c r="B46" s="3" t="s">
        <v>72</v>
      </c>
      <c r="C46" s="10">
        <v>104820010</v>
      </c>
      <c r="D46" s="3" t="s">
        <v>77</v>
      </c>
      <c r="F46" s="6">
        <v>10</v>
      </c>
      <c r="G46" s="6">
        <v>16</v>
      </c>
      <c r="H46" s="6">
        <v>20</v>
      </c>
      <c r="I46" s="6">
        <v>22</v>
      </c>
    </row>
    <row r="47" spans="1:9" ht="12.75" x14ac:dyDescent="0.2">
      <c r="A47" s="8">
        <v>45</v>
      </c>
      <c r="B47" s="3" t="s">
        <v>72</v>
      </c>
      <c r="C47" s="10">
        <v>104820011</v>
      </c>
      <c r="D47" s="3" t="s">
        <v>78</v>
      </c>
      <c r="F47" s="6">
        <v>5</v>
      </c>
      <c r="G47" s="6">
        <v>8</v>
      </c>
      <c r="H47" s="6">
        <v>10</v>
      </c>
      <c r="I47" s="6">
        <v>20</v>
      </c>
    </row>
    <row r="48" spans="1:9" ht="12.75" x14ac:dyDescent="0.2">
      <c r="A48" s="8">
        <v>46</v>
      </c>
      <c r="B48" s="3" t="s">
        <v>72</v>
      </c>
      <c r="C48" s="10">
        <v>104820014</v>
      </c>
      <c r="D48" s="3" t="s">
        <v>79</v>
      </c>
      <c r="F48" s="6">
        <v>13</v>
      </c>
      <c r="G48" s="6">
        <v>12</v>
      </c>
      <c r="H48" s="6">
        <v>25</v>
      </c>
      <c r="I48" s="6">
        <v>19</v>
      </c>
    </row>
    <row r="49" spans="1:26" ht="12.75" x14ac:dyDescent="0.2">
      <c r="A49" s="8">
        <v>47</v>
      </c>
      <c r="B49" s="3" t="s">
        <v>72</v>
      </c>
      <c r="C49" s="10">
        <v>104820018</v>
      </c>
      <c r="D49" s="3" t="s">
        <v>80</v>
      </c>
      <c r="F49" s="6">
        <v>10</v>
      </c>
      <c r="G49" s="6">
        <v>12</v>
      </c>
      <c r="H49" s="6">
        <v>12</v>
      </c>
      <c r="I49" s="6">
        <v>15.75</v>
      </c>
    </row>
    <row r="50" spans="1:26" ht="12.75" x14ac:dyDescent="0.2">
      <c r="A50" s="8">
        <v>48</v>
      </c>
      <c r="B50" s="3" t="s">
        <v>72</v>
      </c>
      <c r="C50" s="10">
        <v>104820019</v>
      </c>
      <c r="D50" s="3" t="s">
        <v>81</v>
      </c>
      <c r="F50" s="6">
        <v>12</v>
      </c>
      <c r="G50" s="6">
        <v>11</v>
      </c>
      <c r="H50" s="6">
        <v>12</v>
      </c>
      <c r="I50" s="6">
        <v>11</v>
      </c>
    </row>
    <row r="51" spans="1:26" ht="12.75" x14ac:dyDescent="0.2">
      <c r="A51" s="8">
        <v>49</v>
      </c>
      <c r="B51" s="3" t="s">
        <v>72</v>
      </c>
      <c r="C51" s="10">
        <v>104820020</v>
      </c>
      <c r="D51" s="3" t="s">
        <v>82</v>
      </c>
      <c r="F51" s="6">
        <v>11</v>
      </c>
      <c r="G51" s="6">
        <v>14.5</v>
      </c>
      <c r="H51" s="6">
        <v>11</v>
      </c>
      <c r="I51" s="6">
        <v>10.95</v>
      </c>
    </row>
    <row r="52" spans="1:26" ht="12.75" x14ac:dyDescent="0.2">
      <c r="A52" s="8">
        <v>50</v>
      </c>
      <c r="B52" s="3" t="s">
        <v>72</v>
      </c>
      <c r="C52" s="10">
        <v>104820021</v>
      </c>
      <c r="D52" s="3" t="s">
        <v>83</v>
      </c>
      <c r="F52" s="6">
        <v>6</v>
      </c>
      <c r="G52" s="6">
        <v>10</v>
      </c>
      <c r="H52" s="6">
        <v>8</v>
      </c>
      <c r="I52" s="6">
        <v>7.5</v>
      </c>
    </row>
    <row r="53" spans="1:26" ht="12.75" x14ac:dyDescent="0.2">
      <c r="A53" s="8">
        <v>51</v>
      </c>
      <c r="B53" s="3" t="s">
        <v>72</v>
      </c>
      <c r="C53" s="10">
        <v>104820022</v>
      </c>
      <c r="D53" s="3" t="s">
        <v>84</v>
      </c>
      <c r="F53" s="6">
        <v>30</v>
      </c>
      <c r="G53" s="6">
        <v>25.3</v>
      </c>
      <c r="H53" s="6">
        <v>25</v>
      </c>
      <c r="I53" s="6">
        <v>20.3</v>
      </c>
    </row>
    <row r="54" spans="1:26" ht="12.75" x14ac:dyDescent="0.2">
      <c r="A54" s="8">
        <v>52</v>
      </c>
      <c r="B54" s="3" t="s">
        <v>72</v>
      </c>
      <c r="C54" s="10">
        <v>104820024</v>
      </c>
      <c r="D54" s="3" t="s">
        <v>85</v>
      </c>
      <c r="F54" s="6">
        <v>13</v>
      </c>
      <c r="G54" s="6">
        <v>12</v>
      </c>
      <c r="H54" s="6">
        <v>8</v>
      </c>
      <c r="I54" s="6">
        <v>9</v>
      </c>
    </row>
    <row r="55" spans="1:26" ht="12.75" x14ac:dyDescent="0.2">
      <c r="A55" s="8">
        <v>53</v>
      </c>
      <c r="B55" s="3" t="s">
        <v>72</v>
      </c>
      <c r="C55" s="10">
        <v>104820026</v>
      </c>
      <c r="D55" s="3" t="s">
        <v>86</v>
      </c>
      <c r="F55" s="6">
        <v>12</v>
      </c>
      <c r="G55" s="6"/>
    </row>
    <row r="56" spans="1:26" ht="12.75" x14ac:dyDescent="0.2">
      <c r="A56" s="8">
        <v>54</v>
      </c>
      <c r="B56" s="3" t="s">
        <v>72</v>
      </c>
      <c r="C56" s="10">
        <v>104820027</v>
      </c>
      <c r="D56" s="3" t="s">
        <v>87</v>
      </c>
      <c r="F56" s="6">
        <v>5</v>
      </c>
      <c r="G56" s="6">
        <v>7</v>
      </c>
      <c r="H56" s="6">
        <v>8</v>
      </c>
      <c r="I56" s="6">
        <v>10</v>
      </c>
    </row>
    <row r="57" spans="1:26" ht="12.75" x14ac:dyDescent="0.2">
      <c r="A57" s="8">
        <v>55</v>
      </c>
      <c r="B57" s="3" t="s">
        <v>12</v>
      </c>
      <c r="C57" s="22" t="s">
        <v>88</v>
      </c>
      <c r="D57" s="3" t="s">
        <v>89</v>
      </c>
      <c r="F57" s="6">
        <v>10</v>
      </c>
      <c r="G57" s="6">
        <v>16</v>
      </c>
      <c r="H57" s="6">
        <v>15</v>
      </c>
      <c r="I57" s="6">
        <v>20</v>
      </c>
    </row>
    <row r="58" spans="1:26" ht="12.75" x14ac:dyDescent="0.2">
      <c r="A58" s="8">
        <v>56</v>
      </c>
      <c r="B58" s="3" t="s">
        <v>90</v>
      </c>
      <c r="C58" s="22" t="s">
        <v>91</v>
      </c>
      <c r="D58" s="3" t="s">
        <v>92</v>
      </c>
      <c r="F58" s="6">
        <v>18</v>
      </c>
      <c r="G58" s="6">
        <v>15</v>
      </c>
      <c r="H58" s="6">
        <v>13</v>
      </c>
      <c r="I58" s="6">
        <v>10</v>
      </c>
    </row>
    <row r="59" spans="1:26" ht="12.75" x14ac:dyDescent="0.2">
      <c r="A59" s="8">
        <v>57</v>
      </c>
      <c r="B59" s="3" t="s">
        <v>93</v>
      </c>
      <c r="C59" s="22" t="s">
        <v>94</v>
      </c>
      <c r="D59" s="3" t="s">
        <v>95</v>
      </c>
      <c r="F59" s="6">
        <v>4</v>
      </c>
      <c r="G59" s="6">
        <v>9</v>
      </c>
      <c r="H59" s="6">
        <v>8</v>
      </c>
      <c r="I59" s="6">
        <v>9</v>
      </c>
    </row>
    <row r="62" spans="1:26" ht="12.75" x14ac:dyDescent="0.2">
      <c r="G62" s="6"/>
    </row>
    <row r="63" spans="1:26" ht="12.75" x14ac:dyDescent="0.2">
      <c r="A63" s="44"/>
      <c r="B63" s="44"/>
      <c r="C63" s="49" t="s">
        <v>102</v>
      </c>
      <c r="D63" s="45" t="s">
        <v>152</v>
      </c>
      <c r="E63" s="44"/>
      <c r="F63" s="44"/>
      <c r="G63" s="44">
        <f>AVERAGE(F3:F59)</f>
        <v>12.240384615384615</v>
      </c>
      <c r="H63" s="44"/>
      <c r="I63" s="44">
        <f>AVERAGE(H3:H59)</f>
        <v>12.127906976744185</v>
      </c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2.75" x14ac:dyDescent="0.2">
      <c r="A64" s="44"/>
      <c r="B64" s="44"/>
      <c r="C64" s="48"/>
      <c r="D64" s="45" t="s">
        <v>153</v>
      </c>
      <c r="E64" s="44"/>
      <c r="F64" s="44"/>
      <c r="G64" s="44">
        <f>AVERAGE(G3:G59)</f>
        <v>11.498235294117649</v>
      </c>
      <c r="H64" s="44"/>
      <c r="I64" s="44">
        <f>AVERAGE(I3:I59)</f>
        <v>12.439285714285715</v>
      </c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2.75" x14ac:dyDescent="0.2">
      <c r="A65" s="44"/>
      <c r="B65" s="44"/>
      <c r="C65" s="48"/>
      <c r="D65" s="45" t="s">
        <v>154</v>
      </c>
      <c r="E65" s="44"/>
      <c r="F65" s="44"/>
      <c r="G65" s="44">
        <f>ABS(G64-G63)</f>
        <v>0.74214932126696631</v>
      </c>
      <c r="H65" s="44"/>
      <c r="I65" s="44">
        <f>ABS(I64-I63)</f>
        <v>0.31137873754152956</v>
      </c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2.75" x14ac:dyDescent="0.2">
      <c r="A66" s="44"/>
      <c r="B66" s="44"/>
      <c r="C66" s="48"/>
      <c r="D66" s="45" t="s">
        <v>155</v>
      </c>
      <c r="E66" s="44"/>
      <c r="F66" s="44"/>
      <c r="G66" s="46">
        <f>G65/G63</f>
        <v>6.0631209278683817E-2</v>
      </c>
      <c r="H66" s="44"/>
      <c r="I66" s="46">
        <f>I65/I63</f>
        <v>2.567456512806476E-2</v>
      </c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9" spans="1:26" ht="12.75" x14ac:dyDescent="0.2">
      <c r="F69" s="36"/>
      <c r="G69" s="36"/>
    </row>
    <row r="70" spans="1:26" ht="12.75" x14ac:dyDescent="0.2">
      <c r="F70" s="36"/>
    </row>
    <row r="71" spans="1:26" ht="12.75" x14ac:dyDescent="0.2">
      <c r="F71" s="36"/>
    </row>
    <row r="72" spans="1:26" ht="12.75" x14ac:dyDescent="0.2">
      <c r="F72" s="36"/>
    </row>
    <row r="73" spans="1:26" ht="12.75" x14ac:dyDescent="0.2">
      <c r="F73" s="36"/>
    </row>
    <row r="74" spans="1:26" ht="12.75" x14ac:dyDescent="0.2">
      <c r="F74" s="36"/>
    </row>
    <row r="75" spans="1:26" ht="12.75" x14ac:dyDescent="0.2">
      <c r="F75" s="36"/>
    </row>
    <row r="76" spans="1:26" ht="12.75" x14ac:dyDescent="0.2">
      <c r="F76" s="36"/>
    </row>
    <row r="78" spans="1:26" ht="12.75" x14ac:dyDescent="0.2">
      <c r="D78" s="6"/>
    </row>
    <row r="79" spans="1:26" ht="12.75" x14ac:dyDescent="0.2">
      <c r="D79" s="6"/>
    </row>
    <row r="80" spans="1:26" ht="12.75" x14ac:dyDescent="0.2">
      <c r="D80" s="6"/>
    </row>
    <row r="81" spans="4:4" ht="12.75" x14ac:dyDescent="0.2">
      <c r="D81" s="6"/>
    </row>
    <row r="82" spans="4:4" ht="12.75" x14ac:dyDescent="0.2">
      <c r="D82" s="6"/>
    </row>
  </sheetData>
  <mergeCells count="11">
    <mergeCell ref="T1:U1"/>
    <mergeCell ref="V1:W1"/>
    <mergeCell ref="A1:D1"/>
    <mergeCell ref="C63:C66"/>
    <mergeCell ref="J1:K1"/>
    <mergeCell ref="L1:M1"/>
    <mergeCell ref="N1:O1"/>
    <mergeCell ref="P1:Q1"/>
    <mergeCell ref="R1:S1"/>
    <mergeCell ref="H1:I1"/>
    <mergeCell ref="F1:G1"/>
  </mergeCells>
  <phoneticPr fontId="7" type="noConversion"/>
  <conditionalFormatting sqref="F3:G59 H3:W59">
    <cfRule type="notContainsBlanks" dxfId="0" priority="1">
      <formula>LEN(TRIM(F3))&gt;0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HW</vt:lpstr>
      <vt:lpstr>smell density</vt:lpstr>
      <vt:lpstr>HW1</vt:lpstr>
      <vt:lpstr>HW1 smell</vt:lpstr>
      <vt:lpstr>HW2</vt:lpstr>
      <vt:lpstr>HW2 smell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2017-10-12T10:51:17Z</dcterms:modified>
</cp:coreProperties>
</file>