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"/>
    </mc:Choice>
  </mc:AlternateContent>
  <xr:revisionPtr revIDLastSave="0" documentId="13_ncr:1_{385FE0D3-38E6-4B7B-AE27-BDBC344E08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set_after_holt_w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3" i="1" s="1"/>
  <c r="J22" i="1"/>
  <c r="G27" i="1"/>
  <c r="G26" i="1"/>
  <c r="G8" i="1"/>
  <c r="G6" i="1"/>
  <c r="G25" i="1"/>
  <c r="H25" i="1" s="1"/>
  <c r="I25" i="1" s="1"/>
  <c r="K25" i="1" s="1"/>
  <c r="G24" i="1"/>
  <c r="G23" i="1"/>
  <c r="G5" i="1"/>
  <c r="H23" i="1"/>
  <c r="I23" i="1" s="1"/>
  <c r="G22" i="1"/>
  <c r="G4" i="1"/>
  <c r="G3" i="1"/>
  <c r="G21" i="1"/>
  <c r="H21" i="1" s="1"/>
  <c r="I21" i="1" s="1"/>
  <c r="J21" i="1" s="1"/>
  <c r="G20" i="1"/>
  <c r="H22" i="1"/>
  <c r="I22" i="1" s="1"/>
  <c r="H20" i="1"/>
  <c r="I20" i="1" s="1"/>
  <c r="G2" i="1"/>
  <c r="H27" i="1"/>
  <c r="I27" i="1" s="1"/>
  <c r="H26" i="1"/>
  <c r="I26" i="1" s="1"/>
  <c r="H24" i="1"/>
  <c r="I24" i="1" s="1"/>
  <c r="J31" i="1" l="1"/>
  <c r="J32" i="1" s="1"/>
  <c r="J24" i="1"/>
  <c r="K24" i="1"/>
  <c r="K26" i="1"/>
  <c r="J26" i="1"/>
  <c r="J23" i="1"/>
  <c r="K23" i="1"/>
  <c r="J20" i="1"/>
  <c r="I28" i="1"/>
  <c r="J28" i="1" s="1"/>
  <c r="K20" i="1"/>
  <c r="K22" i="1"/>
  <c r="J27" i="1"/>
  <c r="K27" i="1"/>
  <c r="J25" i="1"/>
  <c r="K21" i="1"/>
  <c r="J12" i="1"/>
  <c r="G9" i="1"/>
  <c r="H9" i="1" s="1"/>
  <c r="I9" i="1" s="1"/>
  <c r="H8" i="1"/>
  <c r="I8" i="1" s="1"/>
  <c r="G7" i="1"/>
  <c r="H7" i="1" s="1"/>
  <c r="I7" i="1" s="1"/>
  <c r="H6" i="1"/>
  <c r="I6" i="1" s="1"/>
  <c r="H5" i="1"/>
  <c r="I5" i="1" s="1"/>
  <c r="H4" i="1"/>
  <c r="I4" i="1" s="1"/>
  <c r="H3" i="1"/>
  <c r="I3" i="1" s="1"/>
  <c r="H2" i="1"/>
  <c r="I2" i="1" s="1"/>
  <c r="K28" i="1" l="1"/>
  <c r="K4" i="1"/>
  <c r="J4" i="1"/>
  <c r="K5" i="1"/>
  <c r="J5" i="1"/>
  <c r="K9" i="1"/>
  <c r="J9" i="1"/>
  <c r="I10" i="1"/>
  <c r="J10" i="1" s="1"/>
  <c r="J13" i="1" s="1"/>
  <c r="J14" i="1" s="1"/>
  <c r="K2" i="1"/>
  <c r="J2" i="1"/>
  <c r="K6" i="1"/>
  <c r="J6" i="1"/>
  <c r="K7" i="1"/>
  <c r="J7" i="1"/>
  <c r="K3" i="1"/>
  <c r="J3" i="1"/>
  <c r="K8" i="1"/>
  <c r="J8" i="1"/>
  <c r="K10" i="1" l="1"/>
  <c r="J15" i="1" s="1"/>
</calcChain>
</file>

<file path=xl/sharedStrings.xml><?xml version="1.0" encoding="utf-8"?>
<sst xmlns="http://schemas.openxmlformats.org/spreadsheetml/2006/main" count="124" uniqueCount="113">
  <si>
    <t>month</t>
  </si>
  <si>
    <t>tourists</t>
  </si>
  <si>
    <t>Holt Prediction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</si>
  <si>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</si>
  <si>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</si>
  <si>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</si>
  <si>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</si>
  <si>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</si>
  <si>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</si>
  <si>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</si>
  <si>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</si>
  <si>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</si>
  <si>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</si>
  <si>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</si>
  <si>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</si>
  <si>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</si>
  <si>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</si>
  <si>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</si>
  <si>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</si>
  <si>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</si>
  <si>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</si>
  <si>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</si>
  <si>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</si>
  <si>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</si>
  <si>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</si>
  <si>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</si>
  <si>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</si>
  <si>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</si>
  <si>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</si>
  <si>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</si>
  <si>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</si>
  <si>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</si>
  <si>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</si>
  <si>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</si>
  <si>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</si>
  <si>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</si>
  <si>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</si>
  <si>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</si>
  <si>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</si>
  <si>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</si>
  <si>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</si>
  <si>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</si>
  <si>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</si>
  <si>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</si>
  <si>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</si>
  <si>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</si>
  <si>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</si>
  <si>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</si>
  <si>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</si>
  <si>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</si>
  <si>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</si>
  <si>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</si>
  <si>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</si>
  <si>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</si>
  <si>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</si>
  <si>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</si>
  <si>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</si>
  <si>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</si>
  <si>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</si>
  <si>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</si>
  <si>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</si>
  <si>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</si>
  <si>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</si>
  <si>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</si>
  <si>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</si>
  <si>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</si>
  <si>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</si>
  <si>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</si>
  <si>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</si>
  <si>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</si>
  <si>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</si>
  <si>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</si>
  <si>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</si>
  <si>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</si>
  <si>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</si>
  <si>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</si>
  <si>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</si>
  <si>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</si>
  <si>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</si>
  <si>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</si>
  <si>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</si>
  <si>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</si>
  <si>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</si>
  <si>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</si>
  <si>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</si>
  <si>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</si>
  <si>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</si>
  <si>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</si>
  <si>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</si>
  <si>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</si>
  <si>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</si>
  <si>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</si>
  <si>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</si>
  <si>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</si>
  <si>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</si>
  <si>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</si>
  <si>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</si>
  <si>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</si>
  <si>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</si>
  <si>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Year</t>
  </si>
  <si>
    <t>tourist_yearly (At)</t>
  </si>
  <si>
    <t>forcast_yearly (ft)</t>
  </si>
  <si>
    <t>At-Ft</t>
  </si>
  <si>
    <t>|At-Ft|</t>
  </si>
  <si>
    <t>|At-Ft|^2</t>
  </si>
  <si>
    <t>|At-Ft|/At</t>
  </si>
  <si>
    <t>n</t>
  </si>
  <si>
    <t>MSE</t>
  </si>
  <si>
    <t>RMSE</t>
  </si>
  <si>
    <t>MAPE</t>
  </si>
  <si>
    <t>ARIMAX</t>
  </si>
  <si>
    <t>Holt-Winters</t>
  </si>
  <si>
    <t>SARIMA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</si>
</sst>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/>
    <xf numFmtId="0" fontId="0" fillId="35" borderId="10" xfId="0" applyFill="1" applyBorder="1"/>
    <xf numFmtId="0" fontId="0" fillId="34" borderId="0" xfId="0" applyFill="1"/>
    <xf numFmtId="0" fontId="0" fillId="36" borderId="0" xfId="0" applyFill="1"/>
    <xf numFmtId="0" fontId="0" fillId="36" borderId="10" xfId="0" applyFill="1" applyBorder="1"/>
    <xf numFmtId="0" fontId="7" fillId="3" borderId="0" xfId="7"/>
    <xf numFmtId="0" fontId="17" fillId="25" borderId="0" xfId="34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F13" sqref="F13"/>
    </sheetView>
  </sheetViews>
  <sheetFormatPr defaultRowHeight="14.4" x14ac:dyDescent="0.3"/>
  <cols>
    <col min="2" max="2" width="8.88671875" style="9" customWidth="1"/>
    <col min="3" max="3" width="15.21875" style="9" customWidth="1"/>
    <col min="4" max="4" width="17" style="9" customWidth="1"/>
    <col min="6" max="6" width="17.6640625" customWidth="1"/>
    <col min="7" max="7" width="16.21875" customWidth="1"/>
    <col min="10" max="10" width="13.44140625" customWidth="1"/>
    <col min="11" max="11" width="10.33203125" customWidth="1"/>
    <col min="12" max="12" width="12.21875" customWidth="1"/>
  </cols>
  <sheetData>
    <row r="1" spans="1:12" x14ac:dyDescent="0.3">
      <c r="A1" t="s">
        <v>0</v>
      </c>
      <c r="B1" s="9" t="s">
        <v>1</v>
      </c>
      <c r="C1" s="9" t="s">
        <v>2</v>
      </c>
      <c r="D1" s="9" t="s">
        <v>112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7" t="s">
        <v>111</v>
      </c>
    </row>
    <row r="2" spans="1:12" x14ac:dyDescent="0.3">
      <c r="A2" t="s">
        <v>3</v>
      </c>
      <c r="B2" s="9">
        <v>4510</v>
      </c>
      <c r="C2" s="9">
        <v>4446</v>
      </c>
      <c r="D2" s="9">
        <v>0</v>
      </c>
      <c r="E2">
        <v>2016</v>
      </c>
      <c r="F2">
        <v>79426</v>
      </c>
      <c r="G2">
        <f>SUM(C2:C13)</f>
        <v>78815</v>
      </c>
      <c r="H2">
        <f>G2-F2</f>
        <v>-611</v>
      </c>
      <c r="I2">
        <f>ABS(H2)</f>
        <v>611</v>
      </c>
      <c r="J2">
        <f>I2^2</f>
        <v>373321</v>
      </c>
      <c r="K2" s="5">
        <f>I2/F2</f>
        <v>7.6926950872510261E-3</v>
      </c>
    </row>
    <row r="3" spans="1:12" x14ac:dyDescent="0.3">
      <c r="A3" t="s">
        <v>4</v>
      </c>
      <c r="B3" s="9">
        <v>5030</v>
      </c>
      <c r="C3" s="9">
        <v>4446</v>
      </c>
      <c r="D3" s="9">
        <v>4096</v>
      </c>
      <c r="E3">
        <v>2017</v>
      </c>
      <c r="F3">
        <v>70238</v>
      </c>
      <c r="G3">
        <f>SUM(C14:C25)</f>
        <v>67713</v>
      </c>
      <c r="H3">
        <f t="shared" ref="H3:H9" si="0">G3-F3</f>
        <v>-2525</v>
      </c>
      <c r="I3">
        <f t="shared" ref="I3:I9" si="1">ABS(H3)</f>
        <v>2525</v>
      </c>
      <c r="J3">
        <f t="shared" ref="J3:J9" si="2">I3^2</f>
        <v>6375625</v>
      </c>
      <c r="K3" s="5">
        <f t="shared" ref="K3:K9" si="3">I3/F3</f>
        <v>3.594920128705259E-2</v>
      </c>
    </row>
    <row r="4" spans="1:12" x14ac:dyDescent="0.3">
      <c r="A4" t="s">
        <v>5</v>
      </c>
      <c r="B4" s="9">
        <v>40</v>
      </c>
      <c r="C4" s="9">
        <v>4982</v>
      </c>
      <c r="D4" s="9">
        <v>4781</v>
      </c>
      <c r="E4">
        <v>2018</v>
      </c>
      <c r="F4">
        <v>42264</v>
      </c>
      <c r="G4">
        <f>SUM(C26:C37)</f>
        <v>48052</v>
      </c>
      <c r="H4">
        <f t="shared" si="0"/>
        <v>5788</v>
      </c>
      <c r="I4">
        <f t="shared" si="1"/>
        <v>5788</v>
      </c>
      <c r="J4">
        <f t="shared" si="2"/>
        <v>33500944</v>
      </c>
      <c r="K4" s="5">
        <f t="shared" si="3"/>
        <v>0.13694870338822637</v>
      </c>
    </row>
    <row r="5" spans="1:12" x14ac:dyDescent="0.3">
      <c r="A5" t="s">
        <v>6</v>
      </c>
      <c r="B5" s="9">
        <v>318</v>
      </c>
      <c r="C5" s="9">
        <v>138</v>
      </c>
      <c r="D5" s="9">
        <v>405</v>
      </c>
      <c r="E5">
        <v>2019</v>
      </c>
      <c r="F5">
        <v>79176</v>
      </c>
      <c r="G5">
        <f>SUM(C38:C49)</f>
        <v>80765</v>
      </c>
      <c r="H5">
        <f t="shared" si="0"/>
        <v>1589</v>
      </c>
      <c r="I5">
        <f t="shared" si="1"/>
        <v>1589</v>
      </c>
      <c r="J5">
        <f t="shared" si="2"/>
        <v>2524921</v>
      </c>
      <c r="K5" s="5">
        <f t="shared" si="3"/>
        <v>2.0069212892795795E-2</v>
      </c>
    </row>
    <row r="6" spans="1:12" x14ac:dyDescent="0.3">
      <c r="A6" t="s">
        <v>7</v>
      </c>
      <c r="B6" s="9">
        <v>6102</v>
      </c>
      <c r="C6" s="9">
        <v>0</v>
      </c>
      <c r="D6" s="9">
        <v>467</v>
      </c>
      <c r="E6">
        <v>2020</v>
      </c>
      <c r="F6">
        <v>29014</v>
      </c>
      <c r="G6">
        <f>SUM(C50:C61)</f>
        <v>29448</v>
      </c>
      <c r="H6">
        <f t="shared" si="0"/>
        <v>434</v>
      </c>
      <c r="I6">
        <f t="shared" si="1"/>
        <v>434</v>
      </c>
      <c r="J6">
        <f t="shared" si="2"/>
        <v>188356</v>
      </c>
      <c r="K6" s="5">
        <f t="shared" si="3"/>
        <v>1.4958295995036879E-2</v>
      </c>
    </row>
    <row r="7" spans="1:12" x14ac:dyDescent="0.3">
      <c r="A7" t="s">
        <v>8</v>
      </c>
      <c r="B7" s="9">
        <v>6063</v>
      </c>
      <c r="C7" s="9">
        <v>5009</v>
      </c>
      <c r="D7" s="9">
        <v>5610</v>
      </c>
      <c r="E7">
        <v>2021</v>
      </c>
      <c r="F7">
        <v>39901</v>
      </c>
      <c r="G7">
        <f>SUM(C62:C73)</f>
        <v>38683</v>
      </c>
      <c r="H7">
        <f t="shared" si="0"/>
        <v>-1218</v>
      </c>
      <c r="I7">
        <f t="shared" si="1"/>
        <v>1218</v>
      </c>
      <c r="J7">
        <f t="shared" si="2"/>
        <v>1483524</v>
      </c>
      <c r="K7" s="5">
        <f t="shared" si="3"/>
        <v>3.0525550738076741E-2</v>
      </c>
    </row>
    <row r="8" spans="1:12" x14ac:dyDescent="0.3">
      <c r="A8" t="s">
        <v>9</v>
      </c>
      <c r="B8" s="9">
        <v>3379</v>
      </c>
      <c r="C8" s="9">
        <v>6700</v>
      </c>
      <c r="D8" s="9">
        <v>5831</v>
      </c>
      <c r="E8">
        <v>2022</v>
      </c>
      <c r="F8">
        <v>167737</v>
      </c>
      <c r="G8">
        <f>SUM(C74:C85)</f>
        <v>166970</v>
      </c>
      <c r="H8">
        <f t="shared" si="0"/>
        <v>-767</v>
      </c>
      <c r="I8">
        <f t="shared" si="1"/>
        <v>767</v>
      </c>
      <c r="J8">
        <f t="shared" si="2"/>
        <v>588289</v>
      </c>
      <c r="K8" s="5">
        <f t="shared" si="3"/>
        <v>4.5726345409778405E-3</v>
      </c>
    </row>
    <row r="9" spans="1:12" x14ac:dyDescent="0.3">
      <c r="A9" t="s">
        <v>10</v>
      </c>
      <c r="B9" s="9">
        <v>7623</v>
      </c>
      <c r="C9" s="9">
        <v>4280</v>
      </c>
      <c r="D9" s="9">
        <v>3532</v>
      </c>
      <c r="E9">
        <v>2023</v>
      </c>
      <c r="F9">
        <v>1317718</v>
      </c>
      <c r="G9">
        <f>SUM(C86:C97)</f>
        <v>1305622</v>
      </c>
      <c r="H9">
        <f t="shared" si="0"/>
        <v>-12096</v>
      </c>
      <c r="I9">
        <f t="shared" si="1"/>
        <v>12096</v>
      </c>
      <c r="J9">
        <f t="shared" si="2"/>
        <v>146313216</v>
      </c>
      <c r="K9" s="5">
        <f t="shared" si="3"/>
        <v>9.1795057819654882E-3</v>
      </c>
    </row>
    <row r="10" spans="1:12" x14ac:dyDescent="0.3">
      <c r="A10" t="s">
        <v>11</v>
      </c>
      <c r="B10" s="9">
        <v>4873</v>
      </c>
      <c r="C10" s="9">
        <v>7693</v>
      </c>
      <c r="D10" s="9">
        <v>7293</v>
      </c>
      <c r="I10">
        <f>SUM(I2:I9)</f>
        <v>25028</v>
      </c>
      <c r="J10">
        <f>I10^2</f>
        <v>626400784</v>
      </c>
      <c r="K10" s="5">
        <f>SUM(K2:K9)</f>
        <v>0.25989579971138271</v>
      </c>
    </row>
    <row r="11" spans="1:12" x14ac:dyDescent="0.3">
      <c r="A11" t="s">
        <v>12</v>
      </c>
      <c r="B11" s="9">
        <v>24133</v>
      </c>
      <c r="C11" s="9">
        <v>5779</v>
      </c>
      <c r="D11" s="9">
        <v>5008</v>
      </c>
    </row>
    <row r="12" spans="1:12" x14ac:dyDescent="0.3">
      <c r="A12" t="s">
        <v>13</v>
      </c>
      <c r="B12" s="9">
        <v>6219</v>
      </c>
      <c r="C12" s="9">
        <v>24334</v>
      </c>
      <c r="D12" s="9">
        <v>22384</v>
      </c>
      <c r="I12" s="4" t="s">
        <v>106</v>
      </c>
      <c r="J12" s="4">
        <f>COUNT(F2:F9)</f>
        <v>8</v>
      </c>
    </row>
    <row r="13" spans="1:12" x14ac:dyDescent="0.3">
      <c r="A13" t="s">
        <v>14</v>
      </c>
      <c r="B13" s="9">
        <v>11136</v>
      </c>
      <c r="C13" s="9">
        <v>11008</v>
      </c>
      <c r="D13" s="9">
        <v>7311</v>
      </c>
      <c r="I13" s="3" t="s">
        <v>107</v>
      </c>
      <c r="J13" s="2">
        <f>J10/J12</f>
        <v>78300098</v>
      </c>
    </row>
    <row r="14" spans="1:12" x14ac:dyDescent="0.3">
      <c r="A14" t="s">
        <v>15</v>
      </c>
      <c r="B14" s="9">
        <v>4760</v>
      </c>
      <c r="C14" s="9">
        <v>11396</v>
      </c>
      <c r="D14" s="9">
        <v>13197</v>
      </c>
      <c r="I14" s="3" t="s">
        <v>108</v>
      </c>
      <c r="J14" s="2">
        <f>SQRT(J13)/J12</f>
        <v>1106.0917824710571</v>
      </c>
    </row>
    <row r="15" spans="1:12" x14ac:dyDescent="0.3">
      <c r="A15" t="s">
        <v>16</v>
      </c>
      <c r="B15" s="9">
        <v>6067</v>
      </c>
      <c r="C15" s="9">
        <v>5052</v>
      </c>
      <c r="D15" s="9">
        <v>5802</v>
      </c>
      <c r="I15" s="3" t="s">
        <v>109</v>
      </c>
      <c r="J15" s="6">
        <f>(K10/J12)*100</f>
        <v>3.2486974963922841</v>
      </c>
    </row>
    <row r="16" spans="1:12" x14ac:dyDescent="0.3">
      <c r="A16" t="s">
        <v>17</v>
      </c>
      <c r="B16" s="9">
        <v>6212</v>
      </c>
      <c r="C16" s="9">
        <v>4700</v>
      </c>
      <c r="D16" s="9">
        <v>4028</v>
      </c>
    </row>
    <row r="17" spans="1:12" x14ac:dyDescent="0.3">
      <c r="A17" t="s">
        <v>18</v>
      </c>
      <c r="B17" s="9">
        <v>10256</v>
      </c>
      <c r="C17" s="9">
        <v>5099</v>
      </c>
      <c r="D17" s="9">
        <v>6236</v>
      </c>
    </row>
    <row r="18" spans="1:12" x14ac:dyDescent="0.3">
      <c r="A18" t="s">
        <v>19</v>
      </c>
      <c r="B18" s="9">
        <v>201</v>
      </c>
      <c r="C18" s="9">
        <v>9520</v>
      </c>
      <c r="D18" s="9">
        <v>12513</v>
      </c>
    </row>
    <row r="19" spans="1:12" x14ac:dyDescent="0.3">
      <c r="A19" t="s">
        <v>20</v>
      </c>
      <c r="B19" s="9">
        <v>6227</v>
      </c>
      <c r="C19" s="9">
        <v>755</v>
      </c>
      <c r="D19" s="9">
        <v>1221</v>
      </c>
      <c r="E19" s="1" t="s">
        <v>99</v>
      </c>
      <c r="F19" s="1" t="s">
        <v>100</v>
      </c>
      <c r="G19" s="1" t="s">
        <v>101</v>
      </c>
      <c r="H19" s="1" t="s">
        <v>102</v>
      </c>
      <c r="I19" s="1" t="s">
        <v>103</v>
      </c>
      <c r="J19" s="1" t="s">
        <v>104</v>
      </c>
      <c r="K19" s="1" t="s">
        <v>105</v>
      </c>
      <c r="L19" s="8" t="s">
        <v>110</v>
      </c>
    </row>
    <row r="20" spans="1:12" x14ac:dyDescent="0.3">
      <c r="A20" t="s">
        <v>21</v>
      </c>
      <c r="B20" s="9">
        <v>6663</v>
      </c>
      <c r="C20" s="9">
        <v>4451</v>
      </c>
      <c r="D20" s="9">
        <v>4889</v>
      </c>
      <c r="E20">
        <v>2016</v>
      </c>
      <c r="F20">
        <v>79426</v>
      </c>
      <c r="G20">
        <f>SUM(D2:D13)</f>
        <v>66718</v>
      </c>
      <c r="H20">
        <f>G20-F20</f>
        <v>-12708</v>
      </c>
      <c r="I20">
        <f>ABS(H20)</f>
        <v>12708</v>
      </c>
      <c r="J20">
        <f>I20^2</f>
        <v>161493264</v>
      </c>
      <c r="K20" s="5">
        <f>I20/F20</f>
        <v>0.15999798554629466</v>
      </c>
    </row>
    <row r="21" spans="1:12" x14ac:dyDescent="0.3">
      <c r="A21" t="s">
        <v>22</v>
      </c>
      <c r="B21" s="9">
        <v>5333</v>
      </c>
      <c r="C21" s="9">
        <v>6255</v>
      </c>
      <c r="D21" s="9">
        <v>8429</v>
      </c>
      <c r="E21">
        <v>2017</v>
      </c>
      <c r="F21">
        <v>70238</v>
      </c>
      <c r="G21">
        <f>SUM(D14:D25)</f>
        <v>83924</v>
      </c>
      <c r="H21">
        <f t="shared" ref="H21:H27" si="4">G21-F21</f>
        <v>13686</v>
      </c>
      <c r="I21">
        <f t="shared" ref="I21:I27" si="5">ABS(H21)</f>
        <v>13686</v>
      </c>
      <c r="J21">
        <f t="shared" ref="J21:J27" si="6">I21^2</f>
        <v>187306596</v>
      </c>
      <c r="K21" s="5">
        <f t="shared" ref="K21:K27" si="7">I21/F21</f>
        <v>0.19485178962954525</v>
      </c>
    </row>
    <row r="22" spans="1:12" x14ac:dyDescent="0.3">
      <c r="A22" t="s">
        <v>23</v>
      </c>
      <c r="B22" s="9">
        <v>4762</v>
      </c>
      <c r="C22" s="9">
        <v>5478</v>
      </c>
      <c r="D22" s="9">
        <v>4279</v>
      </c>
      <c r="E22">
        <v>2018</v>
      </c>
      <c r="F22">
        <v>42264</v>
      </c>
      <c r="G22">
        <f>SUM(D26:D37)</f>
        <v>51750</v>
      </c>
      <c r="H22">
        <f t="shared" si="4"/>
        <v>9486</v>
      </c>
      <c r="I22">
        <f t="shared" si="5"/>
        <v>9486</v>
      </c>
      <c r="J22">
        <f>I22^2</f>
        <v>89984196</v>
      </c>
      <c r="K22" s="5">
        <f t="shared" si="7"/>
        <v>0.22444633730834754</v>
      </c>
    </row>
    <row r="23" spans="1:12" x14ac:dyDescent="0.3">
      <c r="A23" t="s">
        <v>24</v>
      </c>
      <c r="B23" s="9">
        <v>3144</v>
      </c>
      <c r="C23" s="9">
        <v>4676</v>
      </c>
      <c r="D23" s="9">
        <v>13754</v>
      </c>
      <c r="E23">
        <v>2019</v>
      </c>
      <c r="F23">
        <v>79176</v>
      </c>
      <c r="G23">
        <f>SUM(D38:D49)</f>
        <v>78868</v>
      </c>
      <c r="H23">
        <f t="shared" si="4"/>
        <v>-308</v>
      </c>
      <c r="I23">
        <f t="shared" si="5"/>
        <v>308</v>
      </c>
      <c r="J23">
        <f t="shared" si="6"/>
        <v>94864</v>
      </c>
      <c r="K23" s="5">
        <f t="shared" si="7"/>
        <v>3.8900676972820048E-3</v>
      </c>
    </row>
    <row r="24" spans="1:12" x14ac:dyDescent="0.3">
      <c r="A24" t="s">
        <v>25</v>
      </c>
      <c r="B24" s="9">
        <v>8100</v>
      </c>
      <c r="C24" s="9">
        <v>2879</v>
      </c>
      <c r="D24" s="9">
        <v>0</v>
      </c>
      <c r="E24">
        <v>2020</v>
      </c>
      <c r="F24">
        <v>29014</v>
      </c>
      <c r="G24">
        <f>SUM(D50:D61)</f>
        <v>32865</v>
      </c>
      <c r="H24">
        <f t="shared" si="4"/>
        <v>3851</v>
      </c>
      <c r="I24">
        <f t="shared" si="5"/>
        <v>3851</v>
      </c>
      <c r="J24">
        <f t="shared" si="6"/>
        <v>14830201</v>
      </c>
      <c r="K24" s="5">
        <f t="shared" si="7"/>
        <v>0.13272902736609912</v>
      </c>
    </row>
    <row r="25" spans="1:12" x14ac:dyDescent="0.3">
      <c r="A25" t="s">
        <v>26</v>
      </c>
      <c r="B25" s="9">
        <v>8513</v>
      </c>
      <c r="C25" s="9">
        <v>7452</v>
      </c>
      <c r="D25" s="9">
        <v>9576</v>
      </c>
      <c r="E25">
        <v>2021</v>
      </c>
      <c r="F25">
        <v>39901</v>
      </c>
      <c r="G25">
        <f>SUM(D62:D73)</f>
        <v>34616</v>
      </c>
      <c r="H25">
        <f t="shared" si="4"/>
        <v>-5285</v>
      </c>
      <c r="I25">
        <f t="shared" si="5"/>
        <v>5285</v>
      </c>
      <c r="J25">
        <f t="shared" si="6"/>
        <v>27931225</v>
      </c>
      <c r="K25" s="5">
        <f t="shared" si="7"/>
        <v>0.13245282073130998</v>
      </c>
    </row>
    <row r="26" spans="1:12" x14ac:dyDescent="0.3">
      <c r="A26" t="s">
        <v>27</v>
      </c>
      <c r="B26" s="9">
        <v>411</v>
      </c>
      <c r="C26" s="9">
        <v>9170</v>
      </c>
      <c r="D26" s="9">
        <v>7923</v>
      </c>
      <c r="E26">
        <v>2022</v>
      </c>
      <c r="F26">
        <v>167737</v>
      </c>
      <c r="G26">
        <f>SUM(D74:D85)</f>
        <v>152150</v>
      </c>
      <c r="H26">
        <f t="shared" si="4"/>
        <v>-15587</v>
      </c>
      <c r="I26">
        <f t="shared" si="5"/>
        <v>15587</v>
      </c>
      <c r="J26">
        <f t="shared" si="6"/>
        <v>242954569</v>
      </c>
      <c r="K26" s="5">
        <f t="shared" si="7"/>
        <v>9.2925234146312388E-2</v>
      </c>
    </row>
    <row r="27" spans="1:12" x14ac:dyDescent="0.3">
      <c r="A27" t="s">
        <v>28</v>
      </c>
      <c r="B27" s="9">
        <v>225</v>
      </c>
      <c r="C27" s="9">
        <v>1333</v>
      </c>
      <c r="D27" s="9">
        <v>1842</v>
      </c>
      <c r="E27">
        <v>2023</v>
      </c>
      <c r="F27">
        <v>1317718</v>
      </c>
      <c r="G27">
        <f>SUM(D86:D97)</f>
        <v>1204114</v>
      </c>
      <c r="H27">
        <f t="shared" si="4"/>
        <v>-113604</v>
      </c>
      <c r="I27">
        <f t="shared" si="5"/>
        <v>113604</v>
      </c>
      <c r="J27">
        <f t="shared" si="6"/>
        <v>12905868816</v>
      </c>
      <c r="K27" s="5">
        <f t="shared" si="7"/>
        <v>8.6212679799471517E-2</v>
      </c>
    </row>
    <row r="28" spans="1:12" x14ac:dyDescent="0.3">
      <c r="A28" t="s">
        <v>29</v>
      </c>
      <c r="B28" s="9">
        <v>457</v>
      </c>
      <c r="C28" s="9">
        <v>0</v>
      </c>
      <c r="D28" s="9">
        <v>0</v>
      </c>
      <c r="I28">
        <f>SUM(I20:I27)</f>
        <v>174515</v>
      </c>
      <c r="J28">
        <f>I28^2</f>
        <v>30455485225</v>
      </c>
      <c r="K28" s="5">
        <f>SUM(K20:K27)</f>
        <v>1.0275059422246624</v>
      </c>
    </row>
    <row r="29" spans="1:12" x14ac:dyDescent="0.3">
      <c r="A29" t="s">
        <v>30</v>
      </c>
      <c r="B29" s="9">
        <v>374</v>
      </c>
      <c r="C29" s="9">
        <v>0</v>
      </c>
      <c r="D29" s="9">
        <v>2152</v>
      </c>
    </row>
    <row r="30" spans="1:12" x14ac:dyDescent="0.3">
      <c r="A30" t="s">
        <v>31</v>
      </c>
      <c r="B30" s="9">
        <v>341</v>
      </c>
      <c r="C30" s="9">
        <v>0</v>
      </c>
      <c r="D30" s="9">
        <v>0</v>
      </c>
      <c r="I30" s="4" t="s">
        <v>106</v>
      </c>
      <c r="J30" s="4">
        <f>COUNT(F20:F27)</f>
        <v>8</v>
      </c>
    </row>
    <row r="31" spans="1:12" x14ac:dyDescent="0.3">
      <c r="A31" t="s">
        <v>32</v>
      </c>
      <c r="B31" s="9">
        <v>303</v>
      </c>
      <c r="C31" s="9">
        <v>0</v>
      </c>
      <c r="D31" s="9">
        <v>2686</v>
      </c>
      <c r="I31" s="3" t="s">
        <v>107</v>
      </c>
      <c r="J31" s="2">
        <f>J28/J30</f>
        <v>3806935653.125</v>
      </c>
    </row>
    <row r="32" spans="1:12" x14ac:dyDescent="0.3">
      <c r="A32" t="s">
        <v>33</v>
      </c>
      <c r="B32" s="9">
        <v>7005</v>
      </c>
      <c r="C32" s="9">
        <v>0</v>
      </c>
      <c r="D32" s="9">
        <v>0</v>
      </c>
      <c r="I32" s="3" t="s">
        <v>108</v>
      </c>
      <c r="J32" s="2">
        <f>SQRT(J31)/J30</f>
        <v>7712.5462449231463</v>
      </c>
    </row>
    <row r="33" spans="1:10" x14ac:dyDescent="0.3">
      <c r="A33" t="s">
        <v>34</v>
      </c>
      <c r="B33" s="9">
        <v>7005</v>
      </c>
      <c r="C33" s="9">
        <v>6676</v>
      </c>
      <c r="D33" s="9">
        <v>7861</v>
      </c>
      <c r="I33" s="3" t="s">
        <v>109</v>
      </c>
      <c r="J33" s="6">
        <f>(K28/J30)*100</f>
        <v>12.843824277808281</v>
      </c>
    </row>
    <row r="34" spans="1:10" x14ac:dyDescent="0.3">
      <c r="A34" t="s">
        <v>35</v>
      </c>
      <c r="B34" s="9">
        <v>5249</v>
      </c>
      <c r="C34" s="9">
        <v>8481</v>
      </c>
      <c r="D34" s="9">
        <v>5278</v>
      </c>
    </row>
    <row r="35" spans="1:10" x14ac:dyDescent="0.3">
      <c r="A35" t="s">
        <v>36</v>
      </c>
      <c r="B35" s="9">
        <v>7152</v>
      </c>
      <c r="C35" s="9">
        <v>6808</v>
      </c>
      <c r="D35" s="9">
        <v>13839</v>
      </c>
    </row>
    <row r="36" spans="1:10" x14ac:dyDescent="0.3">
      <c r="A36" t="s">
        <v>37</v>
      </c>
      <c r="B36" s="9">
        <v>6846</v>
      </c>
      <c r="C36" s="9">
        <v>7902</v>
      </c>
      <c r="D36" s="9">
        <v>1110</v>
      </c>
    </row>
    <row r="37" spans="1:10" x14ac:dyDescent="0.3">
      <c r="A37" t="s">
        <v>38</v>
      </c>
      <c r="B37" s="9">
        <v>6896</v>
      </c>
      <c r="C37" s="9">
        <v>7682</v>
      </c>
      <c r="D37" s="9">
        <v>9059</v>
      </c>
    </row>
    <row r="38" spans="1:10" x14ac:dyDescent="0.3">
      <c r="A38" t="s">
        <v>39</v>
      </c>
      <c r="B38" s="9">
        <v>6864</v>
      </c>
      <c r="C38" s="9">
        <v>7468</v>
      </c>
      <c r="D38" s="9">
        <v>1259</v>
      </c>
    </row>
    <row r="39" spans="1:10" x14ac:dyDescent="0.3">
      <c r="A39" t="s">
        <v>40</v>
      </c>
      <c r="B39" s="9">
        <v>6838</v>
      </c>
      <c r="C39" s="9">
        <v>7239</v>
      </c>
      <c r="D39" s="9">
        <v>6945</v>
      </c>
    </row>
    <row r="40" spans="1:10" x14ac:dyDescent="0.3">
      <c r="A40" t="s">
        <v>41</v>
      </c>
      <c r="B40" s="9">
        <v>6833</v>
      </c>
      <c r="C40" s="9">
        <v>7062</v>
      </c>
      <c r="D40" s="9">
        <v>6272</v>
      </c>
    </row>
    <row r="41" spans="1:10" x14ac:dyDescent="0.3">
      <c r="A41" t="s">
        <v>42</v>
      </c>
      <c r="B41" s="9">
        <v>6911</v>
      </c>
      <c r="C41" s="9">
        <v>6957</v>
      </c>
      <c r="D41" s="9">
        <v>8603</v>
      </c>
    </row>
    <row r="42" spans="1:10" x14ac:dyDescent="0.3">
      <c r="A42" t="s">
        <v>43</v>
      </c>
      <c r="B42" s="9">
        <v>6751</v>
      </c>
      <c r="C42" s="9">
        <v>6977</v>
      </c>
      <c r="D42" s="9">
        <v>2914</v>
      </c>
    </row>
    <row r="43" spans="1:10" x14ac:dyDescent="0.3">
      <c r="A43" t="s">
        <v>44</v>
      </c>
      <c r="B43" s="9">
        <v>5477</v>
      </c>
      <c r="C43" s="9">
        <v>6806</v>
      </c>
      <c r="D43" s="9">
        <v>9232</v>
      </c>
    </row>
    <row r="44" spans="1:10" x14ac:dyDescent="0.3">
      <c r="A44" t="s">
        <v>45</v>
      </c>
      <c r="B44" s="9">
        <v>7582</v>
      </c>
      <c r="C44" s="9">
        <v>5475</v>
      </c>
      <c r="D44" s="9">
        <v>8287</v>
      </c>
    </row>
    <row r="45" spans="1:10" x14ac:dyDescent="0.3">
      <c r="A45" t="s">
        <v>46</v>
      </c>
      <c r="B45" s="9">
        <v>7597</v>
      </c>
      <c r="C45" s="9">
        <v>7248</v>
      </c>
      <c r="D45" s="9">
        <v>7576</v>
      </c>
    </row>
    <row r="46" spans="1:10" x14ac:dyDescent="0.3">
      <c r="A46" t="s">
        <v>47</v>
      </c>
      <c r="B46" s="9">
        <v>5546</v>
      </c>
      <c r="C46" s="9">
        <v>7789</v>
      </c>
      <c r="D46" s="9">
        <v>6396</v>
      </c>
    </row>
    <row r="47" spans="1:10" x14ac:dyDescent="0.3">
      <c r="A47" t="s">
        <v>48</v>
      </c>
      <c r="B47" s="9">
        <v>6499</v>
      </c>
      <c r="C47" s="9">
        <v>5826</v>
      </c>
      <c r="D47" s="9">
        <v>7722</v>
      </c>
    </row>
    <row r="48" spans="1:10" x14ac:dyDescent="0.3">
      <c r="A48" t="s">
        <v>49</v>
      </c>
      <c r="B48" s="9">
        <v>5813</v>
      </c>
      <c r="C48" s="9">
        <v>6218</v>
      </c>
      <c r="D48" s="9">
        <v>6935</v>
      </c>
    </row>
    <row r="49" spans="1:4" x14ac:dyDescent="0.3">
      <c r="A49" t="s">
        <v>50</v>
      </c>
      <c r="B49" s="9">
        <v>6465</v>
      </c>
      <c r="C49" s="9">
        <v>5700</v>
      </c>
      <c r="D49" s="9">
        <v>6727</v>
      </c>
    </row>
    <row r="50" spans="1:4" x14ac:dyDescent="0.3">
      <c r="A50" t="s">
        <v>51</v>
      </c>
      <c r="B50" s="9">
        <v>5381</v>
      </c>
      <c r="C50" s="9">
        <v>6251</v>
      </c>
      <c r="D50" s="9">
        <v>2180</v>
      </c>
    </row>
    <row r="51" spans="1:4" x14ac:dyDescent="0.3">
      <c r="A51" t="s">
        <v>52</v>
      </c>
      <c r="B51" s="9">
        <v>5057</v>
      </c>
      <c r="C51" s="9">
        <v>5358</v>
      </c>
      <c r="D51" s="9">
        <v>5154</v>
      </c>
    </row>
    <row r="52" spans="1:4" x14ac:dyDescent="0.3">
      <c r="A52" t="s">
        <v>53</v>
      </c>
      <c r="B52" s="9">
        <v>3910</v>
      </c>
      <c r="C52" s="9">
        <v>4816</v>
      </c>
      <c r="D52" s="9">
        <v>4961</v>
      </c>
    </row>
    <row r="53" spans="1:4" x14ac:dyDescent="0.3">
      <c r="A53" t="s">
        <v>54</v>
      </c>
      <c r="B53" s="9">
        <v>0</v>
      </c>
      <c r="C53" s="9">
        <v>3594</v>
      </c>
      <c r="D53" s="9">
        <v>4398</v>
      </c>
    </row>
    <row r="54" spans="1:4" x14ac:dyDescent="0.3">
      <c r="A54" t="s">
        <v>55</v>
      </c>
      <c r="B54" s="9">
        <v>832</v>
      </c>
      <c r="C54" s="9">
        <v>0</v>
      </c>
      <c r="D54" s="9">
        <v>0</v>
      </c>
    </row>
    <row r="55" spans="1:4" x14ac:dyDescent="0.3">
      <c r="A55" t="s">
        <v>56</v>
      </c>
      <c r="B55" s="9">
        <v>425</v>
      </c>
      <c r="C55" s="9">
        <v>0</v>
      </c>
      <c r="D55" s="9">
        <v>982</v>
      </c>
    </row>
    <row r="56" spans="1:4" x14ac:dyDescent="0.3">
      <c r="A56" t="s">
        <v>57</v>
      </c>
      <c r="B56" s="9">
        <v>147</v>
      </c>
      <c r="C56" s="9">
        <v>0</v>
      </c>
      <c r="D56" s="9">
        <v>4454</v>
      </c>
    </row>
    <row r="57" spans="1:4" x14ac:dyDescent="0.3">
      <c r="A57" t="s">
        <v>58</v>
      </c>
      <c r="B57" s="9">
        <v>433</v>
      </c>
      <c r="C57" s="9">
        <v>0</v>
      </c>
      <c r="D57" s="9">
        <v>564</v>
      </c>
    </row>
    <row r="58" spans="1:4" x14ac:dyDescent="0.3">
      <c r="A58" t="s">
        <v>59</v>
      </c>
      <c r="B58" s="9">
        <v>5146</v>
      </c>
      <c r="C58" s="9">
        <v>0</v>
      </c>
      <c r="D58" s="9">
        <v>0</v>
      </c>
    </row>
    <row r="59" spans="1:4" x14ac:dyDescent="0.3">
      <c r="A59" t="s">
        <v>60</v>
      </c>
      <c r="B59" s="9">
        <v>859</v>
      </c>
      <c r="C59" s="9">
        <v>4793</v>
      </c>
      <c r="D59" s="9">
        <v>6165</v>
      </c>
    </row>
    <row r="60" spans="1:4" x14ac:dyDescent="0.3">
      <c r="A60" t="s">
        <v>61</v>
      </c>
      <c r="B60" s="9">
        <v>2794</v>
      </c>
      <c r="C60" s="9">
        <v>1842</v>
      </c>
      <c r="D60" s="9">
        <v>842</v>
      </c>
    </row>
    <row r="61" spans="1:4" x14ac:dyDescent="0.3">
      <c r="A61" t="s">
        <v>62</v>
      </c>
      <c r="B61" s="9">
        <v>4030</v>
      </c>
      <c r="C61" s="9">
        <v>2794</v>
      </c>
      <c r="D61" s="9">
        <v>3165</v>
      </c>
    </row>
    <row r="62" spans="1:4" x14ac:dyDescent="0.3">
      <c r="A62" t="s">
        <v>63</v>
      </c>
      <c r="B62" s="9">
        <v>2111</v>
      </c>
      <c r="C62" s="9">
        <v>4268</v>
      </c>
      <c r="D62" s="9">
        <v>2498</v>
      </c>
    </row>
    <row r="63" spans="1:4" x14ac:dyDescent="0.3">
      <c r="A63" t="s">
        <v>64</v>
      </c>
      <c r="B63" s="9">
        <v>2777</v>
      </c>
      <c r="C63" s="9">
        <v>2658</v>
      </c>
      <c r="D63" s="9">
        <v>1979</v>
      </c>
    </row>
    <row r="64" spans="1:4" x14ac:dyDescent="0.3">
      <c r="A64" t="s">
        <v>65</v>
      </c>
      <c r="B64" s="9">
        <v>1795</v>
      </c>
      <c r="C64" s="9">
        <v>2784</v>
      </c>
      <c r="D64" s="9">
        <v>2241</v>
      </c>
    </row>
    <row r="65" spans="1:4" x14ac:dyDescent="0.3">
      <c r="A65" t="s">
        <v>66</v>
      </c>
      <c r="B65" s="9">
        <v>1846</v>
      </c>
      <c r="C65" s="9">
        <v>1832</v>
      </c>
      <c r="D65" s="9">
        <v>384</v>
      </c>
    </row>
    <row r="66" spans="1:4" x14ac:dyDescent="0.3">
      <c r="A66" t="s">
        <v>67</v>
      </c>
      <c r="B66" s="9">
        <v>1865</v>
      </c>
      <c r="C66" s="9">
        <v>1636</v>
      </c>
      <c r="D66" s="9">
        <v>1753</v>
      </c>
    </row>
    <row r="67" spans="1:4" x14ac:dyDescent="0.3">
      <c r="A67" t="s">
        <v>68</v>
      </c>
      <c r="B67" s="9">
        <v>3076</v>
      </c>
      <c r="C67" s="9">
        <v>1658</v>
      </c>
      <c r="D67" s="9">
        <v>1179</v>
      </c>
    </row>
    <row r="68" spans="1:4" x14ac:dyDescent="0.3">
      <c r="A68" t="s">
        <v>69</v>
      </c>
      <c r="B68" s="9">
        <v>1004</v>
      </c>
      <c r="C68" s="9">
        <v>2926</v>
      </c>
      <c r="D68" s="9">
        <v>4441</v>
      </c>
    </row>
    <row r="69" spans="1:4" x14ac:dyDescent="0.3">
      <c r="A69" t="s">
        <v>70</v>
      </c>
      <c r="B69" s="9">
        <v>1691</v>
      </c>
      <c r="C69" s="9">
        <v>1209</v>
      </c>
      <c r="D69" s="9">
        <v>1371</v>
      </c>
    </row>
    <row r="70" spans="1:4" x14ac:dyDescent="0.3">
      <c r="A70" t="s">
        <v>71</v>
      </c>
      <c r="B70" s="9">
        <v>5635</v>
      </c>
      <c r="C70" s="9">
        <v>1415</v>
      </c>
      <c r="D70" s="9">
        <v>2449</v>
      </c>
    </row>
    <row r="71" spans="1:4" x14ac:dyDescent="0.3">
      <c r="A71" t="s">
        <v>72</v>
      </c>
      <c r="B71" s="9">
        <v>5719</v>
      </c>
      <c r="C71" s="9">
        <v>5479</v>
      </c>
      <c r="D71" s="9">
        <v>4364</v>
      </c>
    </row>
    <row r="72" spans="1:4" x14ac:dyDescent="0.3">
      <c r="A72" t="s">
        <v>73</v>
      </c>
      <c r="B72" s="9">
        <v>5241</v>
      </c>
      <c r="C72" s="9">
        <v>6618</v>
      </c>
      <c r="D72" s="9">
        <v>5908</v>
      </c>
    </row>
    <row r="73" spans="1:4" x14ac:dyDescent="0.3">
      <c r="A73" t="s">
        <v>74</v>
      </c>
      <c r="B73" s="9">
        <v>7141</v>
      </c>
      <c r="C73" s="9">
        <v>6200</v>
      </c>
      <c r="D73" s="9">
        <v>6049</v>
      </c>
    </row>
    <row r="74" spans="1:4" x14ac:dyDescent="0.3">
      <c r="A74" t="s">
        <v>75</v>
      </c>
      <c r="B74" s="9">
        <v>4368</v>
      </c>
      <c r="C74" s="9">
        <v>7756</v>
      </c>
      <c r="D74" s="9">
        <v>5533</v>
      </c>
    </row>
    <row r="75" spans="1:4" x14ac:dyDescent="0.3">
      <c r="A75" t="s">
        <v>76</v>
      </c>
      <c r="B75" s="9">
        <v>2703</v>
      </c>
      <c r="C75" s="9">
        <v>5218</v>
      </c>
      <c r="D75" s="9">
        <v>4548</v>
      </c>
    </row>
    <row r="76" spans="1:4" x14ac:dyDescent="0.3">
      <c r="A76" t="s">
        <v>77</v>
      </c>
      <c r="B76" s="9">
        <v>14558</v>
      </c>
      <c r="C76" s="9">
        <v>2706</v>
      </c>
      <c r="D76" s="9">
        <v>1983</v>
      </c>
    </row>
    <row r="77" spans="1:4" x14ac:dyDescent="0.3">
      <c r="A77" t="s">
        <v>78</v>
      </c>
      <c r="B77" s="9">
        <v>9613</v>
      </c>
      <c r="C77" s="9">
        <v>13932</v>
      </c>
      <c r="D77" s="9">
        <v>11619</v>
      </c>
    </row>
    <row r="78" spans="1:4" x14ac:dyDescent="0.3">
      <c r="A78" t="s">
        <v>79</v>
      </c>
      <c r="B78" s="9">
        <v>15578</v>
      </c>
      <c r="C78" s="9">
        <v>11950</v>
      </c>
      <c r="D78" s="9">
        <v>9701</v>
      </c>
    </row>
    <row r="79" spans="1:4" x14ac:dyDescent="0.3">
      <c r="A79" t="s">
        <v>80</v>
      </c>
      <c r="B79" s="9">
        <v>17179</v>
      </c>
      <c r="C79" s="9">
        <v>16835</v>
      </c>
      <c r="D79" s="9">
        <v>15092</v>
      </c>
    </row>
    <row r="80" spans="1:4" x14ac:dyDescent="0.3">
      <c r="A80" t="s">
        <v>81</v>
      </c>
      <c r="B80" s="9">
        <v>17352</v>
      </c>
      <c r="C80" s="9">
        <v>19343</v>
      </c>
      <c r="D80" s="9">
        <v>16143</v>
      </c>
    </row>
    <row r="81" spans="1:4" x14ac:dyDescent="0.3">
      <c r="A81" t="s">
        <v>82</v>
      </c>
      <c r="B81" s="9">
        <v>16635</v>
      </c>
      <c r="C81" s="9">
        <v>19602</v>
      </c>
      <c r="D81" s="9">
        <v>17461</v>
      </c>
    </row>
    <row r="82" spans="1:4" x14ac:dyDescent="0.3">
      <c r="A82" t="s">
        <v>83</v>
      </c>
      <c r="B82" s="9">
        <v>15966</v>
      </c>
      <c r="C82" s="9">
        <v>18387</v>
      </c>
      <c r="D82" s="9">
        <v>20111</v>
      </c>
    </row>
    <row r="83" spans="1:4" x14ac:dyDescent="0.3">
      <c r="A83" t="s">
        <v>84</v>
      </c>
      <c r="B83" s="9">
        <v>17381</v>
      </c>
      <c r="C83" s="9">
        <v>16976</v>
      </c>
      <c r="D83" s="9">
        <v>14540</v>
      </c>
    </row>
    <row r="84" spans="1:4" x14ac:dyDescent="0.3">
      <c r="A84" t="s">
        <v>85</v>
      </c>
      <c r="B84" s="9">
        <v>15973</v>
      </c>
      <c r="C84" s="9">
        <v>17786</v>
      </c>
      <c r="D84" s="9">
        <v>17897</v>
      </c>
    </row>
    <row r="85" spans="1:4" x14ac:dyDescent="0.3">
      <c r="A85" t="s">
        <v>86</v>
      </c>
      <c r="B85" s="9">
        <v>20431</v>
      </c>
      <c r="C85" s="9">
        <v>16479</v>
      </c>
      <c r="D85" s="9">
        <v>17522</v>
      </c>
    </row>
    <row r="86" spans="1:4" x14ac:dyDescent="0.3">
      <c r="A86" t="s">
        <v>87</v>
      </c>
      <c r="B86" s="9">
        <v>111648</v>
      </c>
      <c r="C86" s="9">
        <v>20484</v>
      </c>
      <c r="D86" s="9">
        <v>18038</v>
      </c>
    </row>
    <row r="87" spans="1:4" x14ac:dyDescent="0.3">
      <c r="A87" t="s">
        <v>88</v>
      </c>
      <c r="B87" s="9">
        <v>110306</v>
      </c>
      <c r="C87" s="9">
        <v>112688</v>
      </c>
      <c r="D87" s="9">
        <v>102006</v>
      </c>
    </row>
    <row r="88" spans="1:4" x14ac:dyDescent="0.3">
      <c r="A88" t="s">
        <v>89</v>
      </c>
      <c r="B88" s="9">
        <v>105829</v>
      </c>
      <c r="C88" s="9">
        <v>134137</v>
      </c>
      <c r="D88" s="9">
        <v>110044</v>
      </c>
    </row>
    <row r="89" spans="1:4" x14ac:dyDescent="0.3">
      <c r="A89" t="s">
        <v>90</v>
      </c>
      <c r="B89" s="9">
        <v>101310</v>
      </c>
      <c r="C89" s="9">
        <v>129065</v>
      </c>
      <c r="D89" s="9">
        <v>102223</v>
      </c>
    </row>
    <row r="90" spans="1:4" x14ac:dyDescent="0.3">
      <c r="A90" t="s">
        <v>91</v>
      </c>
      <c r="B90" s="9">
        <v>115310</v>
      </c>
      <c r="C90" s="9">
        <v>117468</v>
      </c>
      <c r="D90" s="9">
        <v>103354</v>
      </c>
    </row>
    <row r="91" spans="1:4" x14ac:dyDescent="0.3">
      <c r="A91" t="s">
        <v>92</v>
      </c>
      <c r="B91" s="9">
        <v>119212</v>
      </c>
      <c r="C91" s="9">
        <v>124530</v>
      </c>
      <c r="D91" s="9">
        <v>115121</v>
      </c>
    </row>
    <row r="92" spans="1:4" x14ac:dyDescent="0.3">
      <c r="A92" t="s">
        <v>93</v>
      </c>
      <c r="B92" s="9">
        <v>100945</v>
      </c>
      <c r="C92" s="9">
        <v>127892</v>
      </c>
      <c r="D92" s="9">
        <v>117453</v>
      </c>
    </row>
    <row r="93" spans="1:4" x14ac:dyDescent="0.3">
      <c r="A93" t="s">
        <v>94</v>
      </c>
      <c r="B93" s="9">
        <v>103640</v>
      </c>
      <c r="C93" s="9">
        <v>108295</v>
      </c>
      <c r="D93" s="9">
        <v>102280</v>
      </c>
    </row>
    <row r="94" spans="1:4" x14ac:dyDescent="0.3">
      <c r="A94" t="s">
        <v>95</v>
      </c>
      <c r="B94" s="9">
        <v>102616</v>
      </c>
      <c r="C94" s="9">
        <v>104254</v>
      </c>
      <c r="D94" s="9">
        <v>106015</v>
      </c>
    </row>
    <row r="95" spans="1:4" x14ac:dyDescent="0.3">
      <c r="A95" t="s">
        <v>96</v>
      </c>
      <c r="B95" s="9">
        <v>117716</v>
      </c>
      <c r="C95" s="9">
        <v>102066</v>
      </c>
      <c r="D95" s="9">
        <v>103270</v>
      </c>
    </row>
    <row r="96" spans="1:4" x14ac:dyDescent="0.3">
      <c r="A96" t="s">
        <v>97</v>
      </c>
      <c r="B96" s="9">
        <v>105034</v>
      </c>
      <c r="C96" s="9">
        <v>116756</v>
      </c>
      <c r="D96" s="9">
        <v>115885</v>
      </c>
    </row>
    <row r="97" spans="1:4" x14ac:dyDescent="0.3">
      <c r="A97" t="s">
        <v>98</v>
      </c>
      <c r="B97" s="9">
        <v>124152</v>
      </c>
      <c r="C97" s="9">
        <v>107987</v>
      </c>
      <c r="D97" s="9">
        <v>108425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dataset_after_holt_wint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2024-06-10T06:08:35Z</dcterms:created>
  <dcterms:modified xsi:type="dcterms:W3CDTF">2024-07-06T01:07:27Z</dcterms:modified>
</cp:coreProperties>
</file>