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j23/Nanostring_GeoMx_DSP_AnalysisPipeline/AllCombined_WM_GM/edgeR/"/>
    </mc:Choice>
  </mc:AlternateContent>
  <xr:revisionPtr revIDLastSave="0" documentId="13_ncr:9_{095A1409-062A-2C47-892F-849DC16A6AA4}" xr6:coauthVersionLast="47" xr6:coauthVersionMax="47" xr10:uidLastSave="{00000000-0000-0000-0000-000000000000}"/>
  <bookViews>
    <workbookView xWindow="21840" yWindow="7820" windowWidth="35240" windowHeight="18240" activeTab="10" xr2:uid="{6E203D04-CAFA-8848-9843-6B9A1501122F}"/>
  </bookViews>
  <sheets>
    <sheet name="MS177-10-6" sheetId="1" r:id="rId1"/>
    <sheet name="MS160-4-2" sheetId="2" r:id="rId2"/>
    <sheet name="MS160-4-4" sheetId="5" r:id="rId3"/>
    <sheet name="MS177-6-5_1_24_23" sheetId="4" r:id="rId4"/>
    <sheet name="MS177-6-5_1_24_23_022to028" sheetId="3" r:id="rId5"/>
    <sheet name="MS184-6-4" sheetId="6" r:id="rId6"/>
    <sheet name="MS184-6-3" sheetId="7" r:id="rId7"/>
    <sheet name="MS160-8-8" sheetId="8" r:id="rId8"/>
    <sheet name="MS160-8-8_016to018" sheetId="9" r:id="rId9"/>
    <sheet name="MS160-8-7" sheetId="10" r:id="rId10"/>
    <sheet name="MS_160-8-8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B5" i="11"/>
  <c r="B4" i="11"/>
  <c r="B3" i="11"/>
  <c r="B2" i="11"/>
  <c r="B5" i="10"/>
  <c r="B4" i="10"/>
  <c r="B3" i="10"/>
  <c r="B2" i="10"/>
  <c r="B6" i="7"/>
  <c r="B5" i="7"/>
  <c r="B4" i="7"/>
  <c r="B3" i="7"/>
  <c r="B2" i="7"/>
  <c r="B5" i="6"/>
  <c r="B4" i="6"/>
  <c r="B3" i="6"/>
  <c r="B2" i="6"/>
  <c r="B6" i="5"/>
  <c r="B5" i="5"/>
  <c r="B4" i="5"/>
  <c r="B3" i="5"/>
  <c r="B2" i="5"/>
  <c r="B8" i="4"/>
  <c r="B7" i="4"/>
  <c r="B6" i="4"/>
  <c r="B5" i="4"/>
  <c r="B4" i="4"/>
  <c r="B3" i="4"/>
  <c r="B2" i="4"/>
  <c r="B8" i="3"/>
  <c r="B7" i="3"/>
  <c r="B6" i="3"/>
  <c r="B5" i="3"/>
  <c r="B4" i="3"/>
  <c r="B3" i="3"/>
  <c r="B2" i="3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<sst xmlns="http://schemas.openxmlformats.org/spreadsheetml/2006/main" count="114" uniqueCount="67">
  <si>
    <t>WM_line_Lesion_IronNeg</t>
  </si>
  <si>
    <t>WM_line_Lesion_IronPos</t>
  </si>
  <si>
    <t>DSP-1001660016812-A-B01.dcc</t>
  </si>
  <si>
    <t>DSP-1001660016812-A-B02.dcc</t>
  </si>
  <si>
    <t>DSP-1001660016812-A-B03.dcc</t>
  </si>
  <si>
    <t>DSP-1001660016812-A-B04.dcc</t>
  </si>
  <si>
    <t>DSP-1001660016812-A-B05.dcc</t>
  </si>
  <si>
    <t>DSP-1001660016812-A-B06.dcc</t>
  </si>
  <si>
    <t>DSP-1001660016812-A-B07.dcc</t>
  </si>
  <si>
    <t>ImageNum</t>
  </si>
  <si>
    <t>SampleID</t>
  </si>
  <si>
    <t>DSP.1001660018452.A.A10.dcc</t>
  </si>
  <si>
    <t>DSP.1001660018452.A.A11.dcc</t>
  </si>
  <si>
    <t>DSP.1001660018452.A.A12.dcc</t>
  </si>
  <si>
    <t>DSP.1001660018452.A.B03.dcc</t>
  </si>
  <si>
    <t>DSP.1001660018522.G.B11.dcc</t>
  </si>
  <si>
    <t>DSP.1001660018522.G.B12.dcc</t>
  </si>
  <si>
    <t>DSP.1001660018522.G.C01.dcc</t>
  </si>
  <si>
    <t>DSP.1001660018522.G.C02.dcc</t>
  </si>
  <si>
    <t>DSP.1001660018522.G.C03.dcc</t>
  </si>
  <si>
    <t>DSP.1001660018522.G.C04.dcc</t>
  </si>
  <si>
    <t>DSP.1001660018522.G.C05.dcc</t>
  </si>
  <si>
    <t>DSP.1001660018522.G.A02.dcc</t>
  </si>
  <si>
    <t>DSP.1001660018522.G.A03.dcc</t>
  </si>
  <si>
    <t>DSP.1001660018522.G.A04.dcc</t>
  </si>
  <si>
    <t>DSP.1001660018522.G.A05.dcc</t>
  </si>
  <si>
    <t>DSP.1001660018522.G.A06.dcc</t>
  </si>
  <si>
    <t>DSP.1001660018522.G.A07.dcc</t>
  </si>
  <si>
    <t>DSP.1001660018522.G.A08.dcc</t>
  </si>
  <si>
    <t>DSP.1001660018452.A.E08.dcc</t>
  </si>
  <si>
    <t>DSP.1001660018452.A.E09.dcc</t>
  </si>
  <si>
    <t>DSP.1001660018452.A.E10.dcc</t>
  </si>
  <si>
    <t>DSP.1001660018452.A.E11.dcc</t>
  </si>
  <si>
    <t>DSP.1001660018452.A.E12.dcc</t>
  </si>
  <si>
    <t>DSP.1001660019351.G.A02.dcc</t>
  </si>
  <si>
    <t>DSP.1001660019351.G.A03.dcc</t>
  </si>
  <si>
    <t>DSP.1001660019351.G.A04.dcc</t>
  </si>
  <si>
    <t>DSP.1001660019351.G.A05.dcc</t>
  </si>
  <si>
    <t>DSP.1001660021153.H.A02.dcc</t>
  </si>
  <si>
    <t>DSP.1001660021153.H.A03.dcc</t>
  </si>
  <si>
    <t>DSP.1001660021153.H.A04.dcc</t>
  </si>
  <si>
    <t>DSP.1001660021153.H.A05.dcc</t>
  </si>
  <si>
    <t>DSP.1001660021153.H.A06.dcc</t>
  </si>
  <si>
    <t>Slide</t>
  </si>
  <si>
    <t>DSP.1012340086401.C.B11.dcc</t>
  </si>
  <si>
    <t>MS160_8-8</t>
  </si>
  <si>
    <t>005</t>
  </si>
  <si>
    <t>DSP.1012340086401.C.D05.dcc</t>
  </si>
  <si>
    <t>MS160_8-8_RnD</t>
  </si>
  <si>
    <t>DSP.1012340086401.C.D06.dcc</t>
  </si>
  <si>
    <t>006</t>
  </si>
  <si>
    <t>DSP.1012340086401.C.C10.dcc</t>
  </si>
  <si>
    <t>016</t>
  </si>
  <si>
    <t>DSP.1012340086401.C.E04.dcc</t>
  </si>
  <si>
    <t>DSP.1012340086401.C.E05.dcc</t>
  </si>
  <si>
    <t>017</t>
  </si>
  <si>
    <t>DSP.1012340086401.C.E06.dcc</t>
  </si>
  <si>
    <t>018</t>
  </si>
  <si>
    <t>DSP.1012340093321.B.B05.dcc</t>
  </si>
  <si>
    <t>DSP.1012340093321.B.B06.dcc</t>
  </si>
  <si>
    <t>DSP.1012340093321.B.B07.dcc</t>
  </si>
  <si>
    <t>DSP.1012340093321.B.B08.dcc</t>
  </si>
  <si>
    <t>DSP.1012340093321.B.D10.dcc</t>
  </si>
  <si>
    <t>DSP.1012340093321.B.D11.dcc</t>
  </si>
  <si>
    <t>DSP.1012340093321.B.D12.dcc</t>
  </si>
  <si>
    <t>DSP.1012340093321.B.E01.dcc</t>
  </si>
  <si>
    <t>DSP.1012340093321.B.E02.dcc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</si>
</sst>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86C1-12BD-5A42-9C39-D9225309F8A8}">
  <dimension ref="A1:D8"/>
  <sheetViews>
    <sheetView workbookViewId="0">
      <selection activeCell="D16" sqref="D16"/>
    </sheetView>
  </sheetViews>
  <sheetFormatPr baseColWidth="10" defaultRowHeight="16" x14ac:dyDescent="0.2"/>
  <cols>
    <col min="1" max="1" width="27.83203125" customWidth="1"/>
    <col min="2" max="2" width="11.6640625" style="2" customWidth="1"/>
    <col min="3" max="4" width="21.83203125" customWidth="1"/>
  </cols>
  <sheetData>
    <row r="1" spans="1:4" x14ac:dyDescent="0.2">
      <c r="B1" s="2" t="s">
        <v>9</v>
      </c>
      <c r="C1" t="s">
        <v>0</v>
      </c>
      <c r="D1" s="1" t="s">
        <v>1</v>
      </c>
    </row>
    <row r="2" spans="1:4" x14ac:dyDescent="0.2">
      <c r="A2" t="s">
        <v>2</v>
      </c>
      <c r="B2" s="3" t="str">
        <f>"012"</f>
        <v>012</v>
      </c>
      <c r="C2">
        <v>3.3000000000000002E-2</v>
      </c>
      <c r="D2">
        <v>0.96699999999999997</v>
      </c>
    </row>
    <row r="3" spans="1:4" x14ac:dyDescent="0.2">
      <c r="A3" t="s">
        <v>3</v>
      </c>
      <c r="B3" s="3" t="str">
        <f>"013"</f>
        <v>013</v>
      </c>
      <c r="C3">
        <v>1.0999999999999999E-2</v>
      </c>
      <c r="D3">
        <v>0.98899999999999999</v>
      </c>
    </row>
    <row r="4" spans="1:4" x14ac:dyDescent="0.2">
      <c r="A4" t="s">
        <v>4</v>
      </c>
      <c r="B4" s="3" t="str">
        <f>"014"</f>
        <v>014</v>
      </c>
      <c r="C4">
        <v>6.0999999999999999E-2</v>
      </c>
      <c r="D4">
        <v>0.93899999999999995</v>
      </c>
    </row>
    <row r="5" spans="1:4" x14ac:dyDescent="0.2">
      <c r="A5" t="s">
        <v>5</v>
      </c>
      <c r="B5" s="3" t="str">
        <f>"015"</f>
        <v>015</v>
      </c>
      <c r="C5">
        <v>4.1000000000000002E-2</v>
      </c>
      <c r="D5">
        <v>0.95899999999999996</v>
      </c>
    </row>
    <row r="6" spans="1:4" x14ac:dyDescent="0.2">
      <c r="A6" t="s">
        <v>6</v>
      </c>
      <c r="B6" s="3" t="str">
        <f>"016"</f>
        <v>016</v>
      </c>
      <c r="C6">
        <v>5.6000000000000001E-2</v>
      </c>
      <c r="D6">
        <v>0.94399999999999995</v>
      </c>
    </row>
    <row r="7" spans="1:4" x14ac:dyDescent="0.2">
      <c r="A7" t="s">
        <v>7</v>
      </c>
      <c r="B7" s="3" t="str">
        <f>"017"</f>
        <v>017</v>
      </c>
      <c r="C7">
        <v>3.9E-2</v>
      </c>
      <c r="D7">
        <v>0.96099999999999997</v>
      </c>
    </row>
    <row r="8" spans="1:4" x14ac:dyDescent="0.2">
      <c r="A8" t="s">
        <v>8</v>
      </c>
      <c r="B8" s="3" t="str">
        <f>"018"</f>
        <v>018</v>
      </c>
      <c r="C8">
        <v>0.11</v>
      </c>
      <c r="D8">
        <v>0.89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887C-871F-3B4C-A26F-592FCA435F39}">
  <dimension ref="A1:D5"/>
  <sheetViews>
    <sheetView workbookViewId="0">
      <selection activeCell="H6" sqref="H6"/>
    </sheetView>
  </sheetViews>
  <sheetFormatPr baseColWidth="10" defaultRowHeight="16" x14ac:dyDescent="0.2"/>
  <cols>
    <col min="1" max="1" width="28.33203125" customWidth="1"/>
    <col min="3" max="4" width="21.33203125" customWidth="1"/>
  </cols>
  <sheetData>
    <row r="1" spans="1:4" x14ac:dyDescent="0.2">
      <c r="A1" t="s">
        <v>10</v>
      </c>
      <c r="B1" t="s">
        <v>9</v>
      </c>
      <c r="C1" s="1" t="s">
        <v>0</v>
      </c>
      <c r="D1" s="5" t="s">
        <v>1</v>
      </c>
    </row>
    <row r="2" spans="1:4" x14ac:dyDescent="0.2">
      <c r="A2" t="s">
        <v>58</v>
      </c>
      <c r="B2" t="str">
        <f>"001"</f>
        <v>001</v>
      </c>
      <c r="C2">
        <v>0.92</v>
      </c>
      <c r="D2">
        <v>0.08</v>
      </c>
    </row>
    <row r="3" spans="1:4" x14ac:dyDescent="0.2">
      <c r="A3" t="s">
        <v>59</v>
      </c>
      <c r="B3" t="str">
        <f>"002"</f>
        <v>002</v>
      </c>
      <c r="C3">
        <v>0.96399999999999997</v>
      </c>
      <c r="D3">
        <v>3.5999999999999997E-2</v>
      </c>
    </row>
    <row r="4" spans="1:4" x14ac:dyDescent="0.2">
      <c r="A4" t="s">
        <v>60</v>
      </c>
      <c r="B4" t="str">
        <f>"003"</f>
        <v>003</v>
      </c>
      <c r="C4">
        <v>0.99</v>
      </c>
      <c r="D4">
        <v>0.01</v>
      </c>
    </row>
    <row r="5" spans="1:4" x14ac:dyDescent="0.2">
      <c r="A5" t="s">
        <v>61</v>
      </c>
      <c r="B5" t="str">
        <f>"004"</f>
        <v>004</v>
      </c>
      <c r="C5">
        <v>0.997</v>
      </c>
      <c r="D5">
        <v>3.0000000000000001E-3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7A7-5A99-CB42-881E-E73875AA454A}">
  <dimension ref="A1:D6"/>
  <sheetViews>
    <sheetView tabSelected="1" workbookViewId="0">
      <selection activeCell="C11" sqref="C11"/>
    </sheetView>
  </sheetViews>
  <sheetFormatPr baseColWidth="10" defaultRowHeight="16" x14ac:dyDescent="0.2"/>
  <cols>
    <col min="1" max="1" width="27.83203125" customWidth="1"/>
    <col min="3" max="4" width="23.1640625" customWidth="1"/>
  </cols>
  <sheetData>
    <row r="1" spans="1:4" x14ac:dyDescent="0.2">
      <c r="A1" t="s">
        <v>10</v>
      </c>
      <c r="B1" t="s">
        <v>9</v>
      </c>
      <c r="C1" s="1" t="s">
        <v>0</v>
      </c>
      <c r="D1" s="5" t="s">
        <v>1</v>
      </c>
    </row>
    <row r="2" spans="1:4" x14ac:dyDescent="0.2">
      <c r="A2" t="s">
        <v>62</v>
      </c>
      <c r="B2" t="str">
        <f>"001"</f>
        <v>001</v>
      </c>
      <c r="C2">
        <v>0.874</v>
      </c>
      <c r="D2">
        <v>0.126</v>
      </c>
    </row>
    <row r="3" spans="1:4" x14ac:dyDescent="0.2">
      <c r="A3" t="s">
        <v>63</v>
      </c>
      <c r="B3" t="str">
        <f>"002"</f>
        <v>002</v>
      </c>
      <c r="C3">
        <v>0.871</v>
      </c>
      <c r="D3">
        <v>0.129</v>
      </c>
    </row>
    <row r="4" spans="1:4" x14ac:dyDescent="0.2">
      <c r="A4" t="s">
        <v>64</v>
      </c>
      <c r="B4" t="str">
        <f>"003"</f>
        <v>003</v>
      </c>
      <c r="C4">
        <v>0.97799999999999998</v>
      </c>
      <c r="D4">
        <v>2.1999999999999999E-2</v>
      </c>
    </row>
    <row r="5" spans="1:4" x14ac:dyDescent="0.2">
      <c r="A5" t="s">
        <v>65</v>
      </c>
      <c r="B5" t="str">
        <f>"004"</f>
        <v>004</v>
      </c>
      <c r="C5">
        <v>0.97799999999999998</v>
      </c>
      <c r="D5">
        <v>2.1999999999999999E-2</v>
      </c>
    </row>
    <row r="6" spans="1:4" x14ac:dyDescent="0.2">
      <c r="A6" t="s">
        <v>66</v>
      </c>
      <c r="B6" t="str">
        <f>"005"</f>
        <v>005</v>
      </c>
      <c r="C6">
        <v>0.93100000000000005</v>
      </c>
      <c r="D6">
        <v>6.9000000000000006E-2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73E7-F500-2146-BB35-BF57757C771A}">
  <dimension ref="A1:D5"/>
  <sheetViews>
    <sheetView workbookViewId="0">
      <selection activeCell="A16" sqref="A16"/>
    </sheetView>
  </sheetViews>
  <sheetFormatPr baseColWidth="10" defaultRowHeight="16" x14ac:dyDescent="0.2"/>
  <cols>
    <col min="1" max="1" width="27.5" customWidth="1"/>
    <col min="3" max="4" width="21.33203125" customWidth="1"/>
  </cols>
  <sheetData>
    <row r="1" spans="1:4" x14ac:dyDescent="0.2">
      <c r="A1" t="s">
        <v>10</v>
      </c>
      <c r="B1" t="s">
        <v>9</v>
      </c>
      <c r="C1" s="5" t="s">
        <v>0</v>
      </c>
      <c r="D1" t="s">
        <v>1</v>
      </c>
    </row>
    <row r="2" spans="1:4" x14ac:dyDescent="0.2">
      <c r="A2" t="s">
        <v>11</v>
      </c>
      <c r="B2">
        <v>9</v>
      </c>
      <c r="C2" s="1">
        <v>0.53300000000000003</v>
      </c>
      <c r="D2">
        <v>0.46700000000000003</v>
      </c>
    </row>
    <row r="3" spans="1:4" x14ac:dyDescent="0.2">
      <c r="A3" t="s">
        <v>12</v>
      </c>
      <c r="B3">
        <v>10</v>
      </c>
      <c r="C3" s="1">
        <v>0.747</v>
      </c>
      <c r="D3">
        <v>0.253</v>
      </c>
    </row>
    <row r="4" spans="1:4" x14ac:dyDescent="0.2">
      <c r="A4" t="s">
        <v>13</v>
      </c>
      <c r="B4">
        <v>11</v>
      </c>
      <c r="C4">
        <v>6.4000000000000001E-2</v>
      </c>
      <c r="D4" s="1">
        <v>0.93600000000000005</v>
      </c>
    </row>
    <row r="5" spans="1:4" x14ac:dyDescent="0.2">
      <c r="A5" t="s">
        <v>14</v>
      </c>
      <c r="B5">
        <v>14</v>
      </c>
      <c r="C5">
        <v>0.106</v>
      </c>
      <c r="D5" s="1">
        <v>0.89400000000000002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20B5-BD16-974A-BD4C-941FA10B3903}">
  <dimension ref="A1:D6"/>
  <sheetViews>
    <sheetView workbookViewId="0">
      <selection activeCell="D18" sqref="D18"/>
    </sheetView>
  </sheetViews>
  <sheetFormatPr baseColWidth="10" defaultRowHeight="16" x14ac:dyDescent="0.2"/>
  <cols>
    <col min="1" max="1" width="27.6640625" customWidth="1"/>
    <col min="3" max="4" width="21.6640625" customWidth="1"/>
  </cols>
  <sheetData>
    <row r="1" spans="1:4" x14ac:dyDescent="0.2">
      <c r="A1" t="s">
        <v>10</v>
      </c>
      <c r="B1" t="s">
        <v>9</v>
      </c>
      <c r="C1" s="1" t="s">
        <v>0</v>
      </c>
      <c r="D1" t="s">
        <v>1</v>
      </c>
    </row>
    <row r="2" spans="1:4" x14ac:dyDescent="0.2">
      <c r="A2" t="s">
        <v>29</v>
      </c>
      <c r="B2" t="str">
        <f>"001"</f>
        <v>001</v>
      </c>
      <c r="C2">
        <v>0.93899999999999995</v>
      </c>
      <c r="D2">
        <v>6.0999999999999999E-2</v>
      </c>
    </row>
    <row r="3" spans="1:4" x14ac:dyDescent="0.2">
      <c r="A3" t="s">
        <v>30</v>
      </c>
      <c r="B3" t="str">
        <f>"002"</f>
        <v>002</v>
      </c>
      <c r="C3">
        <v>0.91500000000000004</v>
      </c>
      <c r="D3">
        <v>8.5000000000000006E-2</v>
      </c>
    </row>
    <row r="4" spans="1:4" x14ac:dyDescent="0.2">
      <c r="A4" t="s">
        <v>31</v>
      </c>
      <c r="B4" t="str">
        <f>"003"</f>
        <v>003</v>
      </c>
      <c r="C4">
        <v>0.93300000000000005</v>
      </c>
      <c r="D4">
        <v>6.7000000000000004E-2</v>
      </c>
    </row>
    <row r="5" spans="1:4" x14ac:dyDescent="0.2">
      <c r="A5" t="s">
        <v>32</v>
      </c>
      <c r="B5" t="str">
        <f>"004"</f>
        <v>004</v>
      </c>
      <c r="C5">
        <v>0.66100000000000003</v>
      </c>
      <c r="D5">
        <v>0.33900000000000002</v>
      </c>
    </row>
    <row r="6" spans="1:4" x14ac:dyDescent="0.2">
      <c r="A6" t="s">
        <v>33</v>
      </c>
      <c r="B6" t="str">
        <f>"005"</f>
        <v>005</v>
      </c>
      <c r="C6">
        <v>0.998</v>
      </c>
      <c r="D6">
        <v>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BCB-F0A4-9046-B5C9-258EB750CCF7}">
  <dimension ref="A1:D8"/>
  <sheetViews>
    <sheetView workbookViewId="0">
      <selection activeCell="C17" sqref="C17"/>
    </sheetView>
  </sheetViews>
  <sheetFormatPr baseColWidth="10" defaultRowHeight="16" x14ac:dyDescent="0.2"/>
  <cols>
    <col min="1" max="1" width="27.6640625" customWidth="1"/>
    <col min="3" max="4" width="21.6640625" customWidth="1"/>
  </cols>
  <sheetData>
    <row r="1" spans="1:4" x14ac:dyDescent="0.2">
      <c r="A1" t="s">
        <v>10</v>
      </c>
      <c r="B1" t="s">
        <v>9</v>
      </c>
      <c r="C1" s="1" t="s">
        <v>0</v>
      </c>
      <c r="D1" t="s">
        <v>1</v>
      </c>
    </row>
    <row r="2" spans="1:4" x14ac:dyDescent="0.2">
      <c r="A2" t="s">
        <v>22</v>
      </c>
      <c r="B2" t="str">
        <f>"001"</f>
        <v>001</v>
      </c>
      <c r="C2">
        <v>0.997</v>
      </c>
      <c r="D2">
        <v>3.0000000000000001E-3</v>
      </c>
    </row>
    <row r="3" spans="1:4" x14ac:dyDescent="0.2">
      <c r="A3" t="s">
        <v>23</v>
      </c>
      <c r="B3" t="str">
        <f>"002"</f>
        <v>002</v>
      </c>
      <c r="C3">
        <v>0.997</v>
      </c>
      <c r="D3">
        <v>3.0000000000000001E-3</v>
      </c>
    </row>
    <row r="4" spans="1:4" x14ac:dyDescent="0.2">
      <c r="A4" t="s">
        <v>24</v>
      </c>
      <c r="B4" t="str">
        <f>"003"</f>
        <v>003</v>
      </c>
      <c r="C4">
        <v>0.998</v>
      </c>
      <c r="D4">
        <v>2E-3</v>
      </c>
    </row>
    <row r="5" spans="1:4" x14ac:dyDescent="0.2">
      <c r="A5" t="s">
        <v>25</v>
      </c>
      <c r="B5" t="str">
        <f>"004"</f>
        <v>004</v>
      </c>
      <c r="C5">
        <v>0.999</v>
      </c>
      <c r="D5">
        <v>1E-3</v>
      </c>
    </row>
    <row r="6" spans="1:4" x14ac:dyDescent="0.2">
      <c r="A6" t="s">
        <v>26</v>
      </c>
      <c r="B6" t="str">
        <f>"005"</f>
        <v>005</v>
      </c>
      <c r="C6">
        <v>0.51100000000000001</v>
      </c>
      <c r="D6">
        <v>0.48899999999999999</v>
      </c>
    </row>
    <row r="7" spans="1:4" x14ac:dyDescent="0.2">
      <c r="A7" t="s">
        <v>27</v>
      </c>
      <c r="B7" t="str">
        <f>"006"</f>
        <v>006</v>
      </c>
      <c r="C7">
        <v>0.998</v>
      </c>
      <c r="D7">
        <v>2E-3</v>
      </c>
    </row>
    <row r="8" spans="1:4" x14ac:dyDescent="0.2">
      <c r="A8" t="s">
        <v>28</v>
      </c>
      <c r="B8" t="str">
        <f>"007"</f>
        <v>007</v>
      </c>
      <c r="C8">
        <v>0.998</v>
      </c>
      <c r="D8">
        <v>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519-D935-8944-9F9B-95A4311A7208}">
  <dimension ref="A1:D8"/>
  <sheetViews>
    <sheetView workbookViewId="0">
      <selection activeCell="E17" sqref="E17"/>
    </sheetView>
  </sheetViews>
  <sheetFormatPr baseColWidth="10" defaultRowHeight="16" x14ac:dyDescent="0.2"/>
  <cols>
    <col min="1" max="1" width="28.33203125" customWidth="1"/>
    <col min="3" max="4" width="22" customWidth="1"/>
  </cols>
  <sheetData>
    <row r="1" spans="1:4" x14ac:dyDescent="0.2">
      <c r="A1" t="s">
        <v>10</v>
      </c>
      <c r="B1" t="s">
        <v>9</v>
      </c>
      <c r="C1" s="5" t="s">
        <v>0</v>
      </c>
      <c r="D1" s="1" t="s">
        <v>1</v>
      </c>
    </row>
    <row r="2" spans="1:4" x14ac:dyDescent="0.2">
      <c r="A2" t="s">
        <v>15</v>
      </c>
      <c r="B2" t="str">
        <f>"022"</f>
        <v>022</v>
      </c>
      <c r="C2">
        <v>8.4000000000000005E-2</v>
      </c>
      <c r="D2">
        <v>0.91600000000000004</v>
      </c>
    </row>
    <row r="3" spans="1:4" x14ac:dyDescent="0.2">
      <c r="A3" t="s">
        <v>16</v>
      </c>
      <c r="B3" t="str">
        <f>"023"</f>
        <v>023</v>
      </c>
      <c r="C3">
        <v>5.3999999999999999E-2</v>
      </c>
      <c r="D3">
        <v>0.94599999999999995</v>
      </c>
    </row>
    <row r="4" spans="1:4" x14ac:dyDescent="0.2">
      <c r="A4" t="s">
        <v>17</v>
      </c>
      <c r="B4" t="str">
        <f>"024"</f>
        <v>024</v>
      </c>
      <c r="C4">
        <v>2.9000000000000001E-2</v>
      </c>
      <c r="D4">
        <v>0.97099999999999997</v>
      </c>
    </row>
    <row r="5" spans="1:4" x14ac:dyDescent="0.2">
      <c r="A5" t="s">
        <v>18</v>
      </c>
      <c r="B5" t="str">
        <f>"025"</f>
        <v>025</v>
      </c>
      <c r="C5">
        <v>7.5999999999999998E-2</v>
      </c>
      <c r="D5">
        <v>0.92400000000000004</v>
      </c>
    </row>
    <row r="6" spans="1:4" x14ac:dyDescent="0.2">
      <c r="A6" t="s">
        <v>19</v>
      </c>
      <c r="B6" t="str">
        <f>"026"</f>
        <v>026</v>
      </c>
      <c r="C6">
        <v>9.6000000000000002E-2</v>
      </c>
      <c r="D6">
        <v>0.90400000000000003</v>
      </c>
    </row>
    <row r="7" spans="1:4" x14ac:dyDescent="0.2">
      <c r="A7" t="s">
        <v>20</v>
      </c>
      <c r="B7" t="str">
        <f>"027"</f>
        <v>027</v>
      </c>
      <c r="C7">
        <v>2.4E-2</v>
      </c>
      <c r="D7">
        <v>0.97599999999999998</v>
      </c>
    </row>
    <row r="8" spans="1:4" x14ac:dyDescent="0.2">
      <c r="A8" t="s">
        <v>21</v>
      </c>
      <c r="B8" t="str">
        <f>"028"</f>
        <v>028</v>
      </c>
      <c r="C8">
        <v>7.3999999999999996E-2</v>
      </c>
      <c r="D8">
        <v>0.92600000000000005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F0CF-2666-D74F-B5A9-D2882498D7E6}">
  <dimension ref="A1:D5"/>
  <sheetViews>
    <sheetView workbookViewId="0">
      <selection activeCell="D16" sqref="D16"/>
    </sheetView>
  </sheetViews>
  <sheetFormatPr baseColWidth="10" defaultRowHeight="16" x14ac:dyDescent="0.2"/>
  <cols>
    <col min="1" max="1" width="27.83203125" customWidth="1"/>
    <col min="3" max="4" width="21.6640625" customWidth="1"/>
  </cols>
  <sheetData>
    <row r="1" spans="1:4" x14ac:dyDescent="0.2">
      <c r="A1" t="s">
        <v>10</v>
      </c>
      <c r="B1" t="s">
        <v>9</v>
      </c>
      <c r="C1" s="1" t="s">
        <v>0</v>
      </c>
      <c r="D1" s="5" t="s">
        <v>1</v>
      </c>
    </row>
    <row r="2" spans="1:4" x14ac:dyDescent="0.2">
      <c r="A2" t="s">
        <v>34</v>
      </c>
      <c r="B2" t="str">
        <f>"001"</f>
        <v>001</v>
      </c>
      <c r="C2">
        <v>0.998</v>
      </c>
      <c r="D2">
        <v>2E-3</v>
      </c>
    </row>
    <row r="3" spans="1:4" x14ac:dyDescent="0.2">
      <c r="A3" t="s">
        <v>35</v>
      </c>
      <c r="B3" t="str">
        <f>"002"</f>
        <v>002</v>
      </c>
      <c r="C3">
        <v>0.9</v>
      </c>
      <c r="D3">
        <v>0.1</v>
      </c>
    </row>
    <row r="4" spans="1:4" x14ac:dyDescent="0.2">
      <c r="A4" t="s">
        <v>36</v>
      </c>
      <c r="B4" t="str">
        <f>"003"</f>
        <v>003</v>
      </c>
      <c r="C4">
        <v>0.93500000000000005</v>
      </c>
      <c r="D4">
        <v>6.5000000000000002E-2</v>
      </c>
    </row>
    <row r="5" spans="1:4" x14ac:dyDescent="0.2">
      <c r="A5" t="s">
        <v>37</v>
      </c>
      <c r="B5" t="str">
        <f>"004"</f>
        <v>004</v>
      </c>
      <c r="C5">
        <v>0.54200000000000004</v>
      </c>
      <c r="D5">
        <v>0.45800000000000002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0793-96E3-BA4D-8131-0F924EFBC489}">
  <dimension ref="A1:D6"/>
  <sheetViews>
    <sheetView workbookViewId="0">
      <selection activeCell="A12" sqref="A12"/>
    </sheetView>
  </sheetViews>
  <sheetFormatPr baseColWidth="10" defaultRowHeight="16" x14ac:dyDescent="0.2"/>
  <cols>
    <col min="1" max="1" width="27" customWidth="1"/>
    <col min="3" max="4" width="21.83203125" customWidth="1"/>
  </cols>
  <sheetData>
    <row r="1" spans="1:4" x14ac:dyDescent="0.2">
      <c r="A1" t="s">
        <v>10</v>
      </c>
      <c r="B1" t="s">
        <v>9</v>
      </c>
      <c r="C1" s="1" t="s">
        <v>0</v>
      </c>
      <c r="D1" s="5" t="s">
        <v>1</v>
      </c>
    </row>
    <row r="2" spans="1:4" x14ac:dyDescent="0.2">
      <c r="A2" t="s">
        <v>38</v>
      </c>
      <c r="B2" t="str">
        <f>"001"</f>
        <v>001</v>
      </c>
      <c r="C2">
        <v>0.998</v>
      </c>
      <c r="D2">
        <v>2E-3</v>
      </c>
    </row>
    <row r="3" spans="1:4" x14ac:dyDescent="0.2">
      <c r="A3" t="s">
        <v>39</v>
      </c>
      <c r="B3" t="str">
        <f>"002"</f>
        <v>002</v>
      </c>
      <c r="C3">
        <v>0.997</v>
      </c>
      <c r="D3">
        <v>3.0000000000000001E-3</v>
      </c>
    </row>
    <row r="4" spans="1:4" x14ac:dyDescent="0.2">
      <c r="A4" t="s">
        <v>40</v>
      </c>
      <c r="B4" t="str">
        <f>"003"</f>
        <v>003</v>
      </c>
      <c r="C4">
        <v>0.998</v>
      </c>
      <c r="D4">
        <v>2E-3</v>
      </c>
    </row>
    <row r="5" spans="1:4" x14ac:dyDescent="0.2">
      <c r="A5" t="s">
        <v>41</v>
      </c>
      <c r="B5" t="str">
        <f>"004"</f>
        <v>004</v>
      </c>
      <c r="C5">
        <v>0.98699999999999999</v>
      </c>
      <c r="D5">
        <v>1.2999999999999999E-2</v>
      </c>
    </row>
    <row r="6" spans="1:4" x14ac:dyDescent="0.2">
      <c r="A6" t="s">
        <v>42</v>
      </c>
      <c r="B6" t="str">
        <f>"005"</f>
        <v>005</v>
      </c>
      <c r="C6">
        <v>0.98099999999999998</v>
      </c>
      <c r="D6">
        <v>1.9E-2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5D29-196F-2546-BFB4-B7D4C2C4D3FD}">
  <dimension ref="A1:E4"/>
  <sheetViews>
    <sheetView workbookViewId="0">
      <selection activeCell="D10" sqref="D10"/>
    </sheetView>
  </sheetViews>
  <sheetFormatPr baseColWidth="10" defaultRowHeight="16" x14ac:dyDescent="0.2"/>
  <cols>
    <col min="1" max="1" width="27.5" customWidth="1"/>
    <col min="2" max="2" width="16.1640625" customWidth="1"/>
    <col min="4" max="5" width="22" customWidth="1"/>
  </cols>
  <sheetData>
    <row r="1" spans="1:5" x14ac:dyDescent="0.2">
      <c r="A1" t="s">
        <v>10</v>
      </c>
      <c r="B1" t="s">
        <v>43</v>
      </c>
      <c r="C1" t="s">
        <v>9</v>
      </c>
      <c r="D1" s="1" t="s">
        <v>0</v>
      </c>
      <c r="E1" t="s">
        <v>1</v>
      </c>
    </row>
    <row r="2" spans="1:5" x14ac:dyDescent="0.2">
      <c r="A2" t="s">
        <v>44</v>
      </c>
      <c r="B2" t="s">
        <v>45</v>
      </c>
      <c r="C2" t="s">
        <v>46</v>
      </c>
      <c r="D2">
        <v>0.998</v>
      </c>
      <c r="E2">
        <v>2E-3</v>
      </c>
    </row>
    <row r="3" spans="1:5" x14ac:dyDescent="0.2">
      <c r="A3" t="s">
        <v>47</v>
      </c>
      <c r="B3" t="s">
        <v>48</v>
      </c>
      <c r="C3" t="s">
        <v>46</v>
      </c>
      <c r="D3">
        <v>0.997</v>
      </c>
      <c r="E3">
        <v>3.0000000000000001E-3</v>
      </c>
    </row>
    <row r="4" spans="1:5" x14ac:dyDescent="0.2">
      <c r="A4" t="s">
        <v>49</v>
      </c>
      <c r="B4" t="s">
        <v>48</v>
      </c>
      <c r="C4" t="s">
        <v>50</v>
      </c>
      <c r="D4">
        <v>0.998</v>
      </c>
      <c r="E4">
        <v>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FBEF-2400-1046-8427-BAC6699E363A}">
  <dimension ref="A1:E5"/>
  <sheetViews>
    <sheetView workbookViewId="0">
      <selection activeCell="D17" sqref="D17"/>
    </sheetView>
  </sheetViews>
  <sheetFormatPr baseColWidth="10" defaultRowHeight="16" x14ac:dyDescent="0.2"/>
  <cols>
    <col min="1" max="1" width="28" customWidth="1"/>
    <col min="2" max="2" width="16.33203125" customWidth="1"/>
    <col min="4" max="5" width="21.5" customWidth="1"/>
  </cols>
  <sheetData>
    <row r="1" spans="1:5" x14ac:dyDescent="0.2">
      <c r="A1" t="s">
        <v>10</v>
      </c>
      <c r="B1" t="s">
        <v>43</v>
      </c>
      <c r="C1" t="s">
        <v>9</v>
      </c>
      <c r="D1" s="1" t="s">
        <v>0</v>
      </c>
      <c r="E1" t="s">
        <v>1</v>
      </c>
    </row>
    <row r="2" spans="1:5" x14ac:dyDescent="0.2">
      <c r="A2" t="s">
        <v>51</v>
      </c>
      <c r="B2" t="s">
        <v>45</v>
      </c>
      <c r="C2" s="4" t="s">
        <v>52</v>
      </c>
      <c r="D2">
        <v>0.997</v>
      </c>
      <c r="E2">
        <v>3.0000000000000001E-3</v>
      </c>
    </row>
    <row r="3" spans="1:5" x14ac:dyDescent="0.2">
      <c r="A3" t="s">
        <v>53</v>
      </c>
      <c r="B3" t="s">
        <v>48</v>
      </c>
      <c r="C3" s="4" t="s">
        <v>52</v>
      </c>
      <c r="D3">
        <v>0.92300000000000004</v>
      </c>
      <c r="E3">
        <v>7.6999999999999999E-2</v>
      </c>
    </row>
    <row r="4" spans="1:5" x14ac:dyDescent="0.2">
      <c r="A4" t="s">
        <v>54</v>
      </c>
      <c r="B4" t="s">
        <v>48</v>
      </c>
      <c r="C4" s="4" t="s">
        <v>55</v>
      </c>
      <c r="D4">
        <v>0.998</v>
      </c>
      <c r="E4">
        <v>2E-3</v>
      </c>
    </row>
    <row r="5" spans="1:5" x14ac:dyDescent="0.2">
      <c r="A5" t="s">
        <v>56</v>
      </c>
      <c r="B5" t="s">
        <v>48</v>
      </c>
      <c r="C5" s="4" t="s">
        <v>57</v>
      </c>
      <c r="D5">
        <v>0.998</v>
      </c>
      <c r="E5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MS177-10-6</vt:lpstr>
      <vt:lpstr>MS160-4-2</vt:lpstr>
      <vt:lpstr>MS160-4-4</vt:lpstr>
      <vt:lpstr>MS177-6-5_1_24_23</vt:lpstr>
      <vt:lpstr>MS177-6-5_1_24_23_022to028</vt:lpstr>
      <vt:lpstr>MS184-6-4</vt:lpstr>
      <vt:lpstr>MS184-6-3</vt:lpstr>
      <vt:lpstr>MS160-8-8</vt:lpstr>
      <vt:lpstr>MS160-8-8_016to018</vt:lpstr>
      <vt:lpstr>MS160-8-7</vt:lpstr>
      <vt:lpstr>MS_160-8-8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Jihye</cp:lastModifiedBy>
  <dcterms:created xsi:type="dcterms:W3CDTF">2025-05-23T14:08:25Z</dcterms:created>
  <dcterms:modified xsi:type="dcterms:W3CDTF">2025-05-23T19:13:15Z</dcterms:modified>
</cp:coreProperties>
</file>