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사조해표 BS" sheetId="2" r:id="rId5"/>
    <sheet state="visible" name="사조해표 IS" sheetId="3" r:id="rId6"/>
    <sheet state="visible" name="사조대림 BS" sheetId="4" r:id="rId7"/>
    <sheet state="visible" name="사조대림 IS" sheetId="5" r:id="rId8"/>
    <sheet state="visible" name="수평적분석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">
      <text>
        <t xml:space="preserve">사조대림이 인수</t>
      </text>
    </comment>
  </commentList>
</comments>
</file>

<file path=xl/sharedStrings.xml><?xml version="1.0" encoding="utf-8"?>
<sst xmlns="http://schemas.openxmlformats.org/spreadsheetml/2006/main" count="581" uniqueCount="453">
  <si>
    <t>사조해표(인수전)</t>
  </si>
  <si>
    <t>사조해표(인수후)</t>
  </si>
  <si>
    <t>사조대림(인수후)</t>
  </si>
  <si>
    <t>사조오양(인수전)</t>
  </si>
  <si>
    <t>사조오양(인수후)</t>
  </si>
  <si>
    <t>사조대림(2009년 12월31일 인수 사조오양 인수전)</t>
  </si>
  <si>
    <t>사조대림(2009년 12월31일 인수 사조오양 인수후)</t>
  </si>
  <si>
    <t>사조남부햄(인수전2009년 남부햄)</t>
  </si>
  <si>
    <t>사조대림(2009년12월31일 개별재무제표)</t>
  </si>
  <si>
    <t>사조남부햄(인수후2010년)</t>
  </si>
  <si>
    <t>사조대림(2010년12월31일 개별 재무제표)</t>
  </si>
  <si>
    <t>사조동아원(인수전)</t>
  </si>
  <si>
    <t>사조동아원(인수후)</t>
  </si>
  <si>
    <t>* 단위 : 원</t>
  </si>
  <si>
    <t>영업이익이 마이너스인데 당기순이익이 플러스임 영외수가 ㅈㄴ 높았음</t>
  </si>
  <si>
    <t>제39기 2007년 04월 01일부터 2008년 03월 31일까지</t>
  </si>
  <si>
    <t>제40기 2008년 04월 01일부터 2009년 03월 31일까지</t>
  </si>
  <si>
    <t>제 46 기 2008년 4월 1일부터 2008년 12월 31일까지</t>
  </si>
  <si>
    <t>박지훈</t>
  </si>
  <si>
    <t>인수합병년도도</t>
  </si>
  <si>
    <t>2015(45기)</t>
  </si>
  <si>
    <t>2016(46기)</t>
  </si>
  <si>
    <t>피합병법인</t>
  </si>
  <si>
    <t>신동방</t>
  </si>
  <si>
    <t>대림수산</t>
  </si>
  <si>
    <t>오양수산</t>
  </si>
  <si>
    <t>사조오양</t>
  </si>
  <si>
    <t>남부햄</t>
  </si>
  <si>
    <t>발행주식수&amp;시가총액 가져온 날짜</t>
  </si>
  <si>
    <t>2010년4월1일 사조대림</t>
  </si>
  <si>
    <t>2011년4월1일 사조대림</t>
  </si>
  <si>
    <t>발행주식수</t>
  </si>
  <si>
    <t>5,000,000주</t>
  </si>
  <si>
    <t>5,263,095주</t>
  </si>
  <si>
    <t>시가총액</t>
  </si>
  <si>
    <t>매출액</t>
  </si>
  <si>
    <t>영업이익</t>
  </si>
  <si>
    <t>당기순이익</t>
  </si>
  <si>
    <t>자산총계</t>
  </si>
  <si>
    <t>부채총계</t>
  </si>
  <si>
    <t>자본총계</t>
  </si>
  <si>
    <t>자본금</t>
  </si>
  <si>
    <t>부채비율</t>
  </si>
  <si>
    <t xml:space="preserve">                    68.42％</t>
  </si>
  <si>
    <t>영업이익률</t>
  </si>
  <si>
    <t xml:space="preserve">    0.17％</t>
  </si>
  <si>
    <t>상장되어있는 모기업</t>
  </si>
  <si>
    <t>사조산업</t>
  </si>
  <si>
    <t xml:space="preserve">                       사조산업</t>
  </si>
  <si>
    <t>사조대림</t>
  </si>
  <si>
    <t>사조대림(개별재무제표로 나온 수치)</t>
  </si>
  <si>
    <t>2009년12월현재 사조대림의 연결재무제표를 통해 구한 수치</t>
  </si>
  <si>
    <t>사조대림(연결재무제표가 없어서 오른쪽과 동일)</t>
  </si>
  <si>
    <t>사조동아원</t>
  </si>
  <si>
    <t>ROA  총자산 수익률= 순이익/총자산*100</t>
  </si>
  <si>
    <t>ROE 자본 수익률= 순이익/자본총액*100</t>
  </si>
  <si>
    <t>EPS 주당 순이익 = 순이익/발행된주식수</t>
  </si>
  <si>
    <t>BPS 주당 순자산가치=순자산/발행된 주식수</t>
  </si>
  <si>
    <t>PER 주가수익비율= 주가/주당순이익</t>
  </si>
  <si>
    <t xml:space="preserve">PBR 주가순자산비율=주가/주당순자산가치 </t>
  </si>
  <si>
    <t>PSR 주가/주당매출액= 시가총액/총매출액</t>
  </si>
  <si>
    <t>사조해표</t>
  </si>
  <si>
    <t>(단위 : 원)</t>
  </si>
  <si>
    <t>과 목</t>
  </si>
  <si>
    <t>제 2 (당) 기</t>
  </si>
  <si>
    <t>제 1(전) 기</t>
  </si>
  <si>
    <t>수평적 분석</t>
  </si>
  <si>
    <t>수직적 분석</t>
  </si>
  <si>
    <t>금 액</t>
  </si>
  <si>
    <t>비율</t>
  </si>
  <si>
    <t>차이금액</t>
  </si>
  <si>
    <t>차이 비율</t>
  </si>
  <si>
    <t>자 산</t>
  </si>
  <si>
    <t>Ⅰ. 유동자산</t>
  </si>
  <si>
    <t>(1) 당좌자산</t>
  </si>
  <si>
    <t>1. 현금및현금등가물(주석3,11)</t>
  </si>
  <si>
    <t>2. 단기금융상품(주석3,9)</t>
  </si>
  <si>
    <t>3. 매출채권(주석2,7,11,16)</t>
  </si>
  <si>
    <t>대손충당금(주석2)</t>
  </si>
  <si>
    <t>4. 단기대여금(주석16)</t>
  </si>
  <si>
    <t>5. 미수금</t>
  </si>
  <si>
    <t>6. 미수수익</t>
  </si>
  <si>
    <t>7. 선급금</t>
  </si>
  <si>
    <t>8. 선급비용</t>
  </si>
  <si>
    <t>9. 선급법인세</t>
  </si>
  <si>
    <t>10. 선물거래예치금(주석11,12)</t>
  </si>
  <si>
    <t>(2)재고자산(주석2,5)</t>
  </si>
  <si>
    <t>1. 상품</t>
  </si>
  <si>
    <t>2. 제품</t>
  </si>
  <si>
    <t>3. 부산물</t>
  </si>
  <si>
    <t>4. 재공품</t>
  </si>
  <si>
    <t>5. 원재료</t>
  </si>
  <si>
    <t>6. 저장품</t>
  </si>
  <si>
    <t>7. 미착품</t>
  </si>
  <si>
    <t>8. 미착원료</t>
  </si>
  <si>
    <t>Ⅱ. 고정자산</t>
  </si>
  <si>
    <t>(1) 투자자산</t>
  </si>
  <si>
    <t>1. 장기금융상품(주석3,9)</t>
  </si>
  <si>
    <t>2. 매도가능증권(주석2,4)</t>
  </si>
  <si>
    <t>3. 장기성매출채권</t>
  </si>
  <si>
    <t>현재가치할인차금(주석2)</t>
  </si>
  <si>
    <t>4. 보증금(주석11)</t>
  </si>
  <si>
    <t>(2) 유형자산(주석2,5,9)</t>
  </si>
  <si>
    <t>1. 토지</t>
  </si>
  <si>
    <t>2. 건물</t>
  </si>
  <si>
    <t>감가상각누계액</t>
  </si>
  <si>
    <t>3. 구축물</t>
  </si>
  <si>
    <t>4. 기계장치</t>
  </si>
  <si>
    <t>5. 차량운반구</t>
  </si>
  <si>
    <t>6. 공구기구비품</t>
  </si>
  <si>
    <t>7. 건설중인자산</t>
  </si>
  <si>
    <t>8. 입목</t>
  </si>
  <si>
    <t>(3) 무형자산(주석2,6)</t>
  </si>
  <si>
    <t>1. 산업재산권</t>
  </si>
  <si>
    <t>2. 전용시설이용권</t>
  </si>
  <si>
    <t>자 산 총 계</t>
  </si>
  <si>
    <t>부 채</t>
  </si>
  <si>
    <t>Ⅰ. 유동부채</t>
  </si>
  <si>
    <t>1. 매입채무(주석6,11,16)</t>
  </si>
  <si>
    <t>2. USANCE보증단기차입금
 (주석7,9,11,12)</t>
  </si>
  <si>
    <t>3. 단기차입금(주석7,9,12)</t>
  </si>
  <si>
    <t>4. 미지급금</t>
  </si>
  <si>
    <t>5. 선수금</t>
  </si>
  <si>
    <t>6. 예수금</t>
  </si>
  <si>
    <t>7. 예수부가세</t>
  </si>
  <si>
    <t>8. 미지급비용</t>
  </si>
  <si>
    <t>9. 예수보증금</t>
  </si>
  <si>
    <t>Ⅱ. 고정부채</t>
  </si>
  <si>
    <t>1. 장기차입금(주석8,9,12)</t>
  </si>
  <si>
    <t>2. 퇴직급여충당금(주석2,10)</t>
  </si>
  <si>
    <t>국민연금전환금(주석2,10)</t>
  </si>
  <si>
    <t>퇴직보험예치금(주석2,3,10)</t>
  </si>
  <si>
    <t>부 채 총 계</t>
  </si>
  <si>
    <t>자 본</t>
  </si>
  <si>
    <t>Ⅰ. 자본금(주석2,13)</t>
  </si>
  <si>
    <t>1. 보통주자본금</t>
  </si>
  <si>
    <t>Ⅱ. 자본잉여금</t>
  </si>
  <si>
    <t>1. 주식발행초과금</t>
  </si>
  <si>
    <t>Ⅲ. 결손금</t>
  </si>
  <si>
    <t>1. 처리전결손금
 (당기순손실 : △3,955,692,512원
 전기순이익 : 330,693,540원)</t>
  </si>
  <si>
    <t>Ⅳ. 자본조정</t>
  </si>
  <si>
    <t>1. 자기주식(주석2,13)</t>
  </si>
  <si>
    <t>2. 매도가능증권평가손실(주석2,4)</t>
  </si>
  <si>
    <t>자 본 총 계</t>
  </si>
  <si>
    <t>부 채 와 자 본 총 계</t>
  </si>
  <si>
    <t>자산 총계에 대한 비율</t>
  </si>
  <si>
    <t>자산</t>
  </si>
  <si>
    <t>유동자산: 제2기 51.79%, 제1기 62.10%로 10.31P% 감소</t>
  </si>
  <si>
    <t>유동자산: 제2기 70,340,475,887원, 제1기 94,499,259,367원으로 25.57% 감소.</t>
  </si>
  <si>
    <t>고정자산: 제2기 48.21%, 제1기 37.90%로 10.31%P 증가</t>
  </si>
  <si>
    <t>고정자산: 제2기 65,466,490,368원, 제1기 57,681,275,591원으로 13.50% 증가.</t>
  </si>
  <si>
    <t>유동자산 내 항목</t>
  </si>
  <si>
    <t>자산 총계: 제2기 135,806,966,255원, 제1기 152,180,534,958원으로 10.76% 감소.</t>
  </si>
  <si>
    <t>당좌자산: 제2기 18.73%, 제1기 27.96%로 9.23%P 감소</t>
  </si>
  <si>
    <t>부채</t>
  </si>
  <si>
    <t>재고자산: 제2기 33.06%, 제1기 34.14%로 1.08%P 감소</t>
  </si>
  <si>
    <t>유동부채: 제2기 77,391,386,901원, 제1기 93,258,839,573원으로 17.01% 감소.</t>
  </si>
  <si>
    <t>고정자산 내 항목</t>
  </si>
  <si>
    <t>고정부채: 제2기 15,528,460,972원, 제1기 11,529,174,241원으로 34.69% 증가.</t>
  </si>
  <si>
    <t>투자자산: 제2기 3.59%, 제1기 4.19%로 0.60%P 감소</t>
  </si>
  <si>
    <t>부채 총계: 제2기 92,919,847,873원, 제1기 104,788,013,814원으로 11.33% 감소.</t>
  </si>
  <si>
    <t>유형자산: 제2기 44.61%, 제1기 33.69%로 10.92%P 증가</t>
  </si>
  <si>
    <t>자본</t>
  </si>
  <si>
    <t>부채 총계에 대한 비율</t>
  </si>
  <si>
    <t>자본 총계: 제2기 42,887,118,382원, 제1기 47,392,521,144원으로 9.51% 감소.</t>
  </si>
  <si>
    <t>유동부채: 제2기 56.99%, 제1기 61.28%로 4.29%P 감소</t>
  </si>
  <si>
    <t>고정부채: 제2기 11.43%, 제1기 7.58%로 3.85%P 증가</t>
  </si>
  <si>
    <t xml:space="preserve">수평적 분석 </t>
  </si>
  <si>
    <t>자본 총계에 대한 비율</t>
  </si>
  <si>
    <t xml:space="preserve">자산의 주요 감소 요인은 주로 유동자산의 감소인데, 현금및현금등가물이 전기대비 감소가 큰걸로 보아, 미지급금과 매입채무의 지급으로 인해 단기간 커다란 유출이 있었던 것으로 보임 </t>
  </si>
  <si>
    <t>자본금: 제2기 26.36%, 제1기 23.52%로 2.84%P 증가</t>
  </si>
  <si>
    <t>부채의 주요 감소 요인은 유동부채의 감소에서 비롯되는데, 주요 요인은 미지급금의 지급과, 매입채무의 지급이 가장 큰 비율을 차지 하고 있음</t>
  </si>
  <si>
    <t>자본잉여금: 제2기 8.41%, 제1기 7.51%로 0.90%P 증가</t>
  </si>
  <si>
    <t>자본의 주요 감소 요인은 결손금의 증가와 자본조정의 악화라고 판단됨</t>
  </si>
  <si>
    <t>결론적으로, 고정자산 비중의 증가는 상대적으로 긍정적인 변화를 보여주지만, 유동자산의 감소로 인해 유동부채 등의 상환능력인 단기 지급능력이 악화될 것을 대비해야함</t>
  </si>
  <si>
    <t>제 1 (전) 기</t>
  </si>
  <si>
    <t>Ⅰ. 매출액(주석2,16,20)</t>
  </si>
  <si>
    <t>1. 제품매출액</t>
  </si>
  <si>
    <t>2. 상품매출액</t>
  </si>
  <si>
    <t>Ⅱ. 매출원가(주석16)</t>
  </si>
  <si>
    <t>1. 제품매출원가</t>
  </si>
  <si>
    <t>가. 기초제품재고액</t>
  </si>
  <si>
    <t>나. 당기제품제조원가</t>
  </si>
  <si>
    <t>다. 타계정에서대체액</t>
  </si>
  <si>
    <t>계</t>
  </si>
  <si>
    <t>라. 타계정으로대체액</t>
  </si>
  <si>
    <t>마. 기말제품재고액</t>
  </si>
  <si>
    <t>2. 상품매출원가</t>
  </si>
  <si>
    <t>가. 기초상품재고액</t>
  </si>
  <si>
    <t>나. 당기상품매입액</t>
  </si>
  <si>
    <t>마. 기말상품재고액</t>
  </si>
  <si>
    <t>Ⅲ. 매출총이익</t>
  </si>
  <si>
    <t>Ⅳ. 판매비와관리비</t>
  </si>
  <si>
    <t>1. 급여(주석17)</t>
  </si>
  <si>
    <t>2. 퇴직급여(주석17)</t>
  </si>
  <si>
    <t>3. 복리후생비(주석17)</t>
  </si>
  <si>
    <t>4. 여비교통비</t>
  </si>
  <si>
    <t>5. 통신비</t>
  </si>
  <si>
    <t>6. 수도광열비</t>
  </si>
  <si>
    <t>7. 세금과공과(주석17)</t>
  </si>
  <si>
    <t>8. 지급임차료(주석17)</t>
  </si>
  <si>
    <t>9. 감가상각비(주석17)</t>
  </si>
  <si>
    <t>10. 무형자산상각비(주석17)</t>
  </si>
  <si>
    <t>11. 수선비</t>
  </si>
  <si>
    <t>12. 보험료</t>
  </si>
  <si>
    <t>13. 접대비</t>
  </si>
  <si>
    <t>14. 광고선전비</t>
  </si>
  <si>
    <t>15. 운반비</t>
  </si>
  <si>
    <t>16. 보관료</t>
  </si>
  <si>
    <t>17. 견본비</t>
  </si>
  <si>
    <t>-</t>
  </si>
  <si>
    <t>18. 포장비</t>
  </si>
  <si>
    <t>19. 경상연구개발비(주석6)</t>
  </si>
  <si>
    <t>20. 판매수수료</t>
  </si>
  <si>
    <t>21. 소모품비</t>
  </si>
  <si>
    <t>22. 용역비</t>
  </si>
  <si>
    <t>23. 도서인쇄비</t>
  </si>
  <si>
    <t>24. 사무용품비</t>
  </si>
  <si>
    <t>25. 자동차비</t>
  </si>
  <si>
    <t>26. 지급수수료</t>
  </si>
  <si>
    <t>27. 교육훈련비</t>
  </si>
  <si>
    <t>28. 회의비</t>
  </si>
  <si>
    <t>29. 조사연구비</t>
  </si>
  <si>
    <t>30. 판매촉진비</t>
  </si>
  <si>
    <t>31. 전산운영비</t>
  </si>
  <si>
    <t>32. 잡비</t>
  </si>
  <si>
    <t>Ⅴ. 영업손실</t>
  </si>
  <si>
    <t>Ⅵ. 영업외수익</t>
  </si>
  <si>
    <t>1. 이자수익</t>
  </si>
  <si>
    <t>2. 배당금수익</t>
  </si>
  <si>
    <t>3. 수입수수료</t>
  </si>
  <si>
    <t>4. 대손충당금환입</t>
  </si>
  <si>
    <t>5. 매도가능증권처분이익</t>
  </si>
  <si>
    <t>6. 지분법적용주식처분이익</t>
  </si>
  <si>
    <t>7. 유형자산처분이익</t>
  </si>
  <si>
    <t>8. 외환차익</t>
  </si>
  <si>
    <t>9. 외화환산이익(주석11)</t>
  </si>
  <si>
    <t>10. 파생상품거래이익(주석2,12)</t>
  </si>
  <si>
    <t>11. 잡이익</t>
  </si>
  <si>
    <t>Ⅶ. 영업외비용</t>
  </si>
  <si>
    <t>1. 이자비용</t>
  </si>
  <si>
    <t>2. 매출채권매각손실</t>
  </si>
  <si>
    <t>3. 매도가능증권처분손실</t>
  </si>
  <si>
    <t>4. 유형자산처분손실</t>
  </si>
  <si>
    <t>5. 외환차손</t>
  </si>
  <si>
    <t>6. 외화환산손실(주석11)</t>
  </si>
  <si>
    <t>7. 기부금</t>
  </si>
  <si>
    <t>8. 파생상품거래손실(주석2,12)</t>
  </si>
  <si>
    <t>9. 잡손실</t>
  </si>
  <si>
    <t>Ⅷ. 경상손실</t>
  </si>
  <si>
    <t>Ⅸ. 특별이익</t>
  </si>
  <si>
    <t>Ⅹ. 특별손실</t>
  </si>
  <si>
    <t>ⅩⅠ. 법인세비용차감전순손실</t>
  </si>
  <si>
    <t>ⅩⅡ. 법인세비용(주석2,14)</t>
  </si>
  <si>
    <t>ⅩⅢ. 당기순손실(주석15)
 (주당경상손실 : 당기 : 552원
 전기 : -46원)
 (주당순손실 : 당기 : 552원
 전기 : -46원)</t>
  </si>
  <si>
    <t>당기 매출액이 전기 대비 125.85% 증가한것으로 보아 전기 대비 생산량의 대폭 증가와 인수합병으로 인해 시너지 효과를 보고 있는 것으로 보임</t>
  </si>
  <si>
    <t>당기와 전기 모두 매출액을 기준으로 분석한 결과, 당기와 전기의 제품매출액의 비율이 높고 상품매출액의 비중이 낮다, 당기에 전기대비 제품 매출액이 89.17%P  차이가 날정도로 대폭 상승 하였음</t>
  </si>
  <si>
    <t xml:space="preserve">매출원가 역시 109.75% 증가했으나, 매출총이익은 316.15% 증가함, 매출원가가 증가 했음에도 불구하고 매출총이익의 대폭상승은 효율적인 제품및 상품 판매를 했다고 볼 수 있음 </t>
  </si>
  <si>
    <t>전기대비 당기 매출원가의 비율은 감소하였으며, 매출총이익의 비율은 증가함</t>
  </si>
  <si>
    <t>판매비와 관리비가 192.04% 증가하였음에도, 영업손실이 소폭으로 감소한 이유는 매출총이익의 대폭 상승으로 볼 수 있음.</t>
  </si>
  <si>
    <t>판매비와 관리비의 비율이 크게 증가하였고, 당기와 전기 모두 여전히 영업손실이 발생하고 있음</t>
  </si>
  <si>
    <t xml:space="preserve">영업외수익은 12.69% 감소한 반면, 영업외비용은 195.39% 증가했다. 영업외 비용 증가의 주요 요인들은 이자비용과외환차손의 증가 파생상품거래손실이 큰 요인으로 작용하고 있음 </t>
  </si>
  <si>
    <t>전기 대비 영업외수익 비율은 감소했으며, 영업외비용 비율은 증가했다</t>
  </si>
  <si>
    <t>최종적으로는 경상손실 및 법인세비용차감전순손실이 대폭 증가했음. 비용 항목들의 대폭 증가에도 불구하고 매출총이익의 대폭 상승으로 인해 긍정적인 효과를 가져올 수 있었음</t>
  </si>
  <si>
    <t>결론</t>
  </si>
  <si>
    <t>이러한 분석 결과를 바탕으로, 매출액의 증가에도 불구하고 판매비와 관리비, 영업외비용의 증가가 부정적인 결과를 초래 할 수 있음을 알 수 있음. 이러한 문제점을 개선 하기 위해서는 판매비와 관리비의 절감 및 효율적인 경영활동이 이행해야함.</t>
  </si>
  <si>
    <t>회사명 : 대림수산주식회사</t>
  </si>
  <si>
    <t>제 43(당) 기</t>
  </si>
  <si>
    <t>제 42(전) 기</t>
  </si>
  <si>
    <t>I.유동자산</t>
  </si>
  <si>
    <t>(1)당좌자산</t>
  </si>
  <si>
    <t>1.현금및현금등가물(주석2,3,4,21,31)</t>
  </si>
  <si>
    <t>2.단기금융상품(주석2,3,4,5,14)</t>
  </si>
  <si>
    <t>3.매출채권(주석2,8,21,23,26)</t>
  </si>
  <si>
    <t>4.단기대여금(주석2,21,23,26,28)</t>
  </si>
  <si>
    <t>5.미수금(주석2,21,23)</t>
  </si>
  <si>
    <t>6.미수수익(주석2,21)</t>
  </si>
  <si>
    <t>7.선급금</t>
  </si>
  <si>
    <t>8.선급비용</t>
  </si>
  <si>
    <t>9.어로선급비용</t>
  </si>
  <si>
    <t>10.선원선급금</t>
  </si>
  <si>
    <t>11.선급법인세</t>
  </si>
  <si>
    <t>(2)재고자산(주석2,9)</t>
  </si>
  <si>
    <t>1.상품</t>
  </si>
  <si>
    <t>2.제품</t>
  </si>
  <si>
    <t>3.어획물</t>
  </si>
  <si>
    <t>어획물평가충당금</t>
  </si>
  <si>
    <t>4.원재료</t>
  </si>
  <si>
    <t>5.저장품</t>
  </si>
  <si>
    <t>6.미착품</t>
  </si>
  <si>
    <t>II.고정자산</t>
  </si>
  <si>
    <t>(1)투자자산</t>
  </si>
  <si>
    <t>1.장기금융상품(주석2,3,4)</t>
  </si>
  <si>
    <t>2.장기투자증권(주석2,6,23)</t>
  </si>
  <si>
    <t>3.장기대여금(주석2,21,23)</t>
  </si>
  <si>
    <t>4.투자부동산(주석10,11,14)</t>
  </si>
  <si>
    <t>5.보증금(주석2,21)</t>
  </si>
  <si>
    <t>6.장기미수금(주석2,21,23)</t>
  </si>
  <si>
    <t>(2)유형자산(주석2,12,13,14)</t>
  </si>
  <si>
    <t>1.토지(주석11)</t>
  </si>
  <si>
    <t>2.건물</t>
  </si>
  <si>
    <t>3.구축물</t>
  </si>
  <si>
    <t>4.기계장치</t>
  </si>
  <si>
    <t>5.선박</t>
  </si>
  <si>
    <t>6.차량운반구</t>
  </si>
  <si>
    <t>7.공구와기구</t>
  </si>
  <si>
    <t>8.집기비품</t>
  </si>
  <si>
    <t>8.어망</t>
  </si>
  <si>
    <t>9.어선구</t>
  </si>
  <si>
    <t>10.설비</t>
  </si>
  <si>
    <t>11.건설중인자산</t>
  </si>
  <si>
    <t>(3)무형자산(주석2,15)</t>
  </si>
  <si>
    <t>1.산업재산권</t>
  </si>
  <si>
    <t>2.기타의무형자산</t>
  </si>
  <si>
    <t>I.유동부채</t>
  </si>
  <si>
    <t>1.매입채무(주석2,21,23)</t>
  </si>
  <si>
    <t>2.단기차입금(주석2,17,21,23)</t>
  </si>
  <si>
    <t>3.미지급금(주석2,21)</t>
  </si>
  <si>
    <t>4.선수금(주석2,21)</t>
  </si>
  <si>
    <t>5.예수금(주석2,21,23)</t>
  </si>
  <si>
    <t>6.예수원천세</t>
  </si>
  <si>
    <t>7.미지급비용(주석2,21)</t>
  </si>
  <si>
    <t>8.미지급법인세</t>
  </si>
  <si>
    <t>9.유동성사채(주석2,18,19,22)</t>
  </si>
  <si>
    <t>현재가치할인차금</t>
  </si>
  <si>
    <t>사채할인발행차금</t>
  </si>
  <si>
    <t>10.유동성장기부채(주석2,18,22,23,26)</t>
  </si>
  <si>
    <t>11.수입보증금</t>
  </si>
  <si>
    <t>12.부가가치세예수금</t>
  </si>
  <si>
    <t>II.고정부채</t>
  </si>
  <si>
    <t>1.사채(주석2,18,19,22)</t>
  </si>
  <si>
    <t>2.장기차입금(주석2,18,22,23,26)</t>
  </si>
  <si>
    <t>3.퇴직급여충당금(주석2,20)</t>
  </si>
  <si>
    <t>퇴직보험예치금(주석4)</t>
  </si>
  <si>
    <t>국민연금전환금</t>
  </si>
  <si>
    <t>4.기타의고정부채</t>
  </si>
  <si>
    <t>I.자본금(주석19,24)</t>
  </si>
  <si>
    <t>1.보통주자본금</t>
  </si>
  <si>
    <t>2.우선주자본금</t>
  </si>
  <si>
    <t>II.자본잉여금</t>
  </si>
  <si>
    <t>1.감자차익(주석24,25)</t>
  </si>
  <si>
    <t>III.이익잉여금(△결손금)(주석25)</t>
  </si>
  <si>
    <t>1.처분전이익잉여금(△결손금)
(당기순이익 :
 당 기: 11,597,012,960원
 전 기: 7,760,124,029원)</t>
  </si>
  <si>
    <t>IV.자본조정</t>
  </si>
  <si>
    <t>1.장기투자증권평가이익(주석2,6)</t>
  </si>
  <si>
    <t>2.주식할인발행차금(주석2,24)</t>
  </si>
  <si>
    <t>3.자기주식처분손실(주석27)</t>
  </si>
  <si>
    <t>부채와자본총계</t>
  </si>
  <si>
    <t>유동자산: 제43기 53.39%, 제42기 53.65%로 0.26P% 감소</t>
  </si>
  <si>
    <t>유동자산: 제43기 59,312,879,616원, 제42기 51,567,280,453원으로 15.02% 증가</t>
  </si>
  <si>
    <t>고정자산: 제43기 46.61%, 제42기 46.35%로 0.26%P 증가</t>
  </si>
  <si>
    <t>고정자산: 제43기 51,779,332,234원, 제42기 44,553,418,990원으로 16.22% 증가</t>
  </si>
  <si>
    <t>자산 총계: 제43기 111,092,211,850원, 제42기 96,120,699,443원으로 15.58% 증가</t>
  </si>
  <si>
    <t>당좌자산: 제43기 42.80%, 제42기 40.33%로 2.46%P 증가</t>
  </si>
  <si>
    <t>재고자산: 제43기 10.59%, 제42기 13.31%로 2.72%P 감소</t>
  </si>
  <si>
    <t>유동부채: 제43기 80,415,814,988원, 제42기 39,643,529,972원으로 81.85% 증가</t>
  </si>
  <si>
    <t>고정부채: 제43기 7,194,419,503원, 제42기 11,529,174,241원으로 34.69% 감소</t>
  </si>
  <si>
    <t>투자자산: 제43기 11.01%, 제42기 5.69%로 5.32%P 증가</t>
  </si>
  <si>
    <t>부채 총계: 제43기 87,610,234,491원, 제42기 84,152,773,549원으로 4.11% 증가</t>
  </si>
  <si>
    <t>유형자산: 제43기 35.48%, 제42기 40.54%로 5.06%P 감소</t>
  </si>
  <si>
    <t>자본 총계: 제43기 23,481,977,359원, 제42기 11,967,925,894원으로 96.21% 증가</t>
  </si>
  <si>
    <t>유동부채: 제43기 72.39%, 제42기 46.31%로 26.08%P 증가</t>
  </si>
  <si>
    <t>고정부채: 제43기 6.48%, 제42기 41.24%로 34.77%P 감소</t>
  </si>
  <si>
    <t>자산의 주요 증가 요인은 유동자산의 증가인데, 매출채권의 회수를 함으로써 단기의 자금 유입과 선급 법인세의 납입액으로 인해</t>
  </si>
  <si>
    <t>증가한걸로 보임</t>
  </si>
  <si>
    <t>당기 부채 총액은 전기대비 증가했다. 고정부채가 감소하였지만, 유동부채인 선수금,미지급금의 증가가 부채 증가의 큰 영향일 미치고 있다</t>
  </si>
  <si>
    <t>특히 선수금의 대폭 상승으로 인해 부채 총액은 상승 했지만, 상승 주요 요인이 선수금이기에 정상적으로 영업활동이 이루어진다면, 선수금은 많은 비중은</t>
  </si>
  <si>
    <t>추후에 기업의 큰 호재로 이어질 수 있음</t>
  </si>
  <si>
    <t>자본총액이 전기대비 96.21% 증가 하였다. 자본총액의 주요 상승 요인은 자본금에서 나타는데 주로 사조대림이 신주를 발행해 자본을 확보 한 것임</t>
  </si>
  <si>
    <t>자본금이 증가하면 회사의 재무 구조가 강화되고, 더 큰 사업을 추진하거나 부채를 상환하는 등의 재정적 여유가 생길 수 있음.</t>
  </si>
  <si>
    <t>또한, 외부 투자자들에게는 회사가 성장하고 있다는 긍정적인 신호로 작용할 수 있음.</t>
  </si>
  <si>
    <t>손 익 계 산 서</t>
  </si>
  <si>
    <t>제2기 2005년 04월 01일부터 2006년 03월 31일까지</t>
  </si>
  <si>
    <t>제42기 2004년 04월 01일부터 2005년 03월 31일까지</t>
  </si>
  <si>
    <t>I.매출액(주석2,23)</t>
  </si>
  <si>
    <t>1.제품매출액</t>
  </si>
  <si>
    <t>2.어획물매출액</t>
  </si>
  <si>
    <t>3.상품매출액</t>
  </si>
  <si>
    <t>4.냉동냉장수입</t>
  </si>
  <si>
    <t>5.임대수입</t>
  </si>
  <si>
    <t>6.송출수입</t>
  </si>
  <si>
    <t>7.수수료수입</t>
  </si>
  <si>
    <t>II.매출원가(주석23)</t>
  </si>
  <si>
    <t>1.제품매출원가</t>
  </si>
  <si>
    <t>2.어획물매출원가(주석9)</t>
  </si>
  <si>
    <t>3.상품매출원가</t>
  </si>
  <si>
    <t>4.냉동냉장원가</t>
  </si>
  <si>
    <t>III.매출총이익</t>
  </si>
  <si>
    <t>IV.판매비와관리비(주석41)</t>
  </si>
  <si>
    <t>1.임원급여</t>
  </si>
  <si>
    <t>2.급여</t>
  </si>
  <si>
    <t>3.퇴직급여</t>
  </si>
  <si>
    <t>4.복리후생비</t>
  </si>
  <si>
    <t>5.여비교통비</t>
  </si>
  <si>
    <t>6.통신비</t>
  </si>
  <si>
    <t>7.소모품비</t>
  </si>
  <si>
    <t>8.수리비</t>
  </si>
  <si>
    <t>9.세금과공과</t>
  </si>
  <si>
    <t>10.보험료</t>
  </si>
  <si>
    <t>11.도서인쇄비</t>
  </si>
  <si>
    <t>12.운반비</t>
  </si>
  <si>
    <t>13.수수료</t>
  </si>
  <si>
    <t>14.수도광열비</t>
  </si>
  <si>
    <t>15.포장용기비</t>
  </si>
  <si>
    <t>16.보관료</t>
  </si>
  <si>
    <t>17.접대비</t>
  </si>
  <si>
    <t>18.차량유지비</t>
  </si>
  <si>
    <t>19.지급임차료</t>
  </si>
  <si>
    <t>20.견본비</t>
  </si>
  <si>
    <t>21.광고선전비</t>
  </si>
  <si>
    <t>22.감가상각비</t>
  </si>
  <si>
    <t>23.경상개발비(주석16)</t>
  </si>
  <si>
    <t>24.무형자산상각비</t>
  </si>
  <si>
    <t>25.판매촉진비</t>
  </si>
  <si>
    <t>26.잡비</t>
  </si>
  <si>
    <t>V.영업이익</t>
  </si>
  <si>
    <t>VI.영업외수익</t>
  </si>
  <si>
    <t>1.이자수익</t>
  </si>
  <si>
    <t>2.배당금수익</t>
  </si>
  <si>
    <t>3.외환차익</t>
  </si>
  <si>
    <t>4.외화환산이익(주석2,21)</t>
  </si>
  <si>
    <t>5.보험금수입</t>
  </si>
  <si>
    <t>6.대손충당금환입</t>
  </si>
  <si>
    <t>7.투자자산처분이익(주석6)</t>
  </si>
  <si>
    <t>8.유형자산처분이익</t>
  </si>
  <si>
    <t>9.장기투자증권감액손실환입(주석2,6)</t>
  </si>
  <si>
    <t>10.단기금융상품평가이익(주석5)</t>
  </si>
  <si>
    <t>11.채무면제이익(주석26)</t>
  </si>
  <si>
    <t>12.잡이익</t>
  </si>
  <si>
    <t>VII.영업외비용</t>
  </si>
  <si>
    <t>1.이자비용</t>
  </si>
  <si>
    <t>2.환가료</t>
  </si>
  <si>
    <t>3.유형자산처분손실</t>
  </si>
  <si>
    <t>4.외환차손</t>
  </si>
  <si>
    <t>5.외화환산손실(주석2,21)</t>
  </si>
  <si>
    <t>6.기부금</t>
  </si>
  <si>
    <t>7.투자자산처분손실(주석6)</t>
  </si>
  <si>
    <t>8.장기투자증권감액손실(주석2,6)</t>
  </si>
  <si>
    <t>9.매출채권처분손실(주석2)</t>
  </si>
  <si>
    <t>10.법인세추납액</t>
  </si>
  <si>
    <t>11.잡손실(주석12)</t>
  </si>
  <si>
    <t>VIII.경상이익</t>
  </si>
  <si>
    <t>IX.특별이익</t>
  </si>
  <si>
    <t>1.자산수증이익(주석26)</t>
  </si>
  <si>
    <t>Ⅹ.특별손실</t>
  </si>
  <si>
    <t>ⅩI.법인세비용차감전순이익</t>
  </si>
  <si>
    <t>ⅩII.법인세비용(주석2,29)</t>
  </si>
  <si>
    <t>ⅩIII.당기순이익(주석30)
 (기본 주당 경상이익:
 당 기 : 416원
 전 기 : 1,053원)
 (기본 주당 순이익:
 당 기 : 2,170원
 전 기 : 1,587원)</t>
  </si>
  <si>
    <t>수평적</t>
  </si>
  <si>
    <t>사조오양&amp;사조대림</t>
  </si>
  <si>
    <t>사조남부햄</t>
  </si>
  <si>
    <t>영업손식</t>
  </si>
  <si>
    <t>당기순손실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</si>
</sst>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년m월d일"/>
  </numFmts>
  <fonts count="32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Arial"/>
    </font>
    <font>
      <sz val="11.0"/>
      <color rgb="FF000000"/>
      <name val="굴림"/>
    </font>
    <font>
      <sz val="12.0"/>
      <color rgb="FF000000"/>
      <name val="바탕"/>
    </font>
    <font>
      <sz val="11.0"/>
      <color rgb="FF000000"/>
      <name val="DartNBSP"/>
    </font>
    <font>
      <sz val="11.0"/>
      <color theme="1"/>
      <name val="Arial"/>
    </font>
    <font>
      <color theme="1"/>
      <name val="Arial"/>
    </font>
    <font/>
    <font>
      <color rgb="FF000000"/>
      <name val="&quot;맑은 고딕&quot;"/>
    </font>
    <font>
      <color rgb="FF000000"/>
      <name val="&quot;Arial Unicode MS&quot;"/>
    </font>
    <font>
      <b/>
      <color theme="1"/>
      <name val="Arial"/>
    </font>
    <font>
      <b/>
      <sz val="11.0"/>
      <color theme="1"/>
      <name val="Arial"/>
    </font>
    <font>
      <b/>
      <color theme="1"/>
      <name val="Arial"/>
      <scheme val="minor"/>
    </font>
    <font>
      <b/>
      <sz val="14.0"/>
      <color rgb="FFFF0000"/>
      <name val="Arial"/>
      <scheme val="minor"/>
    </font>
    <font>
      <b/>
      <sz val="14.0"/>
      <color rgb="FFFF0000"/>
      <name val="Arial"/>
    </font>
    <font>
      <color rgb="FFFF0000"/>
      <name val="Arial"/>
    </font>
    <font>
      <b/>
      <sz val="14.0"/>
      <color theme="1"/>
      <name val="Arial"/>
    </font>
    <font>
      <b/>
      <sz val="14.0"/>
      <color theme="1"/>
      <name val="Arial"/>
      <scheme val="minor"/>
    </font>
    <font>
      <b/>
      <sz val="10.0"/>
      <color theme="1"/>
      <name val="Arial"/>
      <scheme val="minor"/>
    </font>
    <font>
      <b/>
      <sz val="14.0"/>
      <color rgb="FF000000"/>
      <name val="Arial"/>
    </font>
    <font>
      <color rgb="FF000000"/>
      <name val="&quot;Times New Roman&quot;"/>
    </font>
    <font>
      <color rgb="FFFF0000"/>
      <name val="Arial"/>
      <scheme val="minor"/>
    </font>
    <font>
      <sz val="13.0"/>
      <color rgb="FFFF0000"/>
      <name val="Arial"/>
      <scheme val="minor"/>
    </font>
    <font>
      <b/>
      <sz val="13.0"/>
      <color rgb="FFFF0000"/>
      <name val="Arial"/>
      <scheme val="minor"/>
    </font>
    <font>
      <b/>
      <color rgb="FFFF0000"/>
      <name val="Arial"/>
      <scheme val="minor"/>
    </font>
    <font>
      <b/>
      <sz val="13.0"/>
      <color theme="1"/>
      <name val="Arial"/>
      <scheme val="minor"/>
    </font>
    <font>
      <b/>
      <sz val="13.0"/>
      <color rgb="FF000000"/>
      <name val="Arial"/>
    </font>
    <font>
      <sz val="13.0"/>
      <color theme="1"/>
      <name val="Arial"/>
      <scheme val="minor"/>
    </font>
    <font>
      <b/>
      <sz val="11.0"/>
      <color rgb="FF000000"/>
      <name val="굴림"/>
    </font>
    <font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CDCDC"/>
        <bgColor rgb="FFDCDCDC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1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808080"/>
      </right>
      <top style="thin">
        <color rgb="FF808080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right style="thin">
        <color rgb="FF000000"/>
      </right>
      <bottom style="thin">
        <color rgb="FF80808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horizontal="right" readingOrder="0"/>
    </xf>
    <xf borderId="0" fillId="2" fontId="2" numFmtId="0" xfId="0" applyAlignment="1" applyFont="1">
      <alignment horizontal="left" readingOrder="0"/>
    </xf>
    <xf borderId="0" fillId="2" fontId="3" numFmtId="164" xfId="0" applyAlignment="1" applyFont="1" applyNumberFormat="1">
      <alignment horizontal="center" readingOrder="0"/>
    </xf>
    <xf borderId="0" fillId="2" fontId="4" numFmtId="164" xfId="0" applyAlignment="1" applyFont="1" applyNumberFormat="1">
      <alignment horizontal="center" readingOrder="0" vertical="top"/>
    </xf>
    <xf borderId="0" fillId="2" fontId="1" numFmtId="164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2" fontId="3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2" fontId="4" numFmtId="3" xfId="0" applyAlignment="1" applyFont="1" applyNumberFormat="1">
      <alignment horizontal="center" readingOrder="0" vertical="top"/>
    </xf>
    <xf borderId="0" fillId="2" fontId="6" numFmtId="3" xfId="0" applyAlignment="1" applyFont="1" applyNumberFormat="1">
      <alignment readingOrder="0"/>
    </xf>
    <xf borderId="0" fillId="2" fontId="4" numFmtId="3" xfId="0" applyAlignment="1" applyFont="1" applyNumberFormat="1">
      <alignment readingOrder="0"/>
    </xf>
    <xf borderId="1" fillId="2" fontId="4" numFmtId="3" xfId="0" applyAlignment="1" applyBorder="1" applyFont="1" applyNumberFormat="1">
      <alignment horizontal="right" readingOrder="0" vertical="top"/>
    </xf>
    <xf borderId="0" fillId="2" fontId="6" numFmtId="3" xfId="0" applyAlignment="1" applyFont="1" applyNumberFormat="1">
      <alignment horizontal="right" readingOrder="0" vertical="top"/>
    </xf>
    <xf borderId="0" fillId="2" fontId="3" numFmtId="3" xfId="0" applyAlignment="1" applyFont="1" applyNumberFormat="1">
      <alignment readingOrder="0"/>
    </xf>
    <xf borderId="0" fillId="2" fontId="4" numFmtId="3" xfId="0" applyAlignment="1" applyFont="1" applyNumberFormat="1">
      <alignment horizontal="right" readingOrder="0" vertical="top"/>
    </xf>
    <xf borderId="0" fillId="2" fontId="6" numFmtId="3" xfId="0" applyAlignment="1" applyFont="1" applyNumberFormat="1">
      <alignment horizontal="right" readingOrder="0"/>
    </xf>
    <xf borderId="0" fillId="2" fontId="3" numFmtId="3" xfId="0" applyAlignment="1" applyFont="1" applyNumberFormat="1">
      <alignment horizontal="right" readingOrder="0"/>
    </xf>
    <xf borderId="0" fillId="2" fontId="3" numFmtId="10" xfId="0" applyAlignment="1" applyFont="1" applyNumberFormat="1">
      <alignment horizontal="right" readingOrder="0"/>
    </xf>
    <xf borderId="0" fillId="2" fontId="4" numFmtId="0" xfId="0" applyAlignment="1" applyFont="1">
      <alignment readingOrder="0"/>
    </xf>
    <xf borderId="0" fillId="2" fontId="1" numFmtId="10" xfId="0" applyAlignment="1" applyFont="1" applyNumberFormat="1">
      <alignment readingOrder="0"/>
    </xf>
    <xf borderId="0" fillId="2" fontId="1" numFmtId="10" xfId="0" applyFont="1" applyNumberFormat="1"/>
    <xf borderId="0" fillId="2" fontId="4" numFmtId="10" xfId="0" applyAlignment="1" applyFont="1" applyNumberFormat="1">
      <alignment readingOrder="0"/>
    </xf>
    <xf borderId="0" fillId="2" fontId="1" numFmtId="4" xfId="0" applyAlignment="1" applyFont="1" applyNumberForma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10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2" fillId="3" fontId="3" numFmtId="0" xfId="0" applyAlignment="1" applyBorder="1" applyFill="1" applyFont="1">
      <alignment horizontal="center" vertical="bottom"/>
    </xf>
    <xf borderId="3" fillId="3" fontId="3" numFmtId="3" xfId="0" applyAlignment="1" applyBorder="1" applyFont="1" applyNumberFormat="1">
      <alignment horizontal="center" vertical="bottom"/>
    </xf>
    <xf borderId="4" fillId="0" fontId="9" numFmtId="0" xfId="0" applyBorder="1" applyFont="1"/>
    <xf borderId="5" fillId="0" fontId="9" numFmtId="0" xfId="0" applyBorder="1" applyFont="1"/>
    <xf borderId="3" fillId="3" fontId="10" numFmtId="0" xfId="0" applyAlignment="1" applyBorder="1" applyFont="1">
      <alignment horizontal="center" readingOrder="0" vertical="top"/>
    </xf>
    <xf borderId="6" fillId="3" fontId="10" numFmtId="0" xfId="0" applyAlignment="1" applyBorder="1" applyFont="1">
      <alignment horizontal="left" readingOrder="0" vertical="top"/>
    </xf>
    <xf borderId="7" fillId="2" fontId="7" numFmtId="0" xfId="0" applyAlignment="1" applyBorder="1" applyFont="1">
      <alignment horizontal="center" vertical="bottom"/>
    </xf>
    <xf borderId="8" fillId="2" fontId="7" numFmtId="0" xfId="0" applyAlignment="1" applyBorder="1" applyFont="1">
      <alignment horizontal="center" vertical="bottom"/>
    </xf>
    <xf borderId="9" fillId="0" fontId="9" numFmtId="0" xfId="0" applyBorder="1" applyFont="1"/>
    <xf borderId="8" fillId="2" fontId="7" numFmtId="0" xfId="0" applyAlignment="1" applyBorder="1" applyFont="1">
      <alignment horizontal="center" vertical="bottom"/>
    </xf>
    <xf borderId="8" fillId="4" fontId="7" numFmtId="0" xfId="0" applyAlignment="1" applyBorder="1" applyFill="1" applyFont="1">
      <alignment horizontal="center" vertical="bottom"/>
    </xf>
    <xf borderId="0" fillId="4" fontId="7" numFmtId="0" xfId="0" applyAlignment="1" applyFont="1">
      <alignment horizontal="center" vertical="bottom"/>
    </xf>
    <xf borderId="10" fillId="0" fontId="9" numFmtId="0" xfId="0" applyBorder="1" applyFont="1"/>
    <xf borderId="11" fillId="0" fontId="9" numFmtId="0" xfId="0" applyBorder="1" applyFont="1"/>
    <xf borderId="3" fillId="3" fontId="3" numFmtId="0" xfId="0" applyAlignment="1" applyBorder="1" applyFont="1">
      <alignment horizontal="center" readingOrder="0" vertical="bottom"/>
    </xf>
    <xf borderId="3" fillId="3" fontId="11" numFmtId="0" xfId="0" applyAlignment="1" applyBorder="1" applyFont="1">
      <alignment horizontal="center" readingOrder="0" vertical="top"/>
    </xf>
    <xf borderId="6" fillId="3" fontId="11" numFmtId="0" xfId="0" applyAlignment="1" applyBorder="1" applyFont="1">
      <alignment horizontal="left" readingOrder="0" vertical="top"/>
    </xf>
    <xf borderId="12" fillId="0" fontId="9" numFmtId="0" xfId="0" applyBorder="1" applyFont="1"/>
    <xf borderId="0" fillId="2" fontId="8" numFmtId="0" xfId="0" applyAlignment="1" applyFont="1">
      <alignment vertical="bottom"/>
    </xf>
    <xf borderId="0" fillId="2" fontId="8" numFmtId="0" xfId="0" applyAlignment="1" applyFont="1">
      <alignment vertical="bottom"/>
    </xf>
    <xf borderId="13" fillId="4" fontId="8" numFmtId="0" xfId="0" applyAlignment="1" applyBorder="1" applyFont="1">
      <alignment vertical="bottom"/>
    </xf>
    <xf borderId="14" fillId="0" fontId="9" numFmtId="0" xfId="0" applyBorder="1" applyFont="1"/>
    <xf borderId="15" fillId="5" fontId="7" numFmtId="3" xfId="0" applyAlignment="1" applyBorder="1" applyFill="1" applyFont="1" applyNumberFormat="1">
      <alignment vertical="top"/>
    </xf>
    <xf borderId="15" fillId="5" fontId="8" numFmtId="3" xfId="0" applyAlignment="1" applyBorder="1" applyFont="1" applyNumberFormat="1">
      <alignment vertical="top"/>
    </xf>
    <xf borderId="15" fillId="5" fontId="8" numFmtId="10" xfId="0" applyAlignment="1" applyBorder="1" applyFont="1" applyNumberFormat="1">
      <alignment vertical="top"/>
    </xf>
    <xf borderId="15" fillId="5" fontId="8" numFmtId="0" xfId="0" applyAlignment="1" applyBorder="1" applyFont="1">
      <alignment vertical="top"/>
    </xf>
    <xf borderId="13" fillId="5" fontId="8" numFmtId="3" xfId="0" applyAlignment="1" applyBorder="1" applyFont="1" applyNumberFormat="1">
      <alignment vertical="top"/>
    </xf>
    <xf borderId="6" fillId="5" fontId="1" numFmtId="0" xfId="0" applyBorder="1" applyFont="1"/>
    <xf borderId="6" fillId="5" fontId="12" numFmtId="0" xfId="0" applyAlignment="1" applyBorder="1" applyFont="1">
      <alignment vertical="bottom"/>
    </xf>
    <xf borderId="12" fillId="5" fontId="7" numFmtId="0" xfId="0" applyAlignment="1" applyBorder="1" applyFont="1">
      <alignment vertical="top"/>
    </xf>
    <xf borderId="15" fillId="5" fontId="7" numFmtId="3" xfId="0" applyAlignment="1" applyBorder="1" applyFont="1" applyNumberFormat="1">
      <alignment horizontal="right" vertical="top"/>
    </xf>
    <xf borderId="1" fillId="0" fontId="7" numFmtId="0" xfId="0" applyAlignment="1" applyBorder="1" applyFont="1">
      <alignment vertical="top"/>
    </xf>
    <xf borderId="1" fillId="0" fontId="8" numFmtId="0" xfId="0" applyAlignment="1" applyBorder="1" applyFont="1">
      <alignment vertical="top"/>
    </xf>
    <xf borderId="1" fillId="0" fontId="7" numFmtId="3" xfId="0" applyAlignment="1" applyBorder="1" applyFont="1" applyNumberFormat="1">
      <alignment horizontal="right" vertical="top"/>
    </xf>
    <xf borderId="8" fillId="0" fontId="8" numFmtId="3" xfId="0" applyAlignment="1" applyBorder="1" applyFont="1" applyNumberFormat="1">
      <alignment vertical="top"/>
    </xf>
    <xf borderId="1" fillId="5" fontId="13" numFmtId="3" xfId="0" applyAlignment="1" applyBorder="1" applyFont="1" applyNumberFormat="1">
      <alignment vertical="top"/>
    </xf>
    <xf borderId="1" fillId="5" fontId="12" numFmtId="3" xfId="0" applyAlignment="1" applyBorder="1" applyFont="1" applyNumberFormat="1">
      <alignment vertical="top"/>
    </xf>
    <xf borderId="1" fillId="5" fontId="13" numFmtId="3" xfId="0" applyAlignment="1" applyBorder="1" applyFont="1" applyNumberFormat="1">
      <alignment horizontal="right" vertical="top"/>
    </xf>
    <xf borderId="1" fillId="5" fontId="12" numFmtId="10" xfId="0" applyAlignment="1" applyBorder="1" applyFont="1" applyNumberFormat="1">
      <alignment readingOrder="0" vertical="top"/>
    </xf>
    <xf borderId="1" fillId="2" fontId="7" numFmtId="10" xfId="0" applyAlignment="1" applyBorder="1" applyFont="1" applyNumberFormat="1">
      <alignment horizontal="right" vertical="top"/>
    </xf>
    <xf borderId="8" fillId="5" fontId="13" numFmtId="10" xfId="0" applyAlignment="1" applyBorder="1" applyFont="1" applyNumberFormat="1">
      <alignment horizontal="right" vertical="top"/>
    </xf>
    <xf borderId="6" fillId="5" fontId="12" numFmtId="3" xfId="0" applyAlignment="1" applyBorder="1" applyFont="1" applyNumberFormat="1">
      <alignment horizontal="center" vertical="bottom"/>
    </xf>
    <xf borderId="9" fillId="5" fontId="13" numFmtId="0" xfId="0" applyAlignment="1" applyBorder="1" applyFont="1">
      <alignment vertical="top"/>
    </xf>
    <xf borderId="1" fillId="5" fontId="13" numFmtId="10" xfId="0" applyAlignment="1" applyBorder="1" applyFont="1" applyNumberFormat="1">
      <alignment horizontal="right" vertical="top"/>
    </xf>
    <xf borderId="1" fillId="5" fontId="12" numFmtId="10" xfId="0" applyAlignment="1" applyBorder="1" applyFont="1" applyNumberFormat="1">
      <alignment vertical="top"/>
    </xf>
    <xf borderId="1" fillId="0" fontId="7" numFmtId="3" xfId="0" applyAlignment="1" applyBorder="1" applyFont="1" applyNumberFormat="1">
      <alignment vertical="top"/>
    </xf>
    <xf borderId="1" fillId="0" fontId="8" numFmtId="3" xfId="0" applyAlignment="1" applyBorder="1" applyFont="1" applyNumberFormat="1">
      <alignment vertical="top"/>
    </xf>
    <xf borderId="1" fillId="5" fontId="7" numFmtId="3" xfId="0" applyAlignment="1" applyBorder="1" applyFont="1" applyNumberFormat="1">
      <alignment vertical="top"/>
    </xf>
    <xf borderId="1" fillId="5" fontId="8" numFmtId="3" xfId="0" applyAlignment="1" applyBorder="1" applyFont="1" applyNumberFormat="1">
      <alignment vertical="top"/>
    </xf>
    <xf borderId="1" fillId="5" fontId="7" numFmtId="3" xfId="0" applyAlignment="1" applyBorder="1" applyFont="1" applyNumberFormat="1">
      <alignment horizontal="right" vertical="top"/>
    </xf>
    <xf borderId="1" fillId="5" fontId="8" numFmtId="10" xfId="0" applyAlignment="1" applyBorder="1" applyFont="1" applyNumberFormat="1">
      <alignment vertical="top"/>
    </xf>
    <xf borderId="1" fillId="5" fontId="8" numFmtId="0" xfId="0" applyAlignment="1" applyBorder="1" applyFont="1">
      <alignment vertical="top"/>
    </xf>
    <xf borderId="1" fillId="5" fontId="7" numFmtId="10" xfId="0" applyAlignment="1" applyBorder="1" applyFont="1" applyNumberFormat="1">
      <alignment horizontal="right" vertical="top"/>
    </xf>
    <xf borderId="15" fillId="5" fontId="7" numFmtId="0" xfId="0" applyAlignment="1" applyBorder="1" applyFont="1">
      <alignment vertical="top"/>
    </xf>
    <xf borderId="9" fillId="5" fontId="7" numFmtId="0" xfId="0" applyAlignment="1" applyBorder="1" applyFont="1">
      <alignment vertical="top"/>
    </xf>
    <xf borderId="1" fillId="5" fontId="7" numFmtId="0" xfId="0" applyAlignment="1" applyBorder="1" applyFont="1">
      <alignment vertical="top"/>
    </xf>
    <xf borderId="1" fillId="2" fontId="8" numFmtId="10" xfId="0" applyAlignment="1" applyBorder="1" applyFont="1" applyNumberFormat="1">
      <alignment vertical="top"/>
    </xf>
    <xf borderId="9" fillId="5" fontId="7" numFmtId="10" xfId="0" applyAlignment="1" applyBorder="1" applyFont="1" applyNumberFormat="1">
      <alignment vertical="top"/>
    </xf>
    <xf borderId="1" fillId="5" fontId="7" numFmtId="3" xfId="0" applyAlignment="1" applyBorder="1" applyFont="1" applyNumberFormat="1">
      <alignment horizontal="right" readingOrder="0" vertical="top"/>
    </xf>
    <xf borderId="6" fillId="5" fontId="12" numFmtId="10" xfId="0" applyAlignment="1" applyBorder="1" applyFont="1" applyNumberFormat="1">
      <alignment horizontal="center" vertical="bottom"/>
    </xf>
    <xf borderId="0" fillId="0" fontId="4" numFmtId="0" xfId="0" applyAlignment="1" applyFont="1">
      <alignment horizontal="right" vertical="top"/>
    </xf>
    <xf borderId="1" fillId="0" fontId="7" numFmtId="3" xfId="0" applyAlignment="1" applyBorder="1" applyFont="1" applyNumberFormat="1">
      <alignment horizontal="center" vertical="top"/>
    </xf>
    <xf borderId="1" fillId="0" fontId="7" numFmtId="0" xfId="0" applyAlignment="1" applyBorder="1" applyFont="1">
      <alignment horizontal="right" vertical="top"/>
    </xf>
    <xf borderId="1" fillId="0" fontId="8" numFmtId="0" xfId="0" applyAlignment="1" applyBorder="1" applyFont="1">
      <alignment vertical="top"/>
    </xf>
    <xf borderId="1" fillId="5" fontId="7" numFmtId="0" xfId="0" applyAlignment="1" applyBorder="1" applyFont="1">
      <alignment horizontal="right" vertical="top"/>
    </xf>
    <xf borderId="1" fillId="5" fontId="13" numFmtId="0" xfId="0" applyAlignment="1" applyBorder="1" applyFont="1">
      <alignment vertical="top"/>
    </xf>
    <xf borderId="1" fillId="5" fontId="12" numFmtId="0" xfId="0" applyAlignment="1" applyBorder="1" applyFont="1">
      <alignment vertical="top"/>
    </xf>
    <xf borderId="0" fillId="0" fontId="8" numFmtId="3" xfId="0" applyAlignment="1" applyFont="1" applyNumberFormat="1">
      <alignment vertical="bottom"/>
    </xf>
    <xf borderId="0" fillId="0" fontId="4" numFmtId="3" xfId="0" applyAlignment="1" applyFont="1" applyNumberFormat="1">
      <alignment horizontal="right" readingOrder="0" vertical="top"/>
    </xf>
    <xf borderId="0" fillId="5" fontId="14" numFmtId="10" xfId="0" applyAlignment="1" applyFont="1" applyNumberFormat="1">
      <alignment readingOrder="0"/>
    </xf>
    <xf borderId="1" fillId="5" fontId="7" numFmtId="0" xfId="0" applyAlignment="1" applyBorder="1" applyFont="1">
      <alignment vertical="top"/>
    </xf>
    <xf borderId="6" fillId="5" fontId="12" numFmtId="0" xfId="0" applyAlignment="1" applyBorder="1" applyFont="1">
      <alignment horizontal="center" vertical="bottom"/>
    </xf>
    <xf borderId="0" fillId="5" fontId="1" numFmtId="0" xfId="0" applyFont="1"/>
    <xf borderId="1" fillId="5" fontId="13" numFmtId="0" xfId="0" applyAlignment="1" applyBorder="1" applyFont="1">
      <alignment vertical="top"/>
    </xf>
    <xf borderId="0" fillId="0" fontId="4" numFmtId="0" xfId="0" applyAlignment="1" applyFont="1">
      <alignment horizontal="right" readingOrder="0" vertical="top"/>
    </xf>
    <xf borderId="16" fillId="5" fontId="7" numFmtId="0" xfId="0" applyAlignment="1" applyBorder="1" applyFont="1">
      <alignment vertical="top"/>
    </xf>
    <xf borderId="1" fillId="0" fontId="7" numFmtId="0" xfId="0" applyAlignment="1" applyBorder="1" applyFont="1">
      <alignment vertical="top"/>
    </xf>
    <xf borderId="8" fillId="0" fontId="8" numFmtId="0" xfId="0" applyAlignment="1" applyBorder="1" applyFont="1">
      <alignment vertical="top"/>
    </xf>
    <xf borderId="6" fillId="5" fontId="8" numFmtId="0" xfId="0" applyAlignment="1" applyBorder="1" applyFont="1">
      <alignment vertical="bottom"/>
    </xf>
    <xf borderId="9" fillId="5" fontId="8" numFmtId="0" xfId="0" applyAlignment="1" applyBorder="1" applyFont="1">
      <alignment vertical="top"/>
    </xf>
    <xf borderId="1" fillId="5" fontId="8" numFmtId="0" xfId="0" applyAlignment="1" applyBorder="1" applyFont="1">
      <alignment vertical="top"/>
    </xf>
    <xf borderId="0" fillId="0" fontId="15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3" xfId="0" applyAlignment="1" applyFont="1" applyNumberFormat="1">
      <alignment vertical="top"/>
    </xf>
    <xf borderId="0" fillId="0" fontId="16" numFmtId="0" xfId="0" applyAlignment="1" applyFont="1">
      <alignment vertical="bottom"/>
    </xf>
    <xf borderId="0" fillId="0" fontId="16" numFmtId="10" xfId="0" applyAlignment="1" applyFont="1" applyNumberFormat="1">
      <alignment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9" numFmtId="0" xfId="0" applyFont="1"/>
    <xf borderId="0" fillId="0" fontId="18" numFmtId="0" xfId="0" applyAlignment="1" applyFont="1">
      <alignment vertical="bottom"/>
    </xf>
    <xf borderId="0" fillId="0" fontId="18" numFmtId="10" xfId="0" applyAlignment="1" applyFont="1" applyNumberFormat="1">
      <alignment vertical="bottom"/>
    </xf>
    <xf borderId="0" fillId="0" fontId="19" numFmtId="0" xfId="0" applyAlignment="1" applyFont="1">
      <alignment readingOrder="0"/>
    </xf>
    <xf borderId="0" fillId="0" fontId="18" numFmtId="0" xfId="0" applyAlignment="1" applyFont="1">
      <alignment readingOrder="0" vertical="bottom"/>
    </xf>
    <xf borderId="0" fillId="2" fontId="16" numFmtId="0" xfId="0" applyAlignment="1" applyFont="1">
      <alignment horizontal="left" readingOrder="0"/>
    </xf>
    <xf borderId="0" fillId="0" fontId="1" numFmtId="10" xfId="0" applyFont="1" applyNumberFormat="1"/>
    <xf borderId="0" fillId="0" fontId="20" numFmtId="0" xfId="0" applyFont="1"/>
    <xf borderId="0" fillId="0" fontId="19" numFmtId="10" xfId="0" applyFont="1" applyNumberFormat="1"/>
    <xf borderId="0" fillId="2" fontId="21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" numFmtId="0" xfId="0" applyAlignment="1" applyFont="1">
      <alignment readingOrder="0"/>
    </xf>
    <xf borderId="6" fillId="0" fontId="7" numFmtId="0" xfId="0" applyAlignment="1" applyBorder="1" applyFont="1">
      <alignment readingOrder="0" vertical="bottom"/>
    </xf>
    <xf borderId="6" fillId="0" fontId="7" numFmtId="0" xfId="0" applyAlignment="1" applyBorder="1" applyFont="1">
      <alignment horizontal="right" vertical="bottom"/>
    </xf>
    <xf borderId="6" fillId="0" fontId="8" numFmtId="0" xfId="0" applyAlignment="1" applyBorder="1" applyFont="1">
      <alignment vertical="bottom"/>
    </xf>
    <xf borderId="6" fillId="0" fontId="1" numFmtId="0" xfId="0" applyBorder="1" applyFont="1"/>
    <xf borderId="2" fillId="6" fontId="7" numFmtId="0" xfId="0" applyAlignment="1" applyBorder="1" applyFill="1" applyFont="1">
      <alignment horizontal="center" vertical="bottom"/>
    </xf>
    <xf borderId="3" fillId="6" fontId="7" numFmtId="0" xfId="0" applyAlignment="1" applyBorder="1" applyFont="1">
      <alignment horizontal="center" vertical="bottom"/>
    </xf>
    <xf borderId="3" fillId="6" fontId="22" numFmtId="0" xfId="0" applyAlignment="1" applyBorder="1" applyFont="1">
      <alignment horizontal="center" readingOrder="0" vertical="top"/>
    </xf>
    <xf borderId="6" fillId="6" fontId="10" numFmtId="0" xfId="0" applyAlignment="1" applyBorder="1" applyFont="1">
      <alignment horizontal="left" readingOrder="0" vertical="top"/>
    </xf>
    <xf borderId="3" fillId="6" fontId="8" numFmtId="0" xfId="0" applyAlignment="1" applyBorder="1" applyFont="1">
      <alignment vertical="bottom"/>
    </xf>
    <xf borderId="6" fillId="6" fontId="22" numFmtId="0" xfId="0" applyAlignment="1" applyBorder="1" applyFont="1">
      <alignment horizontal="left" readingOrder="0" vertical="top"/>
    </xf>
    <xf borderId="6" fillId="0" fontId="13" numFmtId="0" xfId="0" applyAlignment="1" applyBorder="1" applyFont="1">
      <alignment vertical="top"/>
    </xf>
    <xf borderId="6" fillId="0" fontId="12" numFmtId="0" xfId="0" applyAlignment="1" applyBorder="1" applyFont="1">
      <alignment vertical="top"/>
    </xf>
    <xf borderId="6" fillId="0" fontId="13" numFmtId="3" xfId="0" applyAlignment="1" applyBorder="1" applyFont="1" applyNumberFormat="1">
      <alignment horizontal="right" vertical="top"/>
    </xf>
    <xf borderId="3" fillId="0" fontId="12" numFmtId="10" xfId="0" applyAlignment="1" applyBorder="1" applyFont="1" applyNumberFormat="1">
      <alignment vertical="top"/>
    </xf>
    <xf borderId="3" fillId="0" fontId="12" numFmtId="0" xfId="0" applyAlignment="1" applyBorder="1" applyFont="1">
      <alignment vertical="bottom"/>
    </xf>
    <xf borderId="6" fillId="0" fontId="14" numFmtId="0" xfId="0" applyBorder="1" applyFont="1"/>
    <xf borderId="6" fillId="0" fontId="14" numFmtId="3" xfId="0" applyBorder="1" applyFont="1" applyNumberFormat="1"/>
    <xf borderId="6" fillId="0" fontId="7" numFmtId="0" xfId="0" applyAlignment="1" applyBorder="1" applyFont="1">
      <alignment vertical="top"/>
    </xf>
    <xf borderId="6" fillId="0" fontId="7" numFmtId="3" xfId="0" applyAlignment="1" applyBorder="1" applyFont="1" applyNumberFormat="1">
      <alignment horizontal="right" vertical="top"/>
    </xf>
    <xf borderId="6" fillId="0" fontId="8" numFmtId="0" xfId="0" applyAlignment="1" applyBorder="1" applyFont="1">
      <alignment vertical="top"/>
    </xf>
    <xf borderId="3" fillId="0" fontId="8" numFmtId="10" xfId="0" applyAlignment="1" applyBorder="1" applyFont="1" applyNumberFormat="1">
      <alignment vertical="top"/>
    </xf>
    <xf borderId="3" fillId="0" fontId="8" numFmtId="10" xfId="0" applyAlignment="1" applyBorder="1" applyFont="1" applyNumberFormat="1">
      <alignment vertical="bottom"/>
    </xf>
    <xf borderId="6" fillId="0" fontId="1" numFmtId="3" xfId="0" applyBorder="1" applyFont="1" applyNumberFormat="1"/>
    <xf borderId="6" fillId="0" fontId="1" numFmtId="10" xfId="0" applyBorder="1" applyFont="1" applyNumberFormat="1"/>
    <xf borderId="6" fillId="0" fontId="7" numFmtId="3" xfId="0" applyAlignment="1" applyBorder="1" applyFont="1" applyNumberFormat="1">
      <alignment vertical="top"/>
    </xf>
    <xf borderId="6" fillId="0" fontId="13" numFmtId="3" xfId="0" applyAlignment="1" applyBorder="1" applyFont="1" applyNumberFormat="1">
      <alignment vertical="top"/>
    </xf>
    <xf borderId="6" fillId="0" fontId="12" numFmtId="3" xfId="0" applyAlignment="1" applyBorder="1" applyFont="1" applyNumberFormat="1">
      <alignment vertical="top"/>
    </xf>
    <xf borderId="3" fillId="0" fontId="12" numFmtId="10" xfId="0" applyAlignment="1" applyBorder="1" applyFont="1" applyNumberFormat="1">
      <alignment vertical="bottom"/>
    </xf>
    <xf borderId="6" fillId="0" fontId="14" numFmtId="10" xfId="0" applyBorder="1" applyFont="1" applyNumberFormat="1"/>
    <xf borderId="6" fillId="0" fontId="8" numFmtId="3" xfId="0" applyAlignment="1" applyBorder="1" applyFont="1" applyNumberFormat="1">
      <alignment vertical="top"/>
    </xf>
    <xf borderId="6" fillId="0" fontId="7" numFmtId="3" xfId="0" applyAlignment="1" applyBorder="1" applyFont="1" applyNumberFormat="1">
      <alignment horizontal="center" vertical="top"/>
    </xf>
    <xf borderId="6" fillId="0" fontId="7" numFmtId="3" xfId="0" applyAlignment="1" applyBorder="1" applyFont="1" applyNumberFormat="1">
      <alignment horizontal="right" readingOrder="0" vertical="top"/>
    </xf>
    <xf borderId="6" fillId="0" fontId="7" numFmtId="0" xfId="0" applyAlignment="1" applyBorder="1" applyFont="1">
      <alignment horizontal="right" vertical="top"/>
    </xf>
    <xf borderId="6" fillId="0" fontId="13" numFmtId="3" xfId="0" applyAlignment="1" applyBorder="1" applyFont="1" applyNumberFormat="1">
      <alignment horizontal="right" readingOrder="0" vertical="top"/>
    </xf>
    <xf borderId="6" fillId="0" fontId="14" numFmtId="0" xfId="0" applyAlignment="1" applyBorder="1" applyFont="1">
      <alignment readingOrder="0"/>
    </xf>
    <xf borderId="6" fillId="0" fontId="13" numFmtId="0" xfId="0" applyAlignment="1" applyBorder="1" applyFont="1">
      <alignment horizontal="right" vertical="top"/>
    </xf>
    <xf borderId="6" fillId="0" fontId="7" numFmtId="3" xfId="0" applyAlignment="1" applyBorder="1" applyFont="1" applyNumberFormat="1">
      <alignment readingOrder="0" vertical="top"/>
    </xf>
    <xf borderId="0" fillId="0" fontId="23" numFmtId="0" xfId="0" applyFont="1"/>
    <xf borderId="0" fillId="0" fontId="24" numFmtId="0" xfId="0" applyFont="1"/>
    <xf borderId="0" fillId="0" fontId="25" numFmtId="0" xfId="0" applyAlignment="1" applyFont="1">
      <alignment readingOrder="0"/>
    </xf>
    <xf borderId="0" fillId="0" fontId="25" numFmtId="0" xfId="0" applyFont="1"/>
    <xf borderId="0" fillId="0" fontId="26" numFmtId="0" xfId="0" applyFont="1"/>
    <xf borderId="0" fillId="0" fontId="27" numFmtId="0" xfId="0" applyFont="1"/>
    <xf borderId="0" fillId="0" fontId="14" numFmtId="0" xfId="0" applyFont="1"/>
    <xf borderId="0" fillId="0" fontId="27" numFmtId="0" xfId="0" applyAlignment="1" applyFont="1">
      <alignment readingOrder="0"/>
    </xf>
    <xf borderId="0" fillId="2" fontId="28" numFmtId="0" xfId="0" applyAlignment="1" applyFont="1">
      <alignment horizontal="left" readingOrder="0"/>
    </xf>
    <xf borderId="0" fillId="0" fontId="29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16" fillId="7" fontId="4" numFmtId="0" xfId="0" applyAlignment="1" applyBorder="1" applyFill="1" applyFont="1">
      <alignment horizontal="center" readingOrder="0"/>
    </xf>
    <xf borderId="8" fillId="7" fontId="4" numFmtId="0" xfId="0" applyAlignment="1" applyBorder="1" applyFont="1">
      <alignment horizontal="center" readingOrder="0"/>
    </xf>
    <xf borderId="6" fillId="7" fontId="1" numFmtId="0" xfId="0" applyBorder="1" applyFont="1"/>
    <xf borderId="3" fillId="7" fontId="10" numFmtId="0" xfId="0" applyAlignment="1" applyBorder="1" applyFont="1">
      <alignment horizontal="center" readingOrder="0" vertical="top"/>
    </xf>
    <xf borderId="6" fillId="7" fontId="10" numFmtId="0" xfId="0" applyAlignment="1" applyBorder="1" applyFont="1">
      <alignment horizontal="left" readingOrder="0" vertical="top"/>
    </xf>
    <xf borderId="15" fillId="0" fontId="9" numFmtId="0" xfId="0" applyBorder="1" applyFont="1"/>
    <xf borderId="13" fillId="7" fontId="7" numFmtId="10" xfId="0" applyAlignment="1" applyBorder="1" applyFont="1" applyNumberFormat="1">
      <alignment horizontal="center" readingOrder="0" vertical="bottom"/>
    </xf>
    <xf borderId="3" fillId="7" fontId="7" numFmtId="10" xfId="0" applyAlignment="1" applyBorder="1" applyFont="1" applyNumberFormat="1">
      <alignment horizontal="center" readingOrder="0" vertical="bottom"/>
    </xf>
    <xf borderId="3" fillId="7" fontId="11" numFmtId="0" xfId="0" applyAlignment="1" applyBorder="1" applyFont="1">
      <alignment horizontal="center" readingOrder="0" vertical="top"/>
    </xf>
    <xf borderId="6" fillId="7" fontId="11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horizontal="right" vertical="top"/>
    </xf>
    <xf borderId="8" fillId="0" fontId="4" numFmtId="0" xfId="0" applyAlignment="1" applyBorder="1" applyFont="1">
      <alignment horizontal="right" vertical="top"/>
    </xf>
    <xf borderId="1" fillId="0" fontId="4" numFmtId="3" xfId="0" applyAlignment="1" applyBorder="1" applyFont="1" applyNumberFormat="1">
      <alignment horizontal="right" readingOrder="0" vertical="top"/>
    </xf>
    <xf borderId="1" fillId="0" fontId="4" numFmtId="10" xfId="0" applyAlignment="1" applyBorder="1" applyFont="1" applyNumberFormat="1">
      <alignment horizontal="right" readingOrder="0" vertical="top"/>
    </xf>
    <xf borderId="8" fillId="0" fontId="4" numFmtId="3" xfId="0" applyAlignment="1" applyBorder="1" applyFont="1" applyNumberFormat="1">
      <alignment horizontal="right" readingOrder="0" vertical="top"/>
    </xf>
    <xf borderId="6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 vertical="top"/>
    </xf>
    <xf borderId="8" fillId="0" fontId="4" numFmtId="0" xfId="0" applyAlignment="1" applyBorder="1" applyFont="1">
      <alignment horizontal="right" readingOrder="0" vertical="top"/>
    </xf>
    <xf borderId="1" fillId="0" fontId="4" numFmtId="10" xfId="0" applyAlignment="1" applyBorder="1" applyFont="1" applyNumberFormat="1">
      <alignment horizontal="right" vertical="top"/>
    </xf>
    <xf borderId="1" fillId="0" fontId="30" numFmtId="0" xfId="0" applyAlignment="1" applyBorder="1" applyFont="1">
      <alignment readingOrder="0" vertical="top"/>
    </xf>
    <xf borderId="1" fillId="0" fontId="30" numFmtId="0" xfId="0" applyAlignment="1" applyBorder="1" applyFont="1">
      <alignment horizontal="right" vertical="top"/>
    </xf>
    <xf borderId="1" fillId="0" fontId="30" numFmtId="3" xfId="0" applyAlignment="1" applyBorder="1" applyFont="1" applyNumberFormat="1">
      <alignment horizontal="right" readingOrder="0" vertical="top"/>
    </xf>
    <xf borderId="1" fillId="0" fontId="30" numFmtId="10" xfId="0" applyAlignment="1" applyBorder="1" applyFont="1" applyNumberFormat="1">
      <alignment horizontal="right" vertical="top"/>
    </xf>
    <xf borderId="1" fillId="0" fontId="30" numFmtId="10" xfId="0" applyAlignment="1" applyBorder="1" applyFont="1" applyNumberFormat="1">
      <alignment horizontal="right" readingOrder="0" vertical="top"/>
    </xf>
    <xf borderId="8" fillId="0" fontId="30" numFmtId="3" xfId="0" applyAlignment="1" applyBorder="1" applyFont="1" applyNumberFormat="1">
      <alignment horizontal="right" readingOrder="0" vertical="top"/>
    </xf>
    <xf borderId="0" fillId="0" fontId="4" numFmtId="0" xfId="0" applyFont="1"/>
    <xf borderId="0" fillId="5" fontId="15" numFmtId="0" xfId="0" applyAlignment="1" applyFont="1">
      <alignment readingOrder="0"/>
    </xf>
    <xf borderId="0" fillId="5" fontId="15" numFmtId="0" xfId="0" applyFont="1"/>
    <xf borderId="0" fillId="5" fontId="16" numFmtId="10" xfId="0" applyAlignment="1" applyFont="1" applyNumberFormat="1">
      <alignment vertical="bottom"/>
    </xf>
    <xf borderId="0" fillId="5" fontId="16" numFmtId="0" xfId="0" applyAlignment="1" applyFont="1">
      <alignment readingOrder="0" vertical="bottom"/>
    </xf>
    <xf borderId="0" fillId="5" fontId="16" numFmtId="0" xfId="0" applyAlignment="1" applyFont="1">
      <alignment vertical="bottom"/>
    </xf>
    <xf borderId="0" fillId="5" fontId="18" numFmtId="3" xfId="0" applyAlignment="1" applyFont="1" applyNumberFormat="1">
      <alignment vertical="bottom"/>
    </xf>
    <xf borderId="0" fillId="5" fontId="18" numFmtId="0" xfId="0" applyAlignment="1" applyFont="1">
      <alignment vertical="bottom"/>
    </xf>
    <xf borderId="0" fillId="5" fontId="19" numFmtId="0" xfId="0" applyFont="1"/>
    <xf borderId="0" fillId="5" fontId="18" numFmtId="10" xfId="0" applyAlignment="1" applyFont="1" applyNumberFormat="1">
      <alignment vertical="bottom"/>
    </xf>
    <xf borderId="0" fillId="5" fontId="19" numFmtId="0" xfId="0" applyAlignment="1" applyFont="1">
      <alignment readingOrder="0"/>
    </xf>
    <xf borderId="0" fillId="5" fontId="18" numFmtId="0" xfId="0" applyAlignment="1" applyFont="1">
      <alignment readingOrder="0" vertical="bottom"/>
    </xf>
    <xf borderId="0" fillId="5" fontId="18" numFmtId="0" xfId="0" applyAlignment="1" applyFont="1">
      <alignment vertical="bottom"/>
    </xf>
    <xf borderId="0" fillId="5" fontId="19" numFmtId="10" xfId="0" applyFont="1" applyNumberFormat="1"/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2" fillId="4" fontId="7" numFmtId="0" xfId="0" applyAlignment="1" applyBorder="1" applyFont="1">
      <alignment horizontal="center" vertical="bottom"/>
    </xf>
    <xf borderId="3" fillId="4" fontId="7" numFmtId="0" xfId="0" applyAlignment="1" applyBorder="1" applyFont="1">
      <alignment horizontal="center" vertical="bottom"/>
    </xf>
    <xf borderId="17" fillId="6" fontId="7" numFmtId="0" xfId="0" applyAlignment="1" applyBorder="1" applyFont="1">
      <alignment horizontal="center" vertical="bottom"/>
    </xf>
    <xf borderId="18" fillId="0" fontId="9" numFmtId="0" xfId="0" applyBorder="1" applyFont="1"/>
    <xf borderId="3" fillId="7" fontId="31" numFmtId="0" xfId="0" applyAlignment="1" applyBorder="1" applyFont="1">
      <alignment horizontal="center" vertical="top"/>
    </xf>
    <xf borderId="6" fillId="7" fontId="8" numFmtId="0" xfId="0" applyAlignment="1" applyBorder="1" applyFont="1">
      <alignment vertical="top"/>
    </xf>
    <xf borderId="19" fillId="0" fontId="9" numFmtId="0" xfId="0" applyBorder="1" applyFont="1"/>
    <xf borderId="20" fillId="0" fontId="9" numFmtId="0" xfId="0" applyBorder="1" applyFont="1"/>
    <xf borderId="6" fillId="7" fontId="31" numFmtId="0" xfId="0" applyAlignment="1" applyBorder="1" applyFont="1">
      <alignment vertical="top"/>
    </xf>
    <xf borderId="15" fillId="0" fontId="13" numFmtId="0" xfId="0" applyAlignment="1" applyBorder="1" applyFont="1">
      <alignment vertical="top"/>
    </xf>
    <xf borderId="15" fillId="0" fontId="12" numFmtId="0" xfId="0" applyAlignment="1" applyBorder="1" applyFont="1">
      <alignment vertical="top"/>
    </xf>
    <xf borderId="15" fillId="0" fontId="13" numFmtId="3" xfId="0" applyAlignment="1" applyBorder="1" applyFont="1" applyNumberFormat="1">
      <alignment horizontal="right" vertical="top"/>
    </xf>
    <xf borderId="13" fillId="0" fontId="12" numFmtId="10" xfId="0" applyAlignment="1" applyBorder="1" applyFont="1" applyNumberFormat="1">
      <alignment vertical="top"/>
    </xf>
    <xf borderId="13" fillId="0" fontId="13" numFmtId="3" xfId="0" applyAlignment="1" applyBorder="1" applyFont="1" applyNumberFormat="1">
      <alignment horizontal="right" vertical="top"/>
    </xf>
    <xf borderId="3" fillId="0" fontId="12" numFmtId="3" xfId="0" applyAlignment="1" applyBorder="1" applyFont="1" applyNumberFormat="1">
      <alignment vertical="bottom"/>
    </xf>
    <xf borderId="6" fillId="0" fontId="12" numFmtId="0" xfId="0" applyAlignment="1" applyBorder="1" applyFont="1">
      <alignment vertical="bottom"/>
    </xf>
    <xf borderId="8" fillId="0" fontId="7" numFmtId="10" xfId="0" applyAlignment="1" applyBorder="1" applyFont="1" applyNumberFormat="1">
      <alignment horizontal="right" vertical="top"/>
    </xf>
    <xf borderId="3" fillId="0" fontId="8" numFmtId="4" xfId="0" applyAlignment="1" applyBorder="1" applyFont="1" applyNumberFormat="1">
      <alignment vertical="bottom"/>
    </xf>
    <xf borderId="6" fillId="0" fontId="8" numFmtId="10" xfId="0" applyAlignment="1" applyBorder="1" applyFont="1" applyNumberFormat="1">
      <alignment vertical="bottom"/>
    </xf>
    <xf borderId="1" fillId="0" fontId="13" numFmtId="0" xfId="0" applyAlignment="1" applyBorder="1" applyFont="1">
      <alignment vertical="top"/>
    </xf>
    <xf borderId="1" fillId="0" fontId="12" numFmtId="0" xfId="0" applyAlignment="1" applyBorder="1" applyFont="1">
      <alignment vertical="top"/>
    </xf>
    <xf borderId="1" fillId="0" fontId="13" numFmtId="3" xfId="0" applyAlignment="1" applyBorder="1" applyFont="1" applyNumberFormat="1">
      <alignment horizontal="right" vertical="top"/>
    </xf>
    <xf borderId="8" fillId="0" fontId="13" numFmtId="10" xfId="0" applyAlignment="1" applyBorder="1" applyFont="1" applyNumberFormat="1">
      <alignment horizontal="right" vertical="top"/>
    </xf>
    <xf borderId="8" fillId="0" fontId="13" numFmtId="3" xfId="0" applyAlignment="1" applyBorder="1" applyFont="1" applyNumberFormat="1">
      <alignment horizontal="right" vertical="top"/>
    </xf>
    <xf borderId="8" fillId="0" fontId="7" numFmtId="0" xfId="0" applyAlignment="1" applyBorder="1" applyFont="1">
      <alignment horizontal="right" vertical="top"/>
    </xf>
    <xf borderId="1" fillId="0" fontId="13" numFmtId="0" xfId="0" applyAlignment="1" applyBorder="1" applyFont="1">
      <alignment horizontal="right" vertical="top"/>
    </xf>
    <xf borderId="8" fillId="0" fontId="13" numFmtId="0" xfId="0" applyAlignment="1" applyBorder="1" applyFont="1">
      <alignment horizontal="right" vertical="top"/>
    </xf>
    <xf borderId="8" fillId="0" fontId="7" numFmtId="3" xfId="0" applyAlignment="1" applyBorder="1" applyFont="1" applyNumberFormat="1">
      <alignment horizontal="right" vertical="top"/>
    </xf>
    <xf borderId="3" fillId="0" fontId="1" numFmtId="0" xfId="0" applyBorder="1" applyFont="1"/>
    <xf borderId="6" fillId="0" fontId="1" numFmtId="9" xfId="0" applyAlignment="1" applyBorder="1" applyFont="1" applyNumberFormat="1">
      <alignment readingOrder="0"/>
    </xf>
    <xf borderId="6" fillId="0" fontId="1" numFmtId="10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4.0"/>
    <col customWidth="1" min="2" max="2" width="20.88"/>
    <col customWidth="1" min="3" max="3" width="18.0"/>
    <col customWidth="1" min="4" max="4" width="24.25"/>
    <col customWidth="1" min="5" max="5" width="29.25"/>
    <col customWidth="1" min="6" max="8" width="41.38"/>
    <col customWidth="1" min="9" max="9" width="40.88"/>
    <col customWidth="1" min="10" max="12" width="38.13"/>
    <col customWidth="1" min="13" max="13" width="25.13"/>
    <col customWidth="1" min="14" max="14" width="25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/>
      <c r="P1" s="1"/>
      <c r="Q1" s="1"/>
      <c r="R1" s="1"/>
      <c r="S1" s="1"/>
      <c r="T1" s="1"/>
      <c r="U1" s="1"/>
    </row>
    <row r="2">
      <c r="A2" s="2" t="s">
        <v>13</v>
      </c>
      <c r="B2" s="2" t="s">
        <v>14</v>
      </c>
      <c r="C2" s="2"/>
      <c r="D2" s="2"/>
      <c r="E2" s="2" t="s">
        <v>15</v>
      </c>
      <c r="F2" s="2" t="s">
        <v>16</v>
      </c>
      <c r="G2" s="2" t="s">
        <v>17</v>
      </c>
      <c r="H2" s="2"/>
      <c r="I2" s="2"/>
      <c r="J2" s="2"/>
      <c r="K2" s="2"/>
      <c r="L2" s="2"/>
      <c r="M2" s="2" t="s">
        <v>18</v>
      </c>
      <c r="N2" s="2" t="s">
        <v>18</v>
      </c>
      <c r="O2" s="1"/>
      <c r="P2" s="1"/>
      <c r="Q2" s="1"/>
      <c r="R2" s="1"/>
      <c r="S2" s="1"/>
      <c r="T2" s="1"/>
      <c r="U2" s="1"/>
    </row>
    <row r="3">
      <c r="A3" s="2" t="s">
        <v>19</v>
      </c>
      <c r="B3" s="2">
        <v>2003.0</v>
      </c>
      <c r="C3" s="3">
        <v>2004.0</v>
      </c>
      <c r="D3" s="2">
        <v>2006.0</v>
      </c>
      <c r="E3" s="2">
        <v>2007.0</v>
      </c>
      <c r="F3" s="2">
        <v>2008.0</v>
      </c>
      <c r="G3" s="2">
        <v>2008.0</v>
      </c>
      <c r="H3" s="2">
        <v>2009.0</v>
      </c>
      <c r="I3" s="2">
        <v>2010.0</v>
      </c>
      <c r="J3" s="2"/>
      <c r="K3" s="2">
        <v>2010.0</v>
      </c>
      <c r="L3" s="2"/>
      <c r="M3" s="2" t="s">
        <v>20</v>
      </c>
      <c r="N3" s="2" t="s">
        <v>21</v>
      </c>
      <c r="O3" s="1"/>
      <c r="P3" s="1"/>
      <c r="Q3" s="1"/>
      <c r="R3" s="1"/>
      <c r="S3" s="1"/>
      <c r="T3" s="1"/>
      <c r="U3" s="1"/>
    </row>
    <row r="4">
      <c r="A4" s="2" t="s">
        <v>22</v>
      </c>
      <c r="B4" s="2" t="s">
        <v>23</v>
      </c>
      <c r="C4" s="2" t="s">
        <v>23</v>
      </c>
      <c r="D4" s="2" t="s">
        <v>24</v>
      </c>
      <c r="E4" s="2" t="s">
        <v>25</v>
      </c>
      <c r="F4" s="2" t="s">
        <v>25</v>
      </c>
      <c r="G4" s="2" t="s">
        <v>26</v>
      </c>
      <c r="H4" s="2" t="s">
        <v>26</v>
      </c>
      <c r="I4" s="4" t="s">
        <v>27</v>
      </c>
      <c r="J4" s="2"/>
      <c r="K4" s="2" t="s">
        <v>27</v>
      </c>
      <c r="L4" s="2"/>
      <c r="M4" s="1"/>
      <c r="N4" s="1"/>
      <c r="O4" s="1"/>
      <c r="P4" s="1"/>
      <c r="Q4" s="1"/>
      <c r="R4" s="1"/>
      <c r="S4" s="1"/>
      <c r="T4" s="1"/>
      <c r="U4" s="1"/>
    </row>
    <row r="5">
      <c r="A5" s="2" t="s">
        <v>28</v>
      </c>
      <c r="B5" s="5">
        <v>37712.0</v>
      </c>
      <c r="C5" s="6">
        <v>38078.0</v>
      </c>
      <c r="D5" s="7">
        <v>38808.0</v>
      </c>
      <c r="E5" s="7">
        <v>39173.0</v>
      </c>
      <c r="F5" s="7">
        <v>39539.0</v>
      </c>
      <c r="G5" s="7">
        <v>39904.0</v>
      </c>
      <c r="H5" s="7">
        <v>40269.0</v>
      </c>
      <c r="I5" s="2" t="s">
        <v>29</v>
      </c>
      <c r="J5" s="2" t="s">
        <v>29</v>
      </c>
      <c r="K5" s="8" t="s">
        <v>30</v>
      </c>
      <c r="L5" s="8" t="s">
        <v>30</v>
      </c>
      <c r="M5" s="9">
        <v>42461.0</v>
      </c>
      <c r="N5" s="9">
        <v>42828.0</v>
      </c>
      <c r="O5" s="1"/>
      <c r="P5" s="1"/>
      <c r="Q5" s="1"/>
      <c r="R5" s="1"/>
      <c r="S5" s="1"/>
      <c r="T5" s="1"/>
      <c r="U5" s="1"/>
    </row>
    <row r="6">
      <c r="A6" s="2" t="s">
        <v>31</v>
      </c>
      <c r="B6" s="10" t="s">
        <v>32</v>
      </c>
      <c r="C6" s="11" t="s">
        <v>32</v>
      </c>
      <c r="D6" s="8" t="s">
        <v>33</v>
      </c>
      <c r="E6" s="8">
        <v>2860000.0</v>
      </c>
      <c r="F6" s="8">
        <v>4360000.0</v>
      </c>
      <c r="G6" s="8">
        <v>5263095.0</v>
      </c>
      <c r="H6" s="8">
        <v>5263095.0</v>
      </c>
      <c r="I6" s="8">
        <v>5263095.0</v>
      </c>
      <c r="J6" s="8">
        <v>5263095.0</v>
      </c>
      <c r="K6" s="8">
        <v>5263095.0</v>
      </c>
      <c r="L6" s="8">
        <v>5263095.0</v>
      </c>
      <c r="M6" s="12">
        <v>6.5180349E7</v>
      </c>
      <c r="N6" s="12">
        <v>6.5180349E7</v>
      </c>
      <c r="O6" s="1"/>
      <c r="P6" s="1"/>
      <c r="Q6" s="1"/>
      <c r="R6" s="1"/>
      <c r="S6" s="1"/>
      <c r="T6" s="1"/>
      <c r="U6" s="1"/>
    </row>
    <row r="7">
      <c r="A7" s="2" t="s">
        <v>34</v>
      </c>
      <c r="B7" s="8">
        <v>1.835E10</v>
      </c>
      <c r="C7" s="8">
        <v>2.055E10</v>
      </c>
      <c r="D7" s="8">
        <v>9.20406901E10</v>
      </c>
      <c r="E7" s="8">
        <v>2.39382E10</v>
      </c>
      <c r="F7" s="8">
        <v>5.7988E10</v>
      </c>
      <c r="G7" s="8">
        <v>5.710458075E10</v>
      </c>
      <c r="H7" s="8">
        <v>9.236731725E10</v>
      </c>
      <c r="I7" s="8">
        <v>9.236731725E10</v>
      </c>
      <c r="J7" s="8">
        <v>9.236731725E10</v>
      </c>
      <c r="K7" s="8">
        <v>1.33682613E11</v>
      </c>
      <c r="L7" s="8">
        <v>1.33682613E11</v>
      </c>
      <c r="M7" s="8">
        <v>1.45026276525E11</v>
      </c>
      <c r="N7" s="8">
        <v>1.0754757585E11</v>
      </c>
      <c r="O7" s="1"/>
      <c r="P7" s="1"/>
      <c r="Q7" s="1"/>
      <c r="R7" s="1"/>
      <c r="S7" s="1"/>
      <c r="T7" s="1"/>
      <c r="U7" s="1"/>
    </row>
    <row r="8">
      <c r="A8" s="2" t="s">
        <v>35</v>
      </c>
      <c r="B8" s="13">
        <v>9.2364002376E10</v>
      </c>
      <c r="C8" s="14">
        <v>2.08581313412E11</v>
      </c>
      <c r="D8" s="13">
        <v>1.87381933362E11</v>
      </c>
      <c r="E8" s="8">
        <v>9.8177765447E10</v>
      </c>
      <c r="F8" s="8">
        <v>9.936978337E10</v>
      </c>
      <c r="G8" s="8">
        <v>2.06717649341E11</v>
      </c>
      <c r="H8" s="15">
        <v>2.91009571262E11</v>
      </c>
      <c r="I8" s="12">
        <v>4.5798574268E10</v>
      </c>
      <c r="J8" s="15">
        <v>2.91009571262E11</v>
      </c>
      <c r="K8" s="12">
        <v>4.7956121851E10</v>
      </c>
      <c r="L8" s="16">
        <v>3.08422356889E11</v>
      </c>
      <c r="M8" s="8">
        <v>4.91404112974E11</v>
      </c>
      <c r="N8" s="8">
        <v>4.14598644747E11</v>
      </c>
      <c r="O8" s="1"/>
      <c r="P8" s="1"/>
      <c r="Q8" s="1"/>
      <c r="R8" s="1"/>
      <c r="S8" s="1"/>
      <c r="T8" s="1"/>
      <c r="U8" s="1"/>
    </row>
    <row r="9">
      <c r="A9" s="2" t="s">
        <v>36</v>
      </c>
      <c r="B9" s="13">
        <v>-4.52676714E9</v>
      </c>
      <c r="C9" s="13">
        <v>-4.287566006E9</v>
      </c>
      <c r="D9" s="17">
        <v>3.302270991E9</v>
      </c>
      <c r="E9" s="8">
        <v>-1.5959242425E10</v>
      </c>
      <c r="F9" s="8">
        <v>6.640889856E9</v>
      </c>
      <c r="G9" s="8">
        <v>1.0293020654E10</v>
      </c>
      <c r="H9" s="12">
        <v>1.5536675285E10</v>
      </c>
      <c r="I9" s="8">
        <v>-8.15888838E8</v>
      </c>
      <c r="J9" s="12">
        <v>1.5536675285E10</v>
      </c>
      <c r="K9" s="8">
        <v>-3.556639231E9</v>
      </c>
      <c r="L9" s="8">
        <v>1.1595324058E10</v>
      </c>
      <c r="M9" s="8">
        <v>3.090961869E9</v>
      </c>
      <c r="N9" s="8">
        <v>2.6512763263E10</v>
      </c>
      <c r="O9" s="1"/>
      <c r="P9" s="1"/>
      <c r="Q9" s="1"/>
      <c r="R9" s="1"/>
      <c r="S9" s="1"/>
      <c r="T9" s="1"/>
      <c r="U9" s="1"/>
    </row>
    <row r="10">
      <c r="A10" s="2" t="s">
        <v>37</v>
      </c>
      <c r="B10" s="8">
        <v>3.3069354E8</v>
      </c>
      <c r="C10" s="13">
        <v>-3.955692512E9</v>
      </c>
      <c r="D10" s="13">
        <v>1.159701296E10</v>
      </c>
      <c r="E10" s="8">
        <v>-6.02774458E9</v>
      </c>
      <c r="F10" s="8">
        <v>2.49334133E9</v>
      </c>
      <c r="G10" s="8">
        <v>1.0153644995E10</v>
      </c>
      <c r="H10" s="12">
        <v>2.1513846789E10</v>
      </c>
      <c r="I10" s="8">
        <v>-2.882377291E9</v>
      </c>
      <c r="J10" s="12">
        <v>2.1513846789E10</v>
      </c>
      <c r="K10" s="8">
        <v>-4.666690089E9</v>
      </c>
      <c r="L10" s="8">
        <v>1.9022811869E10</v>
      </c>
      <c r="M10" s="8">
        <v>-3.4607515779E10</v>
      </c>
      <c r="N10" s="18">
        <v>4.848339531E9</v>
      </c>
      <c r="O10" s="1"/>
      <c r="P10" s="1"/>
      <c r="Q10" s="1"/>
      <c r="R10" s="1"/>
      <c r="S10" s="1"/>
      <c r="T10" s="1"/>
      <c r="U10" s="1"/>
    </row>
    <row r="11">
      <c r="A11" s="2" t="s">
        <v>38</v>
      </c>
      <c r="B11" s="13">
        <v>1.88718281797E11</v>
      </c>
      <c r="C11" s="13">
        <v>1.35806966255E11</v>
      </c>
      <c r="D11" s="13">
        <v>1.1109221185E11</v>
      </c>
      <c r="E11" s="8">
        <v>7.2225538547E10</v>
      </c>
      <c r="F11" s="8">
        <v>9.3091586206E10</v>
      </c>
      <c r="G11" s="8">
        <v>1.2558127162E11</v>
      </c>
      <c r="H11" s="16">
        <v>1.87574879323E11</v>
      </c>
      <c r="I11" s="12">
        <v>3.7584044412E10</v>
      </c>
      <c r="J11" s="16">
        <v>1.87574879323E11</v>
      </c>
      <c r="K11" s="12">
        <v>3.4593318152E10</v>
      </c>
      <c r="L11" s="16">
        <v>2.13860963585E11</v>
      </c>
      <c r="M11" s="8">
        <v>5.39326184716E11</v>
      </c>
      <c r="N11" s="16">
        <v>4.67516374038E11</v>
      </c>
      <c r="O11" s="1"/>
      <c r="P11" s="1"/>
      <c r="Q11" s="1"/>
      <c r="R11" s="1"/>
      <c r="S11" s="1"/>
      <c r="T11" s="1"/>
      <c r="U11" s="1"/>
    </row>
    <row r="12">
      <c r="A12" s="2" t="s">
        <v>39</v>
      </c>
      <c r="B12" s="13">
        <v>1.25838441287E11</v>
      </c>
      <c r="C12" s="14">
        <v>9.2919847873E10</v>
      </c>
      <c r="D12" s="13">
        <v>8.7610234491E10</v>
      </c>
      <c r="E12" s="8">
        <v>5.9027115262E10</v>
      </c>
      <c r="F12" s="8">
        <v>6.4113836179E10</v>
      </c>
      <c r="G12" s="8">
        <v>5.8811726212E10</v>
      </c>
      <c r="H12" s="15">
        <v>7.1119033403E10</v>
      </c>
      <c r="I12" s="12">
        <v>2.5990754205E10</v>
      </c>
      <c r="J12" s="15">
        <v>7.1119033403E10</v>
      </c>
      <c r="K12" s="12">
        <v>2.7666718034E10</v>
      </c>
      <c r="L12" s="16">
        <v>7.7309691997E10</v>
      </c>
      <c r="M12" s="8">
        <v>4.78001735128E11</v>
      </c>
      <c r="N12" s="8">
        <v>3.95624571887E11</v>
      </c>
      <c r="O12" s="1"/>
      <c r="P12" s="1"/>
      <c r="Q12" s="1"/>
      <c r="R12" s="1"/>
      <c r="S12" s="1"/>
      <c r="T12" s="1"/>
      <c r="U12" s="1"/>
    </row>
    <row r="13">
      <c r="A13" s="2" t="s">
        <v>40</v>
      </c>
      <c r="B13" s="13">
        <v>6.287984051E10</v>
      </c>
      <c r="C13" s="14">
        <v>4.2887118382E10</v>
      </c>
      <c r="D13" s="17">
        <v>2.3481977359E10</v>
      </c>
      <c r="E13" s="8">
        <v>1.3198423285E10</v>
      </c>
      <c r="F13" s="8">
        <v>2.8977750027E10</v>
      </c>
      <c r="G13" s="8">
        <v>6.6769545408E10</v>
      </c>
      <c r="H13" s="15">
        <v>1.1645584592E11</v>
      </c>
      <c r="I13" s="12">
        <v>1.1593290207E10</v>
      </c>
      <c r="J13" s="15">
        <v>1.1645584592E11</v>
      </c>
      <c r="K13" s="12">
        <v>6.926600118E9</v>
      </c>
      <c r="L13" s="16">
        <v>1.36551271588E11</v>
      </c>
      <c r="M13" s="8">
        <v>6.1324449588E10</v>
      </c>
      <c r="N13" s="8">
        <v>7.1891802151E10</v>
      </c>
      <c r="O13" s="1"/>
      <c r="P13" s="1"/>
      <c r="Q13" s="1"/>
      <c r="R13" s="1"/>
      <c r="S13" s="1"/>
      <c r="T13" s="1"/>
      <c r="U13" s="1"/>
    </row>
    <row r="14">
      <c r="A14" s="2" t="s">
        <v>41</v>
      </c>
      <c r="B14" s="19">
        <v>3.58E10</v>
      </c>
      <c r="C14" s="14">
        <v>3.58E10</v>
      </c>
      <c r="D14" s="13">
        <v>2.9821775E10</v>
      </c>
      <c r="E14" s="8">
        <v>2.18E10</v>
      </c>
      <c r="F14" s="8">
        <v>2.18E10</v>
      </c>
      <c r="G14" s="8">
        <v>2.9821775E10</v>
      </c>
      <c r="H14" s="12">
        <v>2.9821775E10</v>
      </c>
      <c r="I14" s="12">
        <v>1.79E9</v>
      </c>
      <c r="J14" s="12">
        <v>2.9821775E10</v>
      </c>
      <c r="K14" s="12">
        <v>1.79E9</v>
      </c>
      <c r="L14" s="12">
        <v>2.9821775E10</v>
      </c>
      <c r="M14" s="8">
        <v>3.25901745E10</v>
      </c>
      <c r="N14" s="8">
        <v>3.25901745E10</v>
      </c>
      <c r="O14" s="1"/>
      <c r="P14" s="1"/>
      <c r="Q14" s="1"/>
      <c r="R14" s="1"/>
      <c r="S14" s="1"/>
      <c r="T14" s="1"/>
      <c r="U14" s="1"/>
    </row>
    <row r="15">
      <c r="A15" s="2" t="s">
        <v>42</v>
      </c>
      <c r="B15" s="20">
        <v>0.6668</v>
      </c>
      <c r="C15" s="21" t="s">
        <v>43</v>
      </c>
      <c r="D15" s="22">
        <v>0.7886</v>
      </c>
      <c r="E15" s="1">
        <f t="shared" ref="E15:H15" si="1">E12/E13*100</f>
        <v>447.2285362</v>
      </c>
      <c r="F15" s="1">
        <f t="shared" si="1"/>
        <v>221.2519472</v>
      </c>
      <c r="G15" s="1">
        <f t="shared" si="1"/>
        <v>88.08166336</v>
      </c>
      <c r="H15" s="1">
        <f t="shared" si="1"/>
        <v>61.06952626</v>
      </c>
      <c r="I15" s="22">
        <v>2.2419</v>
      </c>
      <c r="J15" s="22">
        <v>0.6107</v>
      </c>
      <c r="K15" s="22">
        <v>3.3943</v>
      </c>
      <c r="L15" s="22">
        <f>L12/L13</f>
        <v>0.5661587117</v>
      </c>
      <c r="M15" s="23">
        <f>M12 / M13</f>
        <v>7.794635555</v>
      </c>
      <c r="N15" s="23">
        <f> N12/N13</f>
        <v>5.503055426</v>
      </c>
      <c r="O15" s="1"/>
      <c r="P15" s="1"/>
      <c r="Q15" s="1"/>
      <c r="R15" s="1"/>
      <c r="S15" s="1"/>
      <c r="T15" s="1"/>
      <c r="U15" s="1"/>
    </row>
    <row r="16">
      <c r="A16" s="2" t="s">
        <v>44</v>
      </c>
      <c r="B16" s="21" t="s">
        <v>45</v>
      </c>
      <c r="C16" s="24">
        <v>0.0206</v>
      </c>
      <c r="D16" s="22">
        <v>0.0176</v>
      </c>
      <c r="E16" s="1">
        <f t="shared" ref="E16:H16" si="2">E9/E8*100</f>
        <v>-16.25545494</v>
      </c>
      <c r="F16" s="1">
        <f t="shared" si="2"/>
        <v>6.683007279</v>
      </c>
      <c r="G16" s="1">
        <f t="shared" si="2"/>
        <v>4.979265528</v>
      </c>
      <c r="H16" s="1">
        <f t="shared" si="2"/>
        <v>5.338888071</v>
      </c>
      <c r="I16" s="22">
        <v>-0.0178</v>
      </c>
      <c r="J16" s="22">
        <v>0.0534</v>
      </c>
      <c r="K16" s="22">
        <v>-0.0742</v>
      </c>
      <c r="L16" s="22">
        <f t="shared" ref="L16:N16" si="3">L9/L8</f>
        <v>0.03759560161</v>
      </c>
      <c r="M16" s="23">
        <f t="shared" si="3"/>
        <v>0.006290061046</v>
      </c>
      <c r="N16" s="23">
        <f t="shared" si="3"/>
        <v>0.06394802202</v>
      </c>
      <c r="O16" s="1"/>
      <c r="P16" s="1"/>
      <c r="Q16" s="1"/>
      <c r="R16" s="1"/>
      <c r="S16" s="1"/>
      <c r="T16" s="1"/>
      <c r="U16" s="1"/>
    </row>
    <row r="17">
      <c r="A17" s="2" t="s">
        <v>46</v>
      </c>
      <c r="B17" s="2" t="s">
        <v>47</v>
      </c>
      <c r="C17" s="2" t="s">
        <v>48</v>
      </c>
      <c r="D17" s="2" t="s">
        <v>49</v>
      </c>
      <c r="E17" s="2" t="s">
        <v>25</v>
      </c>
      <c r="F17" s="2" t="s">
        <v>25</v>
      </c>
      <c r="G17" s="2" t="s">
        <v>49</v>
      </c>
      <c r="H17" s="2" t="s">
        <v>49</v>
      </c>
      <c r="I17" s="2" t="s">
        <v>50</v>
      </c>
      <c r="J17" s="4" t="s">
        <v>51</v>
      </c>
      <c r="K17" s="2" t="s">
        <v>52</v>
      </c>
      <c r="L17" s="2" t="s">
        <v>50</v>
      </c>
      <c r="M17" s="2" t="s">
        <v>53</v>
      </c>
      <c r="N17" s="2" t="s">
        <v>53</v>
      </c>
      <c r="O17" s="1"/>
      <c r="P17" s="1"/>
      <c r="Q17" s="1"/>
      <c r="R17" s="1"/>
      <c r="S17" s="1"/>
      <c r="T17" s="1"/>
      <c r="U17" s="1"/>
    </row>
    <row r="18">
      <c r="A18" s="2" t="s">
        <v>54</v>
      </c>
      <c r="B18" s="23">
        <v>0.0021</v>
      </c>
      <c r="C18" s="22">
        <v>0.0291</v>
      </c>
      <c r="D18" s="22">
        <v>0.1043</v>
      </c>
      <c r="E18" s="1">
        <f t="shared" ref="E18:H18" si="4">E10/E11*100</f>
        <v>-8.345724658</v>
      </c>
      <c r="F18" s="1">
        <f t="shared" si="4"/>
        <v>2.678374525</v>
      </c>
      <c r="G18" s="1">
        <f t="shared" si="4"/>
        <v>8.085317869</v>
      </c>
      <c r="H18" s="1">
        <f t="shared" si="4"/>
        <v>11.46947121</v>
      </c>
      <c r="I18" s="22">
        <v>-0.0767</v>
      </c>
      <c r="J18" s="22">
        <v>0.1147</v>
      </c>
      <c r="K18" s="1">
        <f t="shared" ref="K18:L18" si="5">K10/K11*100</f>
        <v>-13.49014879</v>
      </c>
      <c r="L18" s="1">
        <f t="shared" si="5"/>
        <v>8.894943495</v>
      </c>
      <c r="M18" s="23">
        <f t="shared" ref="M18:N18" si="6">M10/M11</f>
        <v>-0.06416806148</v>
      </c>
      <c r="N18" s="23">
        <f t="shared" si="6"/>
        <v>0.01037041652</v>
      </c>
      <c r="O18" s="1"/>
      <c r="P18" s="1"/>
      <c r="Q18" s="1"/>
      <c r="R18" s="1"/>
      <c r="S18" s="1"/>
      <c r="T18" s="1"/>
      <c r="U18" s="1"/>
    </row>
    <row r="19">
      <c r="A19" s="2" t="s">
        <v>55</v>
      </c>
      <c r="B19" s="22">
        <v>0.0069</v>
      </c>
      <c r="C19" s="22">
        <v>0.0922</v>
      </c>
      <c r="D19" s="22">
        <v>0.4938</v>
      </c>
      <c r="E19" s="1">
        <f t="shared" ref="E19:H19" si="7">E10/E13*100</f>
        <v>-45.67018688</v>
      </c>
      <c r="F19" s="1">
        <f t="shared" si="7"/>
        <v>8.604330314</v>
      </c>
      <c r="G19" s="1">
        <f t="shared" si="7"/>
        <v>15.20700034</v>
      </c>
      <c r="H19" s="1">
        <f t="shared" si="7"/>
        <v>18.47382295</v>
      </c>
      <c r="I19" s="22">
        <v>-0.2486</v>
      </c>
      <c r="J19" s="22">
        <v>0.1847</v>
      </c>
      <c r="K19" s="1">
        <f t="shared" ref="K19:L19" si="8">K10/K13*100</f>
        <v>-67.37345898</v>
      </c>
      <c r="L19" s="1">
        <f t="shared" si="8"/>
        <v>13.93089324</v>
      </c>
      <c r="M19" s="23">
        <f t="shared" ref="M19:N19" si="9">M10/M13</f>
        <v>-0.564334715</v>
      </c>
      <c r="N19" s="23">
        <f t="shared" si="9"/>
        <v>0.06743939345</v>
      </c>
      <c r="O19" s="1"/>
      <c r="P19" s="1"/>
      <c r="Q19" s="1"/>
      <c r="R19" s="1"/>
      <c r="S19" s="1"/>
      <c r="T19" s="1"/>
      <c r="U19" s="1"/>
    </row>
    <row r="20">
      <c r="A20" s="2" t="s">
        <v>56</v>
      </c>
      <c r="B20" s="2">
        <v>215.92</v>
      </c>
      <c r="C20" s="2">
        <v>708.49</v>
      </c>
      <c r="D20" s="2">
        <v>456.11</v>
      </c>
      <c r="E20" s="1">
        <f t="shared" ref="E20:H20" si="10">E10/E6</f>
        <v>-2107.603</v>
      </c>
      <c r="F20" s="1">
        <f t="shared" si="10"/>
        <v>571.8672775</v>
      </c>
      <c r="G20" s="1">
        <f t="shared" si="10"/>
        <v>1929.215603</v>
      </c>
      <c r="H20" s="1">
        <f t="shared" si="10"/>
        <v>4087.679738</v>
      </c>
      <c r="I20" s="1">
        <f>J10/J6</f>
        <v>4087.679738</v>
      </c>
      <c r="J20" s="2">
        <v>4322.51</v>
      </c>
      <c r="K20" s="1"/>
      <c r="L20" s="1">
        <f t="shared" ref="L20:N20" si="11">L10/L6</f>
        <v>3614.377447</v>
      </c>
      <c r="M20" s="1">
        <f t="shared" si="11"/>
        <v>-530.9501454</v>
      </c>
      <c r="N20" s="1">
        <f t="shared" si="11"/>
        <v>74.38345461</v>
      </c>
      <c r="O20" s="1"/>
      <c r="P20" s="1"/>
      <c r="Q20" s="1"/>
      <c r="R20" s="1"/>
      <c r="S20" s="1"/>
      <c r="T20" s="1"/>
      <c r="U20" s="1"/>
    </row>
    <row r="21">
      <c r="A21" s="2" t="s">
        <v>57</v>
      </c>
      <c r="B21" s="8">
        <v>14122.0</v>
      </c>
      <c r="C21" s="25">
        <v>20843.0</v>
      </c>
      <c r="D21" s="2">
        <v>923.0</v>
      </c>
      <c r="E21" s="1">
        <f t="shared" ref="E21:H21" si="12">E13/E6</f>
        <v>4614.833316</v>
      </c>
      <c r="F21" s="1">
        <f t="shared" si="12"/>
        <v>6646.272942</v>
      </c>
      <c r="G21" s="1">
        <f t="shared" si="12"/>
        <v>12686.36523</v>
      </c>
      <c r="H21" s="1">
        <f t="shared" si="12"/>
        <v>22126.87514</v>
      </c>
      <c r="I21" s="1">
        <f>J13/J6</f>
        <v>22126.87514</v>
      </c>
      <c r="J21" s="25">
        <v>27726.79</v>
      </c>
      <c r="K21" s="1"/>
      <c r="L21" s="1">
        <f t="shared" ref="L21:N21" si="13">(L11-L12)/L6</f>
        <v>25945.05165</v>
      </c>
      <c r="M21" s="1">
        <f t="shared" si="13"/>
        <v>940.8426087</v>
      </c>
      <c r="N21" s="1">
        <f t="shared" si="13"/>
        <v>1102.967432</v>
      </c>
      <c r="O21" s="1"/>
      <c r="P21" s="1"/>
      <c r="Q21" s="1"/>
      <c r="R21" s="1"/>
      <c r="S21" s="1"/>
      <c r="T21" s="1"/>
      <c r="U21" s="1"/>
    </row>
    <row r="22">
      <c r="A22" s="2" t="s">
        <v>58</v>
      </c>
      <c r="B22" s="2">
        <v>16.99</v>
      </c>
      <c r="C22" s="2">
        <v>5.8</v>
      </c>
      <c r="D22" s="2">
        <v>36.4</v>
      </c>
      <c r="E22" s="1">
        <f t="shared" ref="E22:H22" si="14">(E7/E6)/E20*100</f>
        <v>-397.1336158</v>
      </c>
      <c r="F22" s="1">
        <f t="shared" si="14"/>
        <v>2325.714466</v>
      </c>
      <c r="G22" s="1">
        <f t="shared" si="14"/>
        <v>562.4047402</v>
      </c>
      <c r="H22" s="1">
        <f t="shared" si="14"/>
        <v>429.3389191</v>
      </c>
      <c r="I22" s="1">
        <f t="shared" ref="I22:I23" si="17">18050/I20*100</f>
        <v>441.5707971</v>
      </c>
      <c r="J22" s="2">
        <v>417.58</v>
      </c>
      <c r="L22" s="1">
        <f>(L7/L6)/(L10/L6)*100</f>
        <v>702.7489622</v>
      </c>
      <c r="M22" s="1">
        <f t="shared" ref="M22:N22" si="15">(M7/M6)/(M10/M6)</f>
        <v>-4.190600604</v>
      </c>
      <c r="N22" s="1">
        <f t="shared" si="15"/>
        <v>22.18235236</v>
      </c>
      <c r="O22" s="1"/>
      <c r="P22" s="1"/>
      <c r="Q22" s="1"/>
      <c r="R22" s="1"/>
      <c r="S22" s="1"/>
      <c r="T22" s="1"/>
      <c r="U22" s="1"/>
    </row>
    <row r="23">
      <c r="A23" s="2" t="s">
        <v>59</v>
      </c>
      <c r="B23" s="2">
        <v>0.259878204220365</v>
      </c>
      <c r="C23" s="2">
        <v>0.197188504533896</v>
      </c>
      <c r="D23" s="2">
        <v>17.9913326110509</v>
      </c>
      <c r="E23" s="1">
        <f t="shared" ref="E23:H23" si="16">(E7/E6)/E21*100</f>
        <v>181.3716645</v>
      </c>
      <c r="F23" s="1">
        <f t="shared" si="16"/>
        <v>200.1121548</v>
      </c>
      <c r="G23" s="1">
        <f t="shared" si="16"/>
        <v>85.52489073</v>
      </c>
      <c r="H23" s="1">
        <f t="shared" si="16"/>
        <v>79.31531176</v>
      </c>
      <c r="I23" s="1">
        <f t="shared" si="17"/>
        <v>81.57500725</v>
      </c>
      <c r="J23" s="2">
        <v>65.1</v>
      </c>
      <c r="K23" s="1"/>
      <c r="L23" s="1">
        <f>(L7/L6)/L21*100</f>
        <v>97.89920771</v>
      </c>
      <c r="M23" s="1">
        <f t="shared" ref="M23:N23" si="18">(M7/M6)/M21</f>
        <v>2.364901397</v>
      </c>
      <c r="N23" s="1">
        <f t="shared" si="18"/>
        <v>1.495964389</v>
      </c>
      <c r="O23" s="1"/>
      <c r="P23" s="1"/>
      <c r="Q23" s="1"/>
      <c r="R23" s="1"/>
      <c r="S23" s="1"/>
      <c r="T23" s="1"/>
      <c r="U23" s="1"/>
    </row>
    <row r="24">
      <c r="A24" s="2" t="s">
        <v>60</v>
      </c>
      <c r="B24" s="2">
        <v>0.120355875879443</v>
      </c>
      <c r="C24" s="2">
        <v>0.0568394031381093</v>
      </c>
      <c r="D24" s="2">
        <v>0.49119297921955</v>
      </c>
      <c r="E24" s="1">
        <f t="shared" ref="E24:H24" si="19">E7/E8</f>
        <v>0.2438250646</v>
      </c>
      <c r="F24" s="1">
        <f t="shared" si="19"/>
        <v>0.5835576775</v>
      </c>
      <c r="G24" s="1">
        <f t="shared" si="19"/>
        <v>0.2762443407</v>
      </c>
      <c r="H24" s="1">
        <f t="shared" si="19"/>
        <v>0.3174030217</v>
      </c>
      <c r="I24" s="1">
        <f>J7/J8*100</f>
        <v>31.74030217</v>
      </c>
      <c r="J24" s="2">
        <v>22.49</v>
      </c>
      <c r="K24" s="1"/>
      <c r="L24" s="1">
        <f>L7/L8*100</f>
        <v>43.34400863</v>
      </c>
      <c r="M24" s="1">
        <f t="shared" ref="M24:N24" si="20">M7/M8</f>
        <v>0.2951262977</v>
      </c>
      <c r="N24" s="1">
        <f t="shared" si="20"/>
        <v>0.259401658</v>
      </c>
      <c r="O24" s="1"/>
      <c r="P24" s="1"/>
      <c r="Q24" s="1"/>
      <c r="R24" s="1"/>
      <c r="S24" s="1"/>
      <c r="T24" s="1"/>
      <c r="U24" s="1"/>
    </row>
    <row r="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1"/>
      <c r="B28" s="1"/>
      <c r="C28" s="1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24.25"/>
  </cols>
  <sheetData>
    <row r="1">
      <c r="A1" s="26" t="s">
        <v>61</v>
      </c>
      <c r="B1" s="27" t="s">
        <v>62</v>
      </c>
      <c r="C1" s="28"/>
      <c r="D1" s="29"/>
      <c r="E1" s="29"/>
      <c r="F1" s="28"/>
      <c r="G1" s="30"/>
      <c r="H1" s="28"/>
      <c r="I1" s="28"/>
      <c r="J1" s="31"/>
      <c r="K1" s="27"/>
      <c r="L1" s="31"/>
      <c r="M1" s="27"/>
      <c r="N1" s="28"/>
      <c r="O1" s="31"/>
      <c r="P1" s="27"/>
      <c r="Q1" s="28"/>
      <c r="R1" s="28"/>
      <c r="S1" s="28"/>
      <c r="T1" s="28"/>
      <c r="U1" s="28"/>
      <c r="V1" s="28"/>
      <c r="W1" s="28"/>
    </row>
    <row r="2">
      <c r="A2" s="32" t="s">
        <v>63</v>
      </c>
      <c r="B2" s="33" t="s">
        <v>64</v>
      </c>
      <c r="C2" s="34"/>
      <c r="D2" s="34"/>
      <c r="E2" s="35"/>
      <c r="F2" s="33" t="s">
        <v>65</v>
      </c>
      <c r="G2" s="34"/>
      <c r="H2" s="34"/>
      <c r="I2" s="35"/>
      <c r="J2" s="36" t="s">
        <v>66</v>
      </c>
      <c r="K2" s="34"/>
      <c r="L2" s="34"/>
      <c r="M2" s="35"/>
      <c r="N2" s="37" t="s">
        <v>67</v>
      </c>
      <c r="O2" s="38"/>
      <c r="P2" s="39"/>
      <c r="Q2" s="40"/>
      <c r="R2" s="41"/>
      <c r="S2" s="40"/>
      <c r="T2" s="42"/>
      <c r="U2" s="40"/>
      <c r="V2" s="43"/>
      <c r="W2" s="44"/>
    </row>
    <row r="3">
      <c r="A3" s="45"/>
      <c r="B3" s="33" t="s">
        <v>68</v>
      </c>
      <c r="C3" s="35"/>
      <c r="D3" s="46" t="s">
        <v>69</v>
      </c>
      <c r="E3" s="35"/>
      <c r="F3" s="33" t="s">
        <v>68</v>
      </c>
      <c r="G3" s="35"/>
      <c r="H3" s="46" t="s">
        <v>69</v>
      </c>
      <c r="I3" s="35"/>
      <c r="J3" s="47" t="s">
        <v>70</v>
      </c>
      <c r="K3" s="35"/>
      <c r="L3" s="47" t="s">
        <v>69</v>
      </c>
      <c r="M3" s="35"/>
      <c r="N3" s="48" t="s">
        <v>71</v>
      </c>
      <c r="O3" s="49"/>
      <c r="P3" s="41"/>
      <c r="Q3" s="40"/>
      <c r="R3" s="50"/>
      <c r="S3" s="51"/>
      <c r="T3" s="42"/>
      <c r="U3" s="40"/>
      <c r="V3" s="52"/>
      <c r="W3" s="53"/>
    </row>
    <row r="4">
      <c r="A4" s="54" t="s">
        <v>72</v>
      </c>
      <c r="B4" s="55"/>
      <c r="C4" s="55"/>
      <c r="D4" s="56"/>
      <c r="E4" s="56"/>
      <c r="F4" s="55"/>
      <c r="G4" s="55"/>
      <c r="H4" s="57"/>
      <c r="I4" s="58"/>
      <c r="J4" s="59"/>
      <c r="K4" s="60"/>
      <c r="L4" s="61"/>
      <c r="M4" s="57"/>
      <c r="N4" s="62"/>
      <c r="O4" s="63"/>
      <c r="P4" s="64"/>
      <c r="Q4" s="65"/>
      <c r="R4" s="66"/>
      <c r="S4" s="40"/>
      <c r="T4" s="64"/>
      <c r="U4" s="65"/>
      <c r="V4" s="28"/>
      <c r="W4" s="44"/>
    </row>
    <row r="5">
      <c r="A5" s="67" t="s">
        <v>73</v>
      </c>
      <c r="B5" s="68"/>
      <c r="C5" s="69">
        <v>7.0340475887E10</v>
      </c>
      <c r="D5" s="70"/>
      <c r="E5" s="71">
        <f t="shared" ref="E5:E8" si="1">C5/$C$54</f>
        <v>0.5179445343</v>
      </c>
      <c r="F5" s="68"/>
      <c r="G5" s="69">
        <v>9.4499259367E10</v>
      </c>
      <c r="H5" s="68"/>
      <c r="I5" s="72">
        <f t="shared" ref="I5:I8" si="2">G5/$G$54</f>
        <v>0.6209681113</v>
      </c>
      <c r="J5" s="60"/>
      <c r="K5" s="73">
        <f t="shared" ref="K5:K8" si="3">C5-G5</f>
        <v>-24158783480</v>
      </c>
      <c r="L5" s="74"/>
      <c r="M5" s="75">
        <f t="shared" ref="M5:M8" si="4">K5/G5</f>
        <v>-0.2556505061</v>
      </c>
      <c r="N5" s="76">
        <f t="shared" ref="N5:N83" si="5">E5-I5</f>
        <v>-0.103023577</v>
      </c>
      <c r="O5" s="77"/>
      <c r="P5" s="65"/>
      <c r="Q5" s="78"/>
      <c r="R5" s="66"/>
      <c r="S5" s="40"/>
      <c r="T5" s="65"/>
      <c r="U5" s="64"/>
      <c r="V5" s="28"/>
      <c r="W5" s="44"/>
    </row>
    <row r="6">
      <c r="A6" s="67" t="s">
        <v>74</v>
      </c>
      <c r="B6" s="68"/>
      <c r="C6" s="69">
        <v>2.5443132096E10</v>
      </c>
      <c r="D6" s="76"/>
      <c r="E6" s="71">
        <f t="shared" si="1"/>
        <v>0.1873477687</v>
      </c>
      <c r="F6" s="68"/>
      <c r="G6" s="69">
        <v>4.2546486382E10</v>
      </c>
      <c r="H6" s="68"/>
      <c r="I6" s="72">
        <f t="shared" si="2"/>
        <v>0.2795790302</v>
      </c>
      <c r="J6" s="60"/>
      <c r="K6" s="73">
        <f t="shared" si="3"/>
        <v>-17103354286</v>
      </c>
      <c r="L6" s="74"/>
      <c r="M6" s="75">
        <f t="shared" si="4"/>
        <v>-0.4019921676</v>
      </c>
      <c r="N6" s="76">
        <f t="shared" si="5"/>
        <v>-0.09223126156</v>
      </c>
      <c r="O6" s="77"/>
      <c r="P6" s="65"/>
      <c r="Q6" s="78"/>
      <c r="R6" s="66"/>
      <c r="S6" s="40"/>
      <c r="T6" s="65"/>
      <c r="U6" s="64"/>
      <c r="V6" s="28"/>
      <c r="W6" s="44"/>
    </row>
    <row r="7">
      <c r="A7" s="79" t="s">
        <v>75</v>
      </c>
      <c r="B7" s="80"/>
      <c r="C7" s="81">
        <v>5.316885562E9</v>
      </c>
      <c r="D7" s="82"/>
      <c r="E7" s="71">
        <f t="shared" si="1"/>
        <v>0.0391503154</v>
      </c>
      <c r="F7" s="83"/>
      <c r="G7" s="81">
        <v>8.580711609E9</v>
      </c>
      <c r="H7" s="83"/>
      <c r="I7" s="84">
        <f t="shared" si="2"/>
        <v>0.05638507981</v>
      </c>
      <c r="J7" s="85"/>
      <c r="K7" s="73">
        <f t="shared" si="3"/>
        <v>-3263826047</v>
      </c>
      <c r="L7" s="86"/>
      <c r="M7" s="84">
        <f t="shared" si="4"/>
        <v>-0.3803677592</v>
      </c>
      <c r="N7" s="82">
        <f t="shared" si="5"/>
        <v>-0.01723476441</v>
      </c>
      <c r="O7" s="77"/>
      <c r="P7" s="78"/>
      <c r="Q7" s="65"/>
      <c r="R7" s="66"/>
      <c r="S7" s="40"/>
      <c r="T7" s="78"/>
      <c r="U7" s="65"/>
      <c r="V7" s="28"/>
      <c r="W7" s="44"/>
    </row>
    <row r="8">
      <c r="A8" s="79" t="s">
        <v>76</v>
      </c>
      <c r="B8" s="80"/>
      <c r="C8" s="81">
        <v>2.1706853E8</v>
      </c>
      <c r="D8" s="82"/>
      <c r="E8" s="71">
        <f t="shared" si="1"/>
        <v>0.001598360791</v>
      </c>
      <c r="F8" s="80"/>
      <c r="G8" s="81">
        <v>1.0283637251E10</v>
      </c>
      <c r="H8" s="80"/>
      <c r="I8" s="84">
        <f t="shared" si="2"/>
        <v>0.06757524708</v>
      </c>
      <c r="J8" s="87"/>
      <c r="K8" s="73">
        <f t="shared" si="3"/>
        <v>-10066568721</v>
      </c>
      <c r="L8" s="86"/>
      <c r="M8" s="84">
        <f t="shared" si="4"/>
        <v>-0.9788918527</v>
      </c>
      <c r="N8" s="82">
        <f t="shared" si="5"/>
        <v>-0.06597688629</v>
      </c>
      <c r="O8" s="77"/>
      <c r="P8" s="65"/>
      <c r="Q8" s="78"/>
      <c r="R8" s="66"/>
      <c r="S8" s="40"/>
      <c r="T8" s="65"/>
      <c r="U8" s="78"/>
      <c r="V8" s="28"/>
      <c r="W8" s="44"/>
    </row>
    <row r="9">
      <c r="A9" s="79" t="s">
        <v>77</v>
      </c>
      <c r="B9" s="81">
        <v>1.8681859524E10</v>
      </c>
      <c r="C9" s="80"/>
      <c r="D9" s="84">
        <f t="shared" ref="D9:D14" si="8">B9/$C$54</f>
        <v>0.1375618647</v>
      </c>
      <c r="E9" s="88"/>
      <c r="F9" s="81">
        <v>1.9321537403E10</v>
      </c>
      <c r="G9" s="83"/>
      <c r="H9" s="84">
        <f t="shared" ref="H9:I9" si="6">F9/$G$54</f>
        <v>0.126964578</v>
      </c>
      <c r="I9" s="84">
        <f t="shared" si="6"/>
        <v>0</v>
      </c>
      <c r="J9" s="79">
        <f t="shared" ref="J9:K9" si="7">B9-F9</f>
        <v>-639677879</v>
      </c>
      <c r="K9" s="73">
        <f t="shared" si="7"/>
        <v>0</v>
      </c>
      <c r="L9" s="89">
        <f t="shared" ref="L9:L14" si="11">J9/F9</f>
        <v>-0.03310698655</v>
      </c>
      <c r="M9" s="84"/>
      <c r="N9" s="82">
        <f t="shared" si="5"/>
        <v>0</v>
      </c>
      <c r="O9" s="77"/>
      <c r="P9" s="65"/>
      <c r="Q9" s="78"/>
      <c r="R9" s="66"/>
      <c r="S9" s="40"/>
      <c r="T9" s="65"/>
      <c r="U9" s="78"/>
      <c r="V9" s="28"/>
      <c r="W9" s="44"/>
    </row>
    <row r="10">
      <c r="A10" s="79" t="s">
        <v>78</v>
      </c>
      <c r="B10" s="90">
        <v>-1.278744343E9</v>
      </c>
      <c r="C10" s="81">
        <v>1.7403115181E10</v>
      </c>
      <c r="D10" s="84">
        <f t="shared" si="8"/>
        <v>-0.009415896535</v>
      </c>
      <c r="E10" s="71">
        <f>C10/$C$54</f>
        <v>0.1281459682</v>
      </c>
      <c r="F10" s="90">
        <v>-1.173253078E9</v>
      </c>
      <c r="G10" s="81">
        <v>1.8148284325E10</v>
      </c>
      <c r="H10" s="84">
        <f t="shared" ref="H10:I10" si="9">F10/$G$54</f>
        <v>-0.007709613311</v>
      </c>
      <c r="I10" s="84">
        <f t="shared" si="9"/>
        <v>0.1192549647</v>
      </c>
      <c r="J10" s="79">
        <f t="shared" ref="J10:K10" si="10">B10-F10</f>
        <v>-105491265</v>
      </c>
      <c r="K10" s="73">
        <f t="shared" si="10"/>
        <v>-745169144</v>
      </c>
      <c r="L10" s="89">
        <f t="shared" si="11"/>
        <v>0.08991347816</v>
      </c>
      <c r="M10" s="84">
        <f>K10/G10</f>
        <v>-0.04106003249</v>
      </c>
      <c r="N10" s="82">
        <f t="shared" si="5"/>
        <v>0.008891003511</v>
      </c>
      <c r="O10" s="77"/>
      <c r="P10" s="65"/>
      <c r="Q10" s="78"/>
      <c r="R10" s="66"/>
      <c r="S10" s="40"/>
      <c r="T10" s="65"/>
      <c r="U10" s="64"/>
      <c r="V10" s="28"/>
      <c r="W10" s="44"/>
    </row>
    <row r="11">
      <c r="A11" s="79" t="s">
        <v>79</v>
      </c>
      <c r="B11" s="81">
        <v>3.1398394885E10</v>
      </c>
      <c r="C11" s="82"/>
      <c r="D11" s="84">
        <f t="shared" si="8"/>
        <v>0.2311987062</v>
      </c>
      <c r="E11" s="88"/>
      <c r="F11" s="81">
        <v>3.0799193551E10</v>
      </c>
      <c r="G11" s="83"/>
      <c r="H11" s="84">
        <f t="shared" ref="H11:I11" si="12">F11/$G$54</f>
        <v>0.2023858936</v>
      </c>
      <c r="I11" s="84">
        <f t="shared" si="12"/>
        <v>0</v>
      </c>
      <c r="J11" s="79">
        <f t="shared" ref="J11:K11" si="13">B11-F11</f>
        <v>599201334</v>
      </c>
      <c r="K11" s="91">
        <f t="shared" si="13"/>
        <v>0</v>
      </c>
      <c r="L11" s="89">
        <f t="shared" si="11"/>
        <v>0.01945509817</v>
      </c>
      <c r="M11" s="84"/>
      <c r="N11" s="82">
        <f t="shared" si="5"/>
        <v>0</v>
      </c>
      <c r="O11" s="77"/>
      <c r="P11" s="65"/>
      <c r="Q11" s="78"/>
      <c r="R11" s="66"/>
      <c r="S11" s="40"/>
      <c r="T11" s="65"/>
      <c r="U11" s="78"/>
      <c r="V11" s="28"/>
      <c r="W11" s="44"/>
      <c r="X11" s="92"/>
    </row>
    <row r="12">
      <c r="A12" s="79" t="s">
        <v>78</v>
      </c>
      <c r="B12" s="90">
        <v>-3.072497E10</v>
      </c>
      <c r="C12" s="81">
        <v>6.73424885E8</v>
      </c>
      <c r="D12" s="84">
        <f t="shared" si="8"/>
        <v>-0.2262400144</v>
      </c>
      <c r="E12" s="71">
        <f>C12/$C$54</f>
        <v>0.004958691764</v>
      </c>
      <c r="F12" s="90">
        <v>-3.072497E10</v>
      </c>
      <c r="G12" s="81">
        <v>7.4223551E7</v>
      </c>
      <c r="H12" s="84">
        <f t="shared" ref="H12:I12" si="14">F12/$G$54</f>
        <v>-0.20189816</v>
      </c>
      <c r="I12" s="84">
        <f t="shared" si="14"/>
        <v>0.0004877335398</v>
      </c>
      <c r="J12" s="79">
        <f t="shared" ref="J12:K12" si="15">B12-F12</f>
        <v>0</v>
      </c>
      <c r="K12" s="73">
        <f t="shared" si="15"/>
        <v>599201334</v>
      </c>
      <c r="L12" s="89">
        <f t="shared" si="11"/>
        <v>0</v>
      </c>
      <c r="M12" s="84">
        <f>K12/G12</f>
        <v>8.072927338</v>
      </c>
      <c r="N12" s="82">
        <f t="shared" si="5"/>
        <v>0.004470958224</v>
      </c>
      <c r="O12" s="93"/>
      <c r="P12" s="65"/>
      <c r="Q12" s="78"/>
      <c r="R12" s="66"/>
      <c r="S12" s="40"/>
      <c r="T12" s="65"/>
      <c r="U12" s="78"/>
      <c r="V12" s="28"/>
      <c r="W12" s="44"/>
      <c r="X12" s="92"/>
    </row>
    <row r="13">
      <c r="A13" s="79" t="s">
        <v>80</v>
      </c>
      <c r="B13" s="81">
        <v>4.783500064E9</v>
      </c>
      <c r="C13" s="80"/>
      <c r="D13" s="84">
        <f t="shared" si="8"/>
        <v>0.03522278861</v>
      </c>
      <c r="E13" s="88"/>
      <c r="F13" s="81">
        <v>9.898271818E9</v>
      </c>
      <c r="G13" s="83"/>
      <c r="H13" s="84">
        <f t="shared" ref="H13:I13" si="16">F13/$G$54</f>
        <v>0.06504295586</v>
      </c>
      <c r="I13" s="84">
        <f t="shared" si="16"/>
        <v>0</v>
      </c>
      <c r="J13" s="79">
        <f t="shared" ref="J13:K13" si="17">B13-F13</f>
        <v>-5114771754</v>
      </c>
      <c r="K13" s="73">
        <f t="shared" si="17"/>
        <v>0</v>
      </c>
      <c r="L13" s="89">
        <f t="shared" si="11"/>
        <v>-0.5167338146</v>
      </c>
      <c r="M13" s="84"/>
      <c r="N13" s="82">
        <f t="shared" si="5"/>
        <v>0</v>
      </c>
      <c r="O13" s="77"/>
      <c r="P13" s="65"/>
      <c r="Q13" s="78"/>
      <c r="R13" s="66"/>
      <c r="S13" s="40"/>
      <c r="T13" s="65"/>
      <c r="U13" s="78"/>
      <c r="V13" s="28"/>
      <c r="W13" s="44"/>
      <c r="X13" s="92"/>
    </row>
    <row r="14">
      <c r="A14" s="87" t="s">
        <v>78</v>
      </c>
      <c r="B14" s="90">
        <v>-4.441748149E9</v>
      </c>
      <c r="C14" s="81">
        <v>3.41751915E8</v>
      </c>
      <c r="D14" s="84">
        <f t="shared" si="8"/>
        <v>-0.03270633511</v>
      </c>
      <c r="E14" s="71">
        <f t="shared" ref="E14:E32" si="20">C14/$C$54</f>
        <v>0.002516453496</v>
      </c>
      <c r="F14" s="90">
        <v>-6.094478495E9</v>
      </c>
      <c r="G14" s="81">
        <v>3.803793323E9</v>
      </c>
      <c r="H14" s="84">
        <f t="shared" ref="H14:I14" si="18">F14/$G$54</f>
        <v>-0.04004768742</v>
      </c>
      <c r="I14" s="84">
        <f t="shared" si="18"/>
        <v>0.02499526844</v>
      </c>
      <c r="J14" s="79">
        <f t="shared" ref="J14:K14" si="19">B14-F14</f>
        <v>1652730346</v>
      </c>
      <c r="K14" s="73">
        <f t="shared" si="19"/>
        <v>-3462041408</v>
      </c>
      <c r="L14" s="89">
        <f t="shared" si="11"/>
        <v>-0.271184868</v>
      </c>
      <c r="M14" s="84">
        <f t="shared" ref="M14:M18" si="22">K14/G14</f>
        <v>-0.9101549727</v>
      </c>
      <c r="N14" s="82">
        <f t="shared" si="5"/>
        <v>-0.02247881495</v>
      </c>
      <c r="O14" s="77"/>
      <c r="P14" s="65"/>
      <c r="Q14" s="78"/>
      <c r="R14" s="66"/>
      <c r="S14" s="40"/>
      <c r="T14" s="94"/>
      <c r="U14" s="78"/>
      <c r="V14" s="28"/>
      <c r="W14" s="44"/>
      <c r="X14" s="92"/>
    </row>
    <row r="15">
      <c r="A15" s="87" t="s">
        <v>81</v>
      </c>
      <c r="B15" s="80"/>
      <c r="C15" s="81">
        <v>5.3951582E7</v>
      </c>
      <c r="D15" s="82"/>
      <c r="E15" s="71">
        <f t="shared" si="20"/>
        <v>0.0003972666755</v>
      </c>
      <c r="F15" s="80"/>
      <c r="G15" s="81">
        <v>4.5655908E7</v>
      </c>
      <c r="H15" s="84"/>
      <c r="I15" s="84">
        <f t="shared" ref="I15:I17" si="23">G15/$G$54</f>
        <v>0.0003000114832</v>
      </c>
      <c r="J15" s="79">
        <f t="shared" ref="J15:K15" si="21">B15-F15</f>
        <v>0</v>
      </c>
      <c r="K15" s="73">
        <f t="shared" si="21"/>
        <v>8295674</v>
      </c>
      <c r="L15" s="86"/>
      <c r="M15" s="84">
        <f t="shared" si="22"/>
        <v>0.1816999018</v>
      </c>
      <c r="N15" s="82">
        <f t="shared" si="5"/>
        <v>0.00009725519239</v>
      </c>
      <c r="O15" s="77"/>
      <c r="P15" s="65"/>
      <c r="Q15" s="78"/>
      <c r="R15" s="66"/>
      <c r="S15" s="40"/>
      <c r="T15" s="65"/>
      <c r="U15" s="78"/>
      <c r="V15" s="28"/>
      <c r="W15" s="44"/>
      <c r="X15" s="92"/>
    </row>
    <row r="16">
      <c r="A16" s="79" t="s">
        <v>82</v>
      </c>
      <c r="B16" s="80"/>
      <c r="C16" s="81">
        <v>2.0298463E8</v>
      </c>
      <c r="D16" s="82"/>
      <c r="E16" s="71">
        <f t="shared" si="20"/>
        <v>0.001494655507</v>
      </c>
      <c r="F16" s="80"/>
      <c r="G16" s="81">
        <v>1.297700607E9</v>
      </c>
      <c r="H16" s="84"/>
      <c r="I16" s="84">
        <f t="shared" si="23"/>
        <v>0.008527375774</v>
      </c>
      <c r="J16" s="79">
        <f t="shared" ref="J16:K16" si="24">B16-F16</f>
        <v>0</v>
      </c>
      <c r="K16" s="73">
        <f t="shared" si="24"/>
        <v>-1094715977</v>
      </c>
      <c r="L16" s="86"/>
      <c r="M16" s="84">
        <f t="shared" si="22"/>
        <v>-0.8435813092</v>
      </c>
      <c r="N16" s="82">
        <f t="shared" si="5"/>
        <v>-0.007032720267</v>
      </c>
      <c r="O16" s="77"/>
      <c r="P16" s="65"/>
      <c r="Q16" s="78"/>
      <c r="R16" s="66"/>
      <c r="S16" s="40"/>
      <c r="T16" s="65"/>
      <c r="U16" s="78"/>
      <c r="V16" s="28"/>
      <c r="W16" s="44"/>
      <c r="X16" s="92"/>
    </row>
    <row r="17">
      <c r="A17" s="79" t="s">
        <v>83</v>
      </c>
      <c r="B17" s="80"/>
      <c r="C17" s="81">
        <v>3.08958644E8</v>
      </c>
      <c r="D17" s="82"/>
      <c r="E17" s="71">
        <f t="shared" si="20"/>
        <v>0.002274983769</v>
      </c>
      <c r="F17" s="80"/>
      <c r="G17" s="81">
        <v>3.08676228E8</v>
      </c>
      <c r="H17" s="84"/>
      <c r="I17" s="84">
        <f t="shared" si="23"/>
        <v>0.002028355519</v>
      </c>
      <c r="J17" s="79">
        <f t="shared" ref="J17:K17" si="25">B17-F17</f>
        <v>0</v>
      </c>
      <c r="K17" s="73">
        <f t="shared" si="25"/>
        <v>282416</v>
      </c>
      <c r="L17" s="86"/>
      <c r="M17" s="84">
        <f t="shared" si="22"/>
        <v>0.0009149263027</v>
      </c>
      <c r="N17" s="82">
        <f t="shared" si="5"/>
        <v>0.0002466282502</v>
      </c>
      <c r="O17" s="77"/>
      <c r="P17" s="65"/>
      <c r="Q17" s="78"/>
      <c r="R17" s="66"/>
      <c r="S17" s="40"/>
      <c r="T17" s="65"/>
      <c r="U17" s="95"/>
      <c r="V17" s="28"/>
      <c r="W17" s="44"/>
      <c r="X17" s="92"/>
    </row>
    <row r="18">
      <c r="A18" s="79" t="s">
        <v>84</v>
      </c>
      <c r="B18" s="80"/>
      <c r="C18" s="81">
        <v>1.997018E7</v>
      </c>
      <c r="D18" s="82"/>
      <c r="E18" s="71">
        <f t="shared" si="20"/>
        <v>0.0001470482741</v>
      </c>
      <c r="F18" s="80"/>
      <c r="G18" s="81">
        <v>3803580.0</v>
      </c>
      <c r="H18" s="84"/>
      <c r="I18" s="84"/>
      <c r="J18" s="79">
        <f t="shared" ref="J18:K18" si="26">B18-F18</f>
        <v>0</v>
      </c>
      <c r="K18" s="73">
        <f t="shared" si="26"/>
        <v>16166600</v>
      </c>
      <c r="L18" s="86"/>
      <c r="M18" s="84">
        <f t="shared" si="22"/>
        <v>4.250364131</v>
      </c>
      <c r="N18" s="82">
        <f t="shared" si="5"/>
        <v>0.0001470482741</v>
      </c>
      <c r="O18" s="77"/>
      <c r="P18" s="65"/>
      <c r="Q18" s="78"/>
      <c r="R18" s="66"/>
      <c r="S18" s="40"/>
      <c r="T18" s="65"/>
      <c r="U18" s="78"/>
      <c r="V18" s="28"/>
      <c r="W18" s="44"/>
      <c r="X18" s="92"/>
    </row>
    <row r="19">
      <c r="A19" s="79" t="s">
        <v>85</v>
      </c>
      <c r="B19" s="80"/>
      <c r="C19" s="81">
        <v>9.05020987E8</v>
      </c>
      <c r="D19" s="82"/>
      <c r="E19" s="71">
        <f t="shared" si="20"/>
        <v>0.00666402477</v>
      </c>
      <c r="F19" s="80"/>
      <c r="G19" s="96"/>
      <c r="H19" s="84"/>
      <c r="I19" s="84"/>
      <c r="J19" s="79">
        <f t="shared" ref="J19:K19" si="27">B19-F19</f>
        <v>0</v>
      </c>
      <c r="K19" s="73">
        <f t="shared" si="27"/>
        <v>905020987</v>
      </c>
      <c r="L19" s="86"/>
      <c r="M19" s="84"/>
      <c r="N19" s="82">
        <f t="shared" si="5"/>
        <v>0.00666402477</v>
      </c>
      <c r="O19" s="93"/>
      <c r="P19" s="65"/>
      <c r="Q19" s="78"/>
      <c r="R19" s="66"/>
      <c r="S19" s="40"/>
      <c r="T19" s="65"/>
      <c r="U19" s="78"/>
      <c r="V19" s="28"/>
      <c r="W19" s="44"/>
      <c r="X19" s="92"/>
    </row>
    <row r="20">
      <c r="A20" s="97" t="s">
        <v>86</v>
      </c>
      <c r="B20" s="98"/>
      <c r="C20" s="69">
        <v>4.4897343791E10</v>
      </c>
      <c r="D20" s="76"/>
      <c r="E20" s="71">
        <f t="shared" si="20"/>
        <v>0.3305967656</v>
      </c>
      <c r="F20" s="98"/>
      <c r="G20" s="69">
        <v>5.1952772985E10</v>
      </c>
      <c r="H20" s="75"/>
      <c r="I20" s="75">
        <f t="shared" ref="I20:I30" si="29">G20/$G$54</f>
        <v>0.3413890811</v>
      </c>
      <c r="J20" s="97">
        <f t="shared" ref="J20:K20" si="28">B20-F20</f>
        <v>0</v>
      </c>
      <c r="K20" s="73">
        <f t="shared" si="28"/>
        <v>-7055429194</v>
      </c>
      <c r="L20" s="74"/>
      <c r="M20" s="75">
        <f t="shared" ref="M20:M32" si="31">K20/G20</f>
        <v>-0.1358046701</v>
      </c>
      <c r="N20" s="76">
        <f t="shared" si="5"/>
        <v>-0.01079231545</v>
      </c>
      <c r="O20" s="77"/>
      <c r="P20" s="65"/>
      <c r="Q20" s="78"/>
      <c r="R20" s="66"/>
      <c r="S20" s="40"/>
      <c r="T20" s="65"/>
      <c r="U20" s="78"/>
      <c r="V20" s="28"/>
      <c r="W20" s="44"/>
      <c r="X20" s="92"/>
    </row>
    <row r="21">
      <c r="A21" s="87" t="s">
        <v>87</v>
      </c>
      <c r="B21" s="83"/>
      <c r="C21" s="81">
        <v>2.246430217E9</v>
      </c>
      <c r="D21" s="82"/>
      <c r="E21" s="71">
        <f t="shared" si="20"/>
        <v>0.01654134747</v>
      </c>
      <c r="F21" s="83"/>
      <c r="G21" s="81">
        <v>1.749852228E9</v>
      </c>
      <c r="H21" s="84"/>
      <c r="I21" s="84">
        <f t="shared" si="29"/>
        <v>0.01149852856</v>
      </c>
      <c r="J21" s="87">
        <f t="shared" ref="J21:K21" si="30">B21-F21</f>
        <v>0</v>
      </c>
      <c r="K21" s="73">
        <f t="shared" si="30"/>
        <v>496577989</v>
      </c>
      <c r="L21" s="86"/>
      <c r="M21" s="84">
        <f t="shared" si="31"/>
        <v>0.2837828138</v>
      </c>
      <c r="N21" s="82">
        <f t="shared" si="5"/>
        <v>0.005042818902</v>
      </c>
      <c r="O21" s="77"/>
      <c r="P21" s="65"/>
      <c r="Q21" s="78"/>
      <c r="R21" s="66"/>
      <c r="S21" s="40"/>
      <c r="T21" s="65"/>
      <c r="U21" s="78"/>
      <c r="V21" s="28"/>
      <c r="W21" s="44"/>
      <c r="X21" s="92"/>
    </row>
    <row r="22">
      <c r="A22" s="87" t="s">
        <v>88</v>
      </c>
      <c r="B22" s="83"/>
      <c r="C22" s="81">
        <v>1.5946293338E10</v>
      </c>
      <c r="D22" s="82"/>
      <c r="E22" s="71">
        <f t="shared" si="20"/>
        <v>0.1174188171</v>
      </c>
      <c r="F22" s="83"/>
      <c r="G22" s="81">
        <v>1.5625238885E10</v>
      </c>
      <c r="H22" s="84"/>
      <c r="I22" s="84">
        <f t="shared" si="29"/>
        <v>0.1026756733</v>
      </c>
      <c r="J22" s="87">
        <f t="shared" ref="J22:K22" si="32">B22-F22</f>
        <v>0</v>
      </c>
      <c r="K22" s="73">
        <f t="shared" si="32"/>
        <v>321054453</v>
      </c>
      <c r="L22" s="86"/>
      <c r="M22" s="84">
        <f t="shared" si="31"/>
        <v>0.02054717085</v>
      </c>
      <c r="N22" s="82">
        <f t="shared" si="5"/>
        <v>0.01474314388</v>
      </c>
      <c r="O22" s="77"/>
      <c r="P22" s="78"/>
      <c r="Q22" s="65"/>
      <c r="R22" s="66"/>
      <c r="S22" s="40"/>
      <c r="T22" s="78"/>
      <c r="U22" s="65"/>
      <c r="V22" s="28"/>
      <c r="W22" s="44"/>
      <c r="X22" s="92"/>
    </row>
    <row r="23">
      <c r="A23" s="87" t="s">
        <v>89</v>
      </c>
      <c r="B23" s="83"/>
      <c r="C23" s="81">
        <v>6.5104098E7</v>
      </c>
      <c r="D23" s="82"/>
      <c r="E23" s="71">
        <f t="shared" si="20"/>
        <v>0.0004793870285</v>
      </c>
      <c r="F23" s="83"/>
      <c r="G23" s="81">
        <v>5.6764082E7</v>
      </c>
      <c r="H23" s="84"/>
      <c r="I23" s="84">
        <f t="shared" si="29"/>
        <v>0.0003730048788</v>
      </c>
      <c r="J23" s="87">
        <f t="shared" ref="J23:K23" si="33">B23-F23</f>
        <v>0</v>
      </c>
      <c r="K23" s="73">
        <f t="shared" si="33"/>
        <v>8340016</v>
      </c>
      <c r="L23" s="86"/>
      <c r="M23" s="84">
        <f t="shared" si="31"/>
        <v>0.1469241765</v>
      </c>
      <c r="N23" s="82">
        <f t="shared" si="5"/>
        <v>0.0001063821497</v>
      </c>
      <c r="O23" s="77"/>
      <c r="P23" s="78"/>
      <c r="Q23" s="65"/>
      <c r="R23" s="66"/>
      <c r="S23" s="40"/>
      <c r="T23" s="78"/>
      <c r="U23" s="65"/>
      <c r="V23" s="28"/>
      <c r="W23" s="44"/>
      <c r="X23" s="92"/>
    </row>
    <row r="24">
      <c r="A24" s="87" t="s">
        <v>90</v>
      </c>
      <c r="B24" s="80"/>
      <c r="C24" s="81">
        <v>9.48518308E8</v>
      </c>
      <c r="D24" s="82"/>
      <c r="E24" s="71">
        <f t="shared" si="20"/>
        <v>0.006984312618</v>
      </c>
      <c r="F24" s="80"/>
      <c r="G24" s="81">
        <v>1.045203637E9</v>
      </c>
      <c r="H24" s="84"/>
      <c r="I24" s="84">
        <f t="shared" si="29"/>
        <v>0.006868182171</v>
      </c>
      <c r="J24" s="79">
        <f t="shared" ref="J24:K24" si="34">B24-F24</f>
        <v>0</v>
      </c>
      <c r="K24" s="73">
        <f t="shared" si="34"/>
        <v>-96685329</v>
      </c>
      <c r="L24" s="86"/>
      <c r="M24" s="84">
        <f t="shared" si="31"/>
        <v>-0.0925038199</v>
      </c>
      <c r="N24" s="82">
        <f t="shared" si="5"/>
        <v>0.0001161304466</v>
      </c>
      <c r="O24" s="77"/>
      <c r="P24" s="65"/>
      <c r="Q24" s="78"/>
      <c r="R24" s="66"/>
      <c r="S24" s="40"/>
      <c r="T24" s="65"/>
      <c r="U24" s="95"/>
      <c r="V24" s="28"/>
      <c r="W24" s="44"/>
      <c r="X24" s="92"/>
    </row>
    <row r="25">
      <c r="A25" s="87" t="s">
        <v>91</v>
      </c>
      <c r="B25" s="80"/>
      <c r="C25" s="81">
        <v>1.313532954E10</v>
      </c>
      <c r="D25" s="82"/>
      <c r="E25" s="71">
        <f t="shared" si="20"/>
        <v>0.09672058733</v>
      </c>
      <c r="F25" s="80"/>
      <c r="G25" s="81">
        <v>7.428413407E9</v>
      </c>
      <c r="H25" s="84"/>
      <c r="I25" s="84">
        <f t="shared" si="29"/>
        <v>0.04881316398</v>
      </c>
      <c r="J25" s="79">
        <f t="shared" ref="J25:K25" si="35">B25-F25</f>
        <v>0</v>
      </c>
      <c r="K25" s="73">
        <f t="shared" si="35"/>
        <v>5706916133</v>
      </c>
      <c r="L25" s="86"/>
      <c r="M25" s="84">
        <f t="shared" si="31"/>
        <v>0.7682550526</v>
      </c>
      <c r="N25" s="82">
        <f t="shared" si="5"/>
        <v>0.04790742336</v>
      </c>
      <c r="O25" s="77"/>
      <c r="P25" s="65"/>
      <c r="Q25" s="78"/>
      <c r="R25" s="66"/>
      <c r="S25" s="40"/>
      <c r="T25" s="65"/>
      <c r="U25" s="64"/>
      <c r="V25" s="99"/>
      <c r="W25" s="44"/>
      <c r="X25" s="100"/>
    </row>
    <row r="26">
      <c r="A26" s="87" t="s">
        <v>92</v>
      </c>
      <c r="B26" s="80"/>
      <c r="C26" s="81">
        <v>9.15829069E8</v>
      </c>
      <c r="D26" s="82"/>
      <c r="E26" s="71">
        <f t="shared" si="20"/>
        <v>0.00674360892</v>
      </c>
      <c r="F26" s="80"/>
      <c r="G26" s="81">
        <v>9.70779786E8</v>
      </c>
      <c r="H26" s="84"/>
      <c r="I26" s="84">
        <f t="shared" si="29"/>
        <v>0.006379132432</v>
      </c>
      <c r="J26" s="79">
        <f t="shared" ref="J26:K26" si="36">B26-F26</f>
        <v>0</v>
      </c>
      <c r="K26" s="73">
        <f t="shared" si="36"/>
        <v>-54950717</v>
      </c>
      <c r="L26" s="86"/>
      <c r="M26" s="84">
        <f t="shared" si="31"/>
        <v>-0.056604719</v>
      </c>
      <c r="N26" s="82">
        <f t="shared" si="5"/>
        <v>0.0003644764882</v>
      </c>
      <c r="O26" s="77"/>
      <c r="P26" s="65"/>
      <c r="Q26" s="78"/>
      <c r="R26" s="66"/>
      <c r="S26" s="40"/>
      <c r="T26" s="65"/>
      <c r="U26" s="64"/>
      <c r="V26" s="99"/>
      <c r="W26" s="44"/>
      <c r="X26" s="100"/>
    </row>
    <row r="27">
      <c r="A27" s="87" t="s">
        <v>93</v>
      </c>
      <c r="B27" s="80"/>
      <c r="C27" s="81">
        <v>2.7384782E7</v>
      </c>
      <c r="D27" s="82"/>
      <c r="E27" s="71">
        <f t="shared" si="20"/>
        <v>0.000201644899</v>
      </c>
      <c r="F27" s="80"/>
      <c r="G27" s="81">
        <v>1.44594418E8</v>
      </c>
      <c r="H27" s="84"/>
      <c r="I27" s="84">
        <f t="shared" si="29"/>
        <v>0.0009501505435</v>
      </c>
      <c r="J27" s="79">
        <f t="shared" ref="J27:K27" si="37">B27-F27</f>
        <v>0</v>
      </c>
      <c r="K27" s="73">
        <f t="shared" si="37"/>
        <v>-117209636</v>
      </c>
      <c r="L27" s="86"/>
      <c r="M27" s="84">
        <f t="shared" si="31"/>
        <v>-0.8106096876</v>
      </c>
      <c r="N27" s="82">
        <f t="shared" si="5"/>
        <v>-0.0007485056445</v>
      </c>
      <c r="O27" s="77"/>
      <c r="P27" s="65"/>
      <c r="Q27" s="78"/>
      <c r="R27" s="66"/>
      <c r="S27" s="40"/>
      <c r="T27" s="65"/>
      <c r="U27" s="78"/>
      <c r="V27" s="28"/>
      <c r="W27" s="44"/>
      <c r="X27" s="92"/>
    </row>
    <row r="28">
      <c r="A28" s="87" t="s">
        <v>94</v>
      </c>
      <c r="B28" s="80"/>
      <c r="C28" s="81">
        <v>1.1612454439E10</v>
      </c>
      <c r="D28" s="82"/>
      <c r="E28" s="71">
        <f t="shared" si="20"/>
        <v>0.0855070602</v>
      </c>
      <c r="F28" s="80"/>
      <c r="G28" s="81">
        <v>2.4931926542E10</v>
      </c>
      <c r="H28" s="84"/>
      <c r="I28" s="84">
        <f t="shared" si="29"/>
        <v>0.1638312452</v>
      </c>
      <c r="J28" s="79">
        <f t="shared" ref="J28:K28" si="38">B28-F28</f>
        <v>0</v>
      </c>
      <c r="K28" s="73">
        <f t="shared" si="38"/>
        <v>-13319472103</v>
      </c>
      <c r="L28" s="86"/>
      <c r="M28" s="84">
        <f t="shared" si="31"/>
        <v>-0.5342335692</v>
      </c>
      <c r="N28" s="82">
        <f t="shared" si="5"/>
        <v>-0.07832418503</v>
      </c>
      <c r="O28" s="77"/>
      <c r="P28" s="65"/>
      <c r="Q28" s="78"/>
      <c r="R28" s="66"/>
      <c r="S28" s="40"/>
      <c r="T28" s="65"/>
      <c r="U28" s="78"/>
      <c r="V28" s="28"/>
      <c r="W28" s="44"/>
      <c r="X28" s="92"/>
    </row>
    <row r="29">
      <c r="A29" s="97" t="s">
        <v>95</v>
      </c>
      <c r="B29" s="68"/>
      <c r="C29" s="69">
        <v>6.5466490368E10</v>
      </c>
      <c r="D29" s="76"/>
      <c r="E29" s="71">
        <f t="shared" si="20"/>
        <v>0.4820554657</v>
      </c>
      <c r="F29" s="68"/>
      <c r="G29" s="69">
        <v>5.7681275591E10</v>
      </c>
      <c r="H29" s="75"/>
      <c r="I29" s="75">
        <f t="shared" si="29"/>
        <v>0.3790318887</v>
      </c>
      <c r="J29" s="67">
        <f t="shared" ref="J29:K29" si="39">B29-F29</f>
        <v>0</v>
      </c>
      <c r="K29" s="73">
        <f t="shared" si="39"/>
        <v>7785214777</v>
      </c>
      <c r="L29" s="74"/>
      <c r="M29" s="75">
        <f t="shared" si="31"/>
        <v>0.1349695321</v>
      </c>
      <c r="N29" s="76">
        <f t="shared" si="5"/>
        <v>0.103023577</v>
      </c>
      <c r="O29" s="77"/>
      <c r="P29" s="65"/>
      <c r="Q29" s="78"/>
      <c r="R29" s="66"/>
      <c r="S29" s="40"/>
      <c r="T29" s="65"/>
      <c r="U29" s="78"/>
      <c r="V29" s="28"/>
      <c r="W29" s="44"/>
      <c r="X29" s="92"/>
    </row>
    <row r="30">
      <c r="A30" s="97" t="s">
        <v>96</v>
      </c>
      <c r="B30" s="68"/>
      <c r="C30" s="69">
        <v>4.871284262E9</v>
      </c>
      <c r="D30" s="101">
        <v>0.4821</v>
      </c>
      <c r="E30" s="71">
        <f t="shared" si="20"/>
        <v>0.03586917812</v>
      </c>
      <c r="F30" s="68"/>
      <c r="G30" s="69">
        <v>6.378672192E9</v>
      </c>
      <c r="H30" s="75"/>
      <c r="I30" s="75">
        <f t="shared" si="29"/>
        <v>0.04191516473</v>
      </c>
      <c r="J30" s="67">
        <f t="shared" ref="J30:K30" si="40">B30-F30</f>
        <v>0</v>
      </c>
      <c r="K30" s="73">
        <f t="shared" si="40"/>
        <v>-1507387930</v>
      </c>
      <c r="L30" s="74"/>
      <c r="M30" s="75">
        <f t="shared" si="31"/>
        <v>-0.236316883</v>
      </c>
      <c r="N30" s="76">
        <f t="shared" si="5"/>
        <v>-0.006045986617</v>
      </c>
      <c r="O30" s="77"/>
      <c r="P30" s="65"/>
      <c r="Q30" s="78"/>
      <c r="R30" s="66"/>
      <c r="S30" s="40"/>
      <c r="T30" s="65"/>
      <c r="U30" s="78"/>
      <c r="V30" s="28"/>
      <c r="W30" s="44"/>
      <c r="X30" s="92"/>
    </row>
    <row r="31">
      <c r="A31" s="102" t="s">
        <v>97</v>
      </c>
      <c r="B31" s="80"/>
      <c r="C31" s="81">
        <v>1.05E8</v>
      </c>
      <c r="D31" s="82"/>
      <c r="E31" s="71">
        <f t="shared" si="20"/>
        <v>0.000773156215</v>
      </c>
      <c r="F31" s="80"/>
      <c r="G31" s="81">
        <v>6000000.0</v>
      </c>
      <c r="H31" s="84"/>
      <c r="I31" s="84"/>
      <c r="J31" s="79">
        <f t="shared" ref="J31:K31" si="41">B31-F31</f>
        <v>0</v>
      </c>
      <c r="K31" s="73">
        <f t="shared" si="41"/>
        <v>99000000</v>
      </c>
      <c r="L31" s="86"/>
      <c r="M31" s="84">
        <f t="shared" si="31"/>
        <v>16.5</v>
      </c>
      <c r="N31" s="82">
        <f t="shared" si="5"/>
        <v>0.000773156215</v>
      </c>
      <c r="O31" s="77"/>
      <c r="P31" s="65"/>
      <c r="Q31" s="78"/>
      <c r="R31" s="66"/>
      <c r="S31" s="40"/>
      <c r="T31" s="65"/>
      <c r="U31" s="78"/>
      <c r="V31" s="28"/>
      <c r="W31" s="44"/>
      <c r="X31" s="92"/>
    </row>
    <row r="32">
      <c r="A32" s="102" t="s">
        <v>98</v>
      </c>
      <c r="B32" s="80"/>
      <c r="C32" s="81">
        <v>3.677135E9</v>
      </c>
      <c r="D32" s="82"/>
      <c r="E32" s="71">
        <f t="shared" si="20"/>
        <v>0.02707618837</v>
      </c>
      <c r="F32" s="80"/>
      <c r="G32" s="81">
        <v>3.31808E9</v>
      </c>
      <c r="H32" s="84"/>
      <c r="I32" s="84">
        <f>G32/$G$54</f>
        <v>0.02180357692</v>
      </c>
      <c r="J32" s="79">
        <f t="shared" ref="J32:K32" si="42">B32-F32</f>
        <v>0</v>
      </c>
      <c r="K32" s="73">
        <f t="shared" si="42"/>
        <v>359055000</v>
      </c>
      <c r="L32" s="86"/>
      <c r="M32" s="84">
        <f t="shared" si="31"/>
        <v>0.1082116766</v>
      </c>
      <c r="N32" s="82">
        <f t="shared" si="5"/>
        <v>0.005272611446</v>
      </c>
      <c r="O32" s="77"/>
      <c r="P32" s="65"/>
      <c r="Q32" s="78"/>
      <c r="R32" s="66"/>
      <c r="S32" s="40"/>
      <c r="T32" s="65"/>
      <c r="U32" s="78"/>
      <c r="V32" s="28"/>
      <c r="W32" s="44"/>
      <c r="X32" s="92"/>
    </row>
    <row r="33">
      <c r="A33" s="102" t="s">
        <v>99</v>
      </c>
      <c r="B33" s="81"/>
      <c r="C33" s="83"/>
      <c r="D33" s="84"/>
      <c r="E33" s="71"/>
      <c r="F33" s="81">
        <v>1.031242812E9</v>
      </c>
      <c r="G33" s="83"/>
      <c r="H33" s="84">
        <f t="shared" ref="H33:H35" si="44">F33/$G$54</f>
        <v>0.006776443599</v>
      </c>
      <c r="I33" s="84"/>
      <c r="J33" s="79">
        <f t="shared" ref="J33:K33" si="43">B33-F33</f>
        <v>-1031242812</v>
      </c>
      <c r="K33" s="103">
        <f t="shared" si="43"/>
        <v>0</v>
      </c>
      <c r="L33" s="89">
        <f t="shared" ref="L33:L35" si="46">J33/F33</f>
        <v>-1</v>
      </c>
      <c r="M33" s="84"/>
      <c r="N33" s="82">
        <f t="shared" si="5"/>
        <v>0</v>
      </c>
      <c r="O33" s="77"/>
      <c r="P33" s="65"/>
      <c r="Q33" s="78"/>
      <c r="R33" s="66"/>
      <c r="S33" s="40"/>
      <c r="T33" s="65"/>
      <c r="U33" s="78"/>
      <c r="V33" s="28"/>
      <c r="W33" s="44"/>
      <c r="X33" s="92"/>
    </row>
    <row r="34">
      <c r="A34" s="102" t="s">
        <v>100</v>
      </c>
      <c r="B34" s="81"/>
      <c r="C34" s="83"/>
      <c r="D34" s="84"/>
      <c r="E34" s="71"/>
      <c r="F34" s="90">
        <v>-2.0305E8</v>
      </c>
      <c r="G34" s="83"/>
      <c r="H34" s="84">
        <f t="shared" si="44"/>
        <v>-0.00133427051</v>
      </c>
      <c r="I34" s="84"/>
      <c r="J34" s="79">
        <f t="shared" ref="J34:K34" si="45">B34-F34</f>
        <v>203050000</v>
      </c>
      <c r="K34" s="103">
        <f t="shared" si="45"/>
        <v>0</v>
      </c>
      <c r="L34" s="89">
        <f t="shared" si="46"/>
        <v>-1</v>
      </c>
      <c r="M34" s="84"/>
      <c r="N34" s="82">
        <f t="shared" si="5"/>
        <v>0</v>
      </c>
      <c r="O34" s="77"/>
      <c r="P34" s="65"/>
      <c r="Q34" s="78"/>
      <c r="R34" s="66"/>
      <c r="S34" s="40"/>
      <c r="T34" s="65"/>
      <c r="U34" s="78"/>
      <c r="V34" s="28"/>
      <c r="W34" s="44"/>
      <c r="X34" s="92"/>
    </row>
    <row r="35">
      <c r="A35" s="102" t="s">
        <v>78</v>
      </c>
      <c r="B35" s="81"/>
      <c r="C35" s="96"/>
      <c r="D35" s="84"/>
      <c r="E35" s="71"/>
      <c r="F35" s="90">
        <v>-1.65638562E8</v>
      </c>
      <c r="G35" s="81">
        <v>6.6255425E8</v>
      </c>
      <c r="H35" s="84">
        <f t="shared" si="44"/>
        <v>-0.001088434615</v>
      </c>
      <c r="I35" s="84">
        <f t="shared" ref="I35:I38" si="48">G35/$G$54</f>
        <v>0.004353738474</v>
      </c>
      <c r="J35" s="79">
        <f t="shared" ref="J35:K35" si="47">B35-F35</f>
        <v>165638562</v>
      </c>
      <c r="K35" s="73">
        <f t="shared" si="47"/>
        <v>-662554250</v>
      </c>
      <c r="L35" s="89">
        <f t="shared" si="46"/>
        <v>-1</v>
      </c>
      <c r="M35" s="84">
        <f t="shared" ref="M35:M38" si="50">K35/G35</f>
        <v>-1</v>
      </c>
      <c r="N35" s="82">
        <f t="shared" si="5"/>
        <v>-0.004353738474</v>
      </c>
      <c r="O35" s="77"/>
      <c r="P35" s="65"/>
      <c r="Q35" s="78"/>
      <c r="R35" s="66"/>
      <c r="S35" s="40"/>
      <c r="T35" s="65"/>
      <c r="U35" s="78"/>
      <c r="V35" s="28"/>
      <c r="W35" s="44"/>
      <c r="X35" s="92"/>
    </row>
    <row r="36">
      <c r="A36" s="102" t="s">
        <v>101</v>
      </c>
      <c r="B36" s="80"/>
      <c r="C36" s="81">
        <v>1.089149262E9</v>
      </c>
      <c r="D36" s="82"/>
      <c r="E36" s="71">
        <f>C36/$C54</f>
        <v>0.008019833533</v>
      </c>
      <c r="F36" s="80"/>
      <c r="G36" s="81">
        <v>2.392037942E9</v>
      </c>
      <c r="H36" s="84"/>
      <c r="I36" s="84">
        <f t="shared" si="48"/>
        <v>0.01571842248</v>
      </c>
      <c r="J36" s="79">
        <f t="shared" ref="J36:K36" si="49">B36-F36</f>
        <v>0</v>
      </c>
      <c r="K36" s="73">
        <f t="shared" si="49"/>
        <v>-1302888680</v>
      </c>
      <c r="L36" s="86"/>
      <c r="M36" s="84">
        <f t="shared" si="50"/>
        <v>-0.5446772633</v>
      </c>
      <c r="N36" s="82">
        <f t="shared" si="5"/>
        <v>-0.007698588949</v>
      </c>
      <c r="O36" s="77"/>
      <c r="P36" s="65"/>
      <c r="Q36" s="78"/>
      <c r="R36" s="66"/>
      <c r="S36" s="40"/>
      <c r="T36" s="65"/>
      <c r="U36" s="78"/>
      <c r="V36" s="28"/>
      <c r="W36" s="44"/>
      <c r="X36" s="92"/>
    </row>
    <row r="37">
      <c r="A37" s="102" t="s">
        <v>102</v>
      </c>
      <c r="B37" s="80"/>
      <c r="C37" s="81">
        <v>6.0563337667E10</v>
      </c>
      <c r="D37" s="82"/>
      <c r="E37" s="71"/>
      <c r="F37" s="80"/>
      <c r="G37" s="81">
        <v>5.1276283645E10</v>
      </c>
      <c r="H37" s="84"/>
      <c r="I37" s="84">
        <f t="shared" si="48"/>
        <v>0.3369437731</v>
      </c>
      <c r="J37" s="79">
        <f t="shared" ref="J37:K37" si="51">B37-F37</f>
        <v>0</v>
      </c>
      <c r="K37" s="73">
        <f t="shared" si="51"/>
        <v>9287054022</v>
      </c>
      <c r="L37" s="86"/>
      <c r="M37" s="84">
        <f t="shared" si="50"/>
        <v>0.1811179236</v>
      </c>
      <c r="N37" s="82">
        <f t="shared" si="5"/>
        <v>-0.3369437731</v>
      </c>
      <c r="O37" s="77"/>
      <c r="P37" s="65"/>
      <c r="Q37" s="78"/>
      <c r="R37" s="66"/>
      <c r="S37" s="40"/>
      <c r="T37" s="65"/>
      <c r="U37" s="78"/>
      <c r="V37" s="28"/>
      <c r="W37" s="44"/>
      <c r="X37" s="92"/>
    </row>
    <row r="38">
      <c r="A38" s="102" t="s">
        <v>103</v>
      </c>
      <c r="B38" s="80"/>
      <c r="C38" s="81">
        <v>3.5429961632E10</v>
      </c>
      <c r="D38" s="82"/>
      <c r="E38" s="71">
        <f>C38/$C$54</f>
        <v>0.2608847146</v>
      </c>
      <c r="F38" s="80"/>
      <c r="G38" s="81">
        <v>3.5396972828E10</v>
      </c>
      <c r="H38" s="84"/>
      <c r="I38" s="84">
        <f t="shared" si="48"/>
        <v>0.232598557</v>
      </c>
      <c r="J38" s="79">
        <f t="shared" ref="J38:K38" si="52">B38-F38</f>
        <v>0</v>
      </c>
      <c r="K38" s="73">
        <f t="shared" si="52"/>
        <v>32988804</v>
      </c>
      <c r="L38" s="86"/>
      <c r="M38" s="84">
        <f t="shared" si="50"/>
        <v>0.0009319668142</v>
      </c>
      <c r="N38" s="82">
        <f t="shared" si="5"/>
        <v>0.02828615764</v>
      </c>
      <c r="O38" s="77"/>
      <c r="P38" s="65"/>
      <c r="Q38" s="78"/>
      <c r="R38" s="66"/>
      <c r="S38" s="40"/>
      <c r="T38" s="65"/>
      <c r="U38" s="78"/>
      <c r="V38" s="28"/>
      <c r="W38" s="44"/>
      <c r="X38" s="92"/>
    </row>
    <row r="39">
      <c r="A39" s="102" t="s">
        <v>104</v>
      </c>
      <c r="B39" s="81">
        <v>1.2011558144E10</v>
      </c>
      <c r="C39" s="83"/>
      <c r="D39" s="84">
        <f t="shared" ref="D39:D48" si="54">B39/$C$54</f>
        <v>0.08844581744</v>
      </c>
      <c r="E39" s="71"/>
      <c r="F39" s="81">
        <v>7.596732655E9</v>
      </c>
      <c r="G39" s="83"/>
      <c r="H39" s="84">
        <f t="shared" ref="H39:H43" si="55">F39/$G$54</f>
        <v>0.04991921376</v>
      </c>
      <c r="I39" s="84"/>
      <c r="J39" s="79">
        <f t="shared" ref="J39:K39" si="53">B39-F39</f>
        <v>4414825489</v>
      </c>
      <c r="K39" s="103">
        <f t="shared" si="53"/>
        <v>0</v>
      </c>
      <c r="L39" s="89">
        <f t="shared" ref="L39:L48" si="57">J39/F39</f>
        <v>0.5811479342</v>
      </c>
      <c r="M39" s="84"/>
      <c r="N39" s="82">
        <f t="shared" si="5"/>
        <v>0</v>
      </c>
      <c r="O39" s="77"/>
      <c r="P39" s="65"/>
      <c r="Q39" s="78"/>
      <c r="R39" s="66"/>
      <c r="S39" s="40"/>
      <c r="T39" s="65"/>
      <c r="U39" s="78"/>
      <c r="V39" s="28"/>
      <c r="W39" s="44"/>
      <c r="X39" s="92"/>
    </row>
    <row r="40">
      <c r="A40" s="102" t="s">
        <v>105</v>
      </c>
      <c r="B40" s="90">
        <v>-2.287208879E9</v>
      </c>
      <c r="C40" s="81">
        <v>9.724349265E9</v>
      </c>
      <c r="D40" s="84">
        <f t="shared" si="54"/>
        <v>-0.01684161676</v>
      </c>
      <c r="E40" s="71">
        <f>C40/$C$54</f>
        <v>0.07160420068</v>
      </c>
      <c r="F40" s="90">
        <v>-1.980370442E9</v>
      </c>
      <c r="G40" s="81">
        <v>5.616362213E9</v>
      </c>
      <c r="H40" s="84">
        <f t="shared" si="55"/>
        <v>-0.01301329663</v>
      </c>
      <c r="I40" s="84">
        <f t="shared" ref="I40:I42" si="58">G40/$G$54</f>
        <v>0.03690591714</v>
      </c>
      <c r="J40" s="79">
        <f t="shared" ref="J40:K40" si="56">B40-F40</f>
        <v>-306838437</v>
      </c>
      <c r="K40" s="73">
        <f t="shared" si="56"/>
        <v>4107987052</v>
      </c>
      <c r="L40" s="89">
        <f t="shared" si="57"/>
        <v>0.1549399196</v>
      </c>
      <c r="M40" s="84">
        <f>K40/G40</f>
        <v>0.731432001</v>
      </c>
      <c r="N40" s="82">
        <f t="shared" si="5"/>
        <v>0.03469828354</v>
      </c>
      <c r="O40" s="77"/>
      <c r="P40" s="65"/>
      <c r="Q40" s="78"/>
      <c r="R40" s="66"/>
      <c r="S40" s="40"/>
      <c r="T40" s="65"/>
      <c r="U40" s="78"/>
      <c r="V40" s="28"/>
      <c r="W40" s="44"/>
      <c r="X40" s="92"/>
    </row>
    <row r="41">
      <c r="A41" s="102" t="s">
        <v>106</v>
      </c>
      <c r="B41" s="81">
        <v>5.97313577E9</v>
      </c>
      <c r="C41" s="83"/>
      <c r="D41" s="84">
        <f t="shared" si="54"/>
        <v>0.04398254327</v>
      </c>
      <c r="E41" s="71"/>
      <c r="F41" s="81">
        <v>4.002362827E9</v>
      </c>
      <c r="G41" s="83"/>
      <c r="H41" s="84">
        <f t="shared" si="55"/>
        <v>0.02630009697</v>
      </c>
      <c r="I41" s="84">
        <f t="shared" si="58"/>
        <v>0</v>
      </c>
      <c r="J41" s="79">
        <f t="shared" ref="J41:K41" si="59">B41-F41</f>
        <v>1970772943</v>
      </c>
      <c r="K41" s="103">
        <f t="shared" si="59"/>
        <v>0</v>
      </c>
      <c r="L41" s="89">
        <f t="shared" si="57"/>
        <v>0.4924023703</v>
      </c>
      <c r="M41" s="84"/>
      <c r="N41" s="82">
        <f t="shared" si="5"/>
        <v>0</v>
      </c>
      <c r="O41" s="77"/>
      <c r="P41" s="65"/>
      <c r="Q41" s="78"/>
      <c r="R41" s="66"/>
      <c r="S41" s="40"/>
      <c r="T41" s="65"/>
      <c r="U41" s="78"/>
      <c r="V41" s="28"/>
      <c r="W41" s="44"/>
      <c r="X41" s="92"/>
    </row>
    <row r="42">
      <c r="A42" s="102" t="s">
        <v>105</v>
      </c>
      <c r="B42" s="90">
        <v>-1.517528561E9</v>
      </c>
      <c r="C42" s="81">
        <v>4.455607209E9</v>
      </c>
      <c r="D42" s="84">
        <f t="shared" si="54"/>
        <v>-0.01117415846</v>
      </c>
      <c r="E42" s="71">
        <f>C42/$C$54</f>
        <v>0.03280838481</v>
      </c>
      <c r="F42" s="90">
        <v>-1.372158395E9</v>
      </c>
      <c r="G42" s="81">
        <v>2.630204432E9</v>
      </c>
      <c r="H42" s="84">
        <f t="shared" si="55"/>
        <v>-0.009016648518</v>
      </c>
      <c r="I42" s="84">
        <f t="shared" si="58"/>
        <v>0.01728344846</v>
      </c>
      <c r="J42" s="79">
        <f t="shared" ref="J42:K42" si="60">B42-F42</f>
        <v>-145370166</v>
      </c>
      <c r="K42" s="73">
        <f t="shared" si="60"/>
        <v>1825402777</v>
      </c>
      <c r="L42" s="89">
        <f t="shared" si="57"/>
        <v>0.1059427006</v>
      </c>
      <c r="M42" s="84">
        <f>K42/G42</f>
        <v>0.6940155506</v>
      </c>
      <c r="N42" s="82">
        <f t="shared" si="5"/>
        <v>0.01552493636</v>
      </c>
      <c r="O42" s="77"/>
      <c r="P42" s="65"/>
      <c r="Q42" s="78"/>
      <c r="R42" s="66"/>
      <c r="S42" s="40"/>
      <c r="T42" s="65"/>
      <c r="U42" s="78"/>
      <c r="V42" s="28"/>
      <c r="W42" s="44"/>
      <c r="X42" s="92"/>
    </row>
    <row r="43">
      <c r="A43" s="102" t="s">
        <v>107</v>
      </c>
      <c r="B43" s="81">
        <v>1.9194012765E10</v>
      </c>
      <c r="C43" s="83"/>
      <c r="D43" s="84">
        <f t="shared" si="54"/>
        <v>0.1413330501</v>
      </c>
      <c r="E43" s="71"/>
      <c r="F43" s="81">
        <v>1.5210741118E10</v>
      </c>
      <c r="G43" s="83"/>
      <c r="H43" s="84">
        <f t="shared" si="55"/>
        <v>0.09995194932</v>
      </c>
      <c r="I43" s="84"/>
      <c r="J43" s="79">
        <f t="shared" ref="J43:K43" si="61">B43-F43</f>
        <v>3983271647</v>
      </c>
      <c r="K43" s="103">
        <f t="shared" si="61"/>
        <v>0</v>
      </c>
      <c r="L43" s="89">
        <f t="shared" si="57"/>
        <v>0.2618722925</v>
      </c>
      <c r="M43" s="84"/>
      <c r="N43" s="82">
        <f t="shared" si="5"/>
        <v>0</v>
      </c>
      <c r="O43" s="77"/>
      <c r="P43" s="65"/>
      <c r="Q43" s="78"/>
      <c r="R43" s="66"/>
      <c r="S43" s="40"/>
      <c r="T43" s="65"/>
      <c r="U43" s="78"/>
      <c r="V43" s="28"/>
      <c r="W43" s="44"/>
      <c r="X43" s="92"/>
    </row>
    <row r="44">
      <c r="A44" s="102" t="s">
        <v>105</v>
      </c>
      <c r="B44" s="90">
        <v>-1.0947397555E10</v>
      </c>
      <c r="C44" s="81">
        <v>8.24661521E9</v>
      </c>
      <c r="D44" s="84">
        <f t="shared" si="54"/>
        <v>-0.08060998531</v>
      </c>
      <c r="E44" s="71">
        <f t="shared" ref="E44:E46" si="63">C44/$C$54</f>
        <v>0.06072306478</v>
      </c>
      <c r="F44" s="90">
        <v>-1.1183803056E10</v>
      </c>
      <c r="G44" s="81">
        <v>4.026938062E9</v>
      </c>
      <c r="H44" s="84"/>
      <c r="I44" s="84">
        <f>G44/$G$54</f>
        <v>0.02646158435</v>
      </c>
      <c r="J44" s="79">
        <f t="shared" ref="J44:K44" si="62">B44-F44</f>
        <v>236405501</v>
      </c>
      <c r="K44" s="73">
        <f t="shared" si="62"/>
        <v>4219677148</v>
      </c>
      <c r="L44" s="89">
        <f t="shared" si="57"/>
        <v>-0.02113820315</v>
      </c>
      <c r="M44" s="84">
        <f>K44/G44</f>
        <v>1.047862441</v>
      </c>
      <c r="N44" s="82">
        <f t="shared" si="5"/>
        <v>0.03426148044</v>
      </c>
      <c r="O44" s="77"/>
      <c r="P44" s="65"/>
      <c r="Q44" s="78"/>
      <c r="R44" s="66"/>
      <c r="S44" s="40"/>
      <c r="T44" s="65"/>
      <c r="U44" s="78"/>
      <c r="V44" s="28"/>
      <c r="W44" s="44"/>
      <c r="X44" s="92"/>
    </row>
    <row r="45">
      <c r="A45" s="102" t="s">
        <v>108</v>
      </c>
      <c r="B45" s="81">
        <v>9.58901144E8</v>
      </c>
      <c r="C45" s="83"/>
      <c r="D45" s="84">
        <f t="shared" si="54"/>
        <v>0.007060765515</v>
      </c>
      <c r="E45" s="71">
        <f t="shared" si="63"/>
        <v>0</v>
      </c>
      <c r="F45" s="81">
        <v>9.98257796E8</v>
      </c>
      <c r="G45" s="83"/>
      <c r="H45" s="84">
        <f t="shared" ref="H45:H48" si="65">F45/$G$54</f>
        <v>0.006559694354</v>
      </c>
      <c r="I45" s="84"/>
      <c r="J45" s="79">
        <f t="shared" ref="J45:K45" si="64">B45-F45</f>
        <v>-39356652</v>
      </c>
      <c r="K45" s="103">
        <f t="shared" si="64"/>
        <v>0</v>
      </c>
      <c r="L45" s="89">
        <f t="shared" si="57"/>
        <v>-0.03942533898</v>
      </c>
      <c r="M45" s="84"/>
      <c r="N45" s="82">
        <f t="shared" si="5"/>
        <v>0</v>
      </c>
      <c r="O45" s="77"/>
      <c r="P45" s="65"/>
      <c r="Q45" s="78"/>
      <c r="R45" s="66"/>
      <c r="S45" s="40"/>
      <c r="T45" s="65"/>
      <c r="U45" s="78"/>
      <c r="V45" s="28"/>
      <c r="W45" s="44"/>
      <c r="X45" s="92"/>
    </row>
    <row r="46">
      <c r="A46" s="102" t="s">
        <v>105</v>
      </c>
      <c r="B46" s="90">
        <v>-7.05278864E8</v>
      </c>
      <c r="C46" s="81">
        <v>2.5362228E8</v>
      </c>
      <c r="D46" s="84">
        <f t="shared" si="54"/>
        <v>-0.005193245114</v>
      </c>
      <c r="E46" s="71">
        <f t="shared" si="63"/>
        <v>0.0018675204</v>
      </c>
      <c r="F46" s="90">
        <v>-8.49577643E8</v>
      </c>
      <c r="G46" s="81">
        <v>1.48680153E8</v>
      </c>
      <c r="H46" s="84">
        <f t="shared" si="65"/>
        <v>-0.005582695863</v>
      </c>
      <c r="I46" s="84">
        <f>G46/$G$54</f>
        <v>0.0009769984909</v>
      </c>
      <c r="J46" s="79">
        <f t="shared" ref="J46:K46" si="66">B46-F46</f>
        <v>144298779</v>
      </c>
      <c r="K46" s="73">
        <f t="shared" si="66"/>
        <v>104942127</v>
      </c>
      <c r="L46" s="89">
        <f t="shared" si="57"/>
        <v>-0.1698476651</v>
      </c>
      <c r="M46" s="84">
        <f>K46/G46</f>
        <v>0.7058247176</v>
      </c>
      <c r="N46" s="82">
        <f t="shared" si="5"/>
        <v>0.0008905219095</v>
      </c>
      <c r="O46" s="77"/>
      <c r="P46" s="65"/>
      <c r="Q46" s="78"/>
      <c r="R46" s="66"/>
      <c r="S46" s="40"/>
      <c r="T46" s="65"/>
      <c r="U46" s="78"/>
      <c r="V46" s="28"/>
      <c r="W46" s="44"/>
      <c r="X46" s="92"/>
    </row>
    <row r="47">
      <c r="A47" s="102" t="s">
        <v>109</v>
      </c>
      <c r="B47" s="81">
        <v>4.588235059E9</v>
      </c>
      <c r="C47" s="83"/>
      <c r="D47" s="84">
        <f t="shared" si="54"/>
        <v>0.03378497573</v>
      </c>
      <c r="E47" s="71"/>
      <c r="F47" s="81">
        <v>7.589555508E9</v>
      </c>
      <c r="G47" s="83"/>
      <c r="H47" s="84">
        <f t="shared" si="65"/>
        <v>0.04987205171</v>
      </c>
      <c r="I47" s="84"/>
      <c r="J47" s="79">
        <f t="shared" ref="J47:K47" si="67">B47-F47</f>
        <v>-3001320449</v>
      </c>
      <c r="K47" s="103">
        <f t="shared" si="67"/>
        <v>0</v>
      </c>
      <c r="L47" s="89">
        <f t="shared" si="57"/>
        <v>-0.3954540481</v>
      </c>
      <c r="M47" s="84"/>
      <c r="N47" s="82">
        <f t="shared" si="5"/>
        <v>0</v>
      </c>
      <c r="O47" s="77"/>
      <c r="P47" s="65"/>
      <c r="Q47" s="78"/>
      <c r="R47" s="66"/>
      <c r="S47" s="40"/>
      <c r="T47" s="65"/>
      <c r="U47" s="78"/>
      <c r="V47" s="28"/>
      <c r="W47" s="44"/>
      <c r="X47" s="92"/>
    </row>
    <row r="48">
      <c r="A48" s="102" t="s">
        <v>105</v>
      </c>
      <c r="B48" s="90">
        <v>-3.865667406E9</v>
      </c>
      <c r="C48" s="81">
        <v>7.22567653E8</v>
      </c>
      <c r="D48" s="84">
        <f t="shared" si="54"/>
        <v>-0.02846442648</v>
      </c>
      <c r="E48" s="71">
        <f t="shared" ref="E48:E52" si="69">C48/$C$54</f>
        <v>0.005320549254</v>
      </c>
      <c r="F48" s="90">
        <v>-6.781011684E9</v>
      </c>
      <c r="G48" s="81">
        <v>8.08543824E8</v>
      </c>
      <c r="H48" s="84">
        <f t="shared" si="65"/>
        <v>-0.04455899492</v>
      </c>
      <c r="I48" s="84">
        <f t="shared" ref="I48:I53" si="70">G48/$G$54</f>
        <v>0.005313056786</v>
      </c>
      <c r="J48" s="79">
        <f t="shared" ref="J48:K48" si="68">B48-F48</f>
        <v>2915344278</v>
      </c>
      <c r="K48" s="73">
        <f t="shared" si="68"/>
        <v>-85976171</v>
      </c>
      <c r="L48" s="89">
        <f t="shared" si="57"/>
        <v>-0.4299276294</v>
      </c>
      <c r="M48" s="84">
        <f t="shared" ref="M48:M54" si="72">K48/G48</f>
        <v>-0.1063345838</v>
      </c>
      <c r="N48" s="82">
        <f t="shared" si="5"/>
        <v>0.000007492467738</v>
      </c>
      <c r="O48" s="77"/>
      <c r="P48" s="65"/>
      <c r="Q48" s="78"/>
      <c r="R48" s="66"/>
      <c r="S48" s="40"/>
      <c r="T48" s="65"/>
      <c r="U48" s="78"/>
      <c r="V48" s="28"/>
      <c r="W48" s="44"/>
      <c r="X48" s="92"/>
    </row>
    <row r="49">
      <c r="A49" s="102" t="s">
        <v>110</v>
      </c>
      <c r="B49" s="80"/>
      <c r="C49" s="81">
        <v>1.683846436E9</v>
      </c>
      <c r="D49" s="84"/>
      <c r="E49" s="71">
        <f t="shared" si="69"/>
        <v>0.01239882226</v>
      </c>
      <c r="F49" s="80"/>
      <c r="G49" s="81">
        <v>2.601814151E9</v>
      </c>
      <c r="H49" s="104"/>
      <c r="I49" s="84">
        <f t="shared" si="70"/>
        <v>0.01709689187</v>
      </c>
      <c r="J49" s="79">
        <f t="shared" ref="J49:K49" si="71">B49-F49</f>
        <v>0</v>
      </c>
      <c r="K49" s="73">
        <f t="shared" si="71"/>
        <v>-917967715</v>
      </c>
      <c r="L49" s="86"/>
      <c r="M49" s="84">
        <f t="shared" si="72"/>
        <v>-0.3528183266</v>
      </c>
      <c r="N49" s="82">
        <f t="shared" si="5"/>
        <v>-0.004698069613</v>
      </c>
      <c r="O49" s="77"/>
      <c r="P49" s="65"/>
      <c r="Q49" s="78"/>
      <c r="R49" s="66"/>
      <c r="S49" s="40"/>
      <c r="T49" s="65"/>
      <c r="U49" s="78"/>
      <c r="V49" s="28"/>
      <c r="W49" s="44"/>
      <c r="X49" s="92"/>
    </row>
    <row r="50">
      <c r="A50" s="102" t="s">
        <v>111</v>
      </c>
      <c r="B50" s="80"/>
      <c r="C50" s="81">
        <v>4.6767982E7</v>
      </c>
      <c r="D50" s="84"/>
      <c r="E50" s="71">
        <f t="shared" si="69"/>
        <v>0.000344371009</v>
      </c>
      <c r="F50" s="80"/>
      <c r="G50" s="81">
        <v>4.6767982E7</v>
      </c>
      <c r="H50" s="84"/>
      <c r="I50" s="84">
        <f t="shared" si="70"/>
        <v>0.00030731908</v>
      </c>
      <c r="J50" s="79">
        <f t="shared" ref="J50:K50" si="73">B50-F50</f>
        <v>0</v>
      </c>
      <c r="K50" s="73">
        <f t="shared" si="73"/>
        <v>0</v>
      </c>
      <c r="L50" s="86"/>
      <c r="M50" s="84">
        <f t="shared" si="72"/>
        <v>0</v>
      </c>
      <c r="N50" s="82">
        <f t="shared" si="5"/>
        <v>0.00003705192899</v>
      </c>
      <c r="O50" s="77"/>
      <c r="P50" s="65"/>
      <c r="Q50" s="78"/>
      <c r="R50" s="66"/>
      <c r="S50" s="40"/>
      <c r="T50" s="65"/>
      <c r="U50" s="78"/>
      <c r="V50" s="28"/>
      <c r="W50" s="44"/>
      <c r="X50" s="92"/>
    </row>
    <row r="51">
      <c r="A51" s="102" t="s">
        <v>112</v>
      </c>
      <c r="B51" s="80"/>
      <c r="C51" s="81">
        <v>3.1868439E7</v>
      </c>
      <c r="D51" s="84"/>
      <c r="E51" s="71">
        <f t="shared" si="69"/>
        <v>0.0002346598255</v>
      </c>
      <c r="F51" s="80"/>
      <c r="G51" s="81">
        <v>2.6319754E7</v>
      </c>
      <c r="H51" s="84"/>
      <c r="I51" s="84">
        <f t="shared" si="70"/>
        <v>0.0001729508574</v>
      </c>
      <c r="J51" s="79">
        <f t="shared" ref="J51:K51" si="74">B51-F51</f>
        <v>0</v>
      </c>
      <c r="K51" s="73">
        <f t="shared" si="74"/>
        <v>5548685</v>
      </c>
      <c r="L51" s="86"/>
      <c r="M51" s="84">
        <f t="shared" si="72"/>
        <v>0.2108182698</v>
      </c>
      <c r="N51" s="82">
        <f t="shared" si="5"/>
        <v>0.00006170896808</v>
      </c>
      <c r="O51" s="77"/>
      <c r="P51" s="65"/>
      <c r="Q51" s="78"/>
      <c r="R51" s="66"/>
      <c r="S51" s="40"/>
      <c r="T51" s="65"/>
      <c r="U51" s="78"/>
      <c r="V51" s="28"/>
      <c r="W51" s="44"/>
      <c r="X51" s="92"/>
    </row>
    <row r="52">
      <c r="A52" s="102" t="s">
        <v>113</v>
      </c>
      <c r="B52" s="80"/>
      <c r="C52" s="81">
        <v>3.1384737E7</v>
      </c>
      <c r="D52" s="84"/>
      <c r="E52" s="71">
        <f t="shared" si="69"/>
        <v>0.0002310981378</v>
      </c>
      <c r="F52" s="80"/>
      <c r="G52" s="81">
        <v>2.5643527E7</v>
      </c>
      <c r="H52" s="84"/>
      <c r="I52" s="84">
        <f t="shared" si="70"/>
        <v>0.0001685072733</v>
      </c>
      <c r="J52" s="79">
        <f t="shared" ref="J52:K52" si="75">B52-F52</f>
        <v>0</v>
      </c>
      <c r="K52" s="73">
        <f t="shared" si="75"/>
        <v>5741210</v>
      </c>
      <c r="L52" s="86"/>
      <c r="M52" s="84">
        <f t="shared" si="72"/>
        <v>0.2238853493</v>
      </c>
      <c r="N52" s="82">
        <f t="shared" si="5"/>
        <v>0.00006259086445</v>
      </c>
      <c r="O52" s="77"/>
      <c r="P52" s="65"/>
      <c r="Q52" s="78"/>
      <c r="R52" s="66"/>
      <c r="S52" s="40"/>
      <c r="T52" s="65"/>
      <c r="U52" s="78"/>
      <c r="V52" s="28"/>
      <c r="W52" s="44"/>
      <c r="X52" s="92"/>
    </row>
    <row r="53">
      <c r="A53" s="102" t="s">
        <v>114</v>
      </c>
      <c r="B53" s="80"/>
      <c r="C53" s="81">
        <v>483702.0</v>
      </c>
      <c r="D53" s="84"/>
      <c r="E53" s="71"/>
      <c r="F53" s="80"/>
      <c r="G53" s="81">
        <v>676227.0</v>
      </c>
      <c r="H53" s="84"/>
      <c r="I53" s="84">
        <f t="shared" si="70"/>
        <v>0.000004443584064</v>
      </c>
      <c r="J53" s="79">
        <f t="shared" ref="J53:K53" si="76">B53-F53</f>
        <v>0</v>
      </c>
      <c r="K53" s="73">
        <f t="shared" si="76"/>
        <v>-192525</v>
      </c>
      <c r="L53" s="86"/>
      <c r="M53" s="84">
        <f t="shared" si="72"/>
        <v>-0.2847046924</v>
      </c>
      <c r="N53" s="82">
        <f t="shared" si="5"/>
        <v>-0.000004443584064</v>
      </c>
      <c r="O53" s="77"/>
      <c r="P53" s="65"/>
      <c r="Q53" s="78"/>
      <c r="R53" s="66"/>
      <c r="S53" s="40"/>
      <c r="T53" s="65"/>
      <c r="U53" s="78"/>
      <c r="V53" s="28"/>
      <c r="W53" s="44"/>
      <c r="X53" s="92"/>
    </row>
    <row r="54">
      <c r="A54" s="105" t="s">
        <v>115</v>
      </c>
      <c r="B54" s="68"/>
      <c r="C54" s="69">
        <v>1.35806966255E11</v>
      </c>
      <c r="D54" s="76"/>
      <c r="E54" s="71"/>
      <c r="F54" s="68"/>
      <c r="G54" s="69">
        <v>1.52180534958E11</v>
      </c>
      <c r="H54" s="80"/>
      <c r="I54" s="81"/>
      <c r="J54" s="79">
        <f t="shared" ref="J54:K54" si="77">B54-F54</f>
        <v>0</v>
      </c>
      <c r="K54" s="73">
        <f t="shared" si="77"/>
        <v>-16373568703</v>
      </c>
      <c r="L54" s="86"/>
      <c r="M54" s="84">
        <f t="shared" si="72"/>
        <v>-0.1075930552</v>
      </c>
      <c r="N54" s="82">
        <f t="shared" si="5"/>
        <v>0</v>
      </c>
      <c r="O54" s="77"/>
      <c r="P54" s="65"/>
      <c r="Q54" s="78"/>
      <c r="R54" s="66"/>
      <c r="S54" s="40"/>
      <c r="T54" s="65"/>
      <c r="U54" s="78"/>
      <c r="V54" s="28"/>
      <c r="W54" s="44"/>
      <c r="X54" s="92"/>
    </row>
    <row r="55">
      <c r="A55" s="102" t="s">
        <v>116</v>
      </c>
      <c r="B55" s="80"/>
      <c r="C55" s="83"/>
      <c r="D55" s="82"/>
      <c r="E55" s="88"/>
      <c r="F55" s="80"/>
      <c r="G55" s="83"/>
      <c r="H55" s="80"/>
      <c r="I55" s="83"/>
      <c r="J55" s="79">
        <f t="shared" ref="J55:K55" si="78">B55-F55</f>
        <v>0</v>
      </c>
      <c r="K55" s="103">
        <f t="shared" si="78"/>
        <v>0</v>
      </c>
      <c r="L55" s="86"/>
      <c r="M55" s="84"/>
      <c r="N55" s="82">
        <f t="shared" si="5"/>
        <v>0</v>
      </c>
      <c r="O55" s="77"/>
      <c r="P55" s="65"/>
      <c r="Q55" s="78"/>
      <c r="R55" s="66"/>
      <c r="S55" s="40"/>
      <c r="T55" s="65"/>
      <c r="U55" s="78"/>
      <c r="V55" s="28"/>
      <c r="W55" s="44"/>
      <c r="X55" s="92"/>
    </row>
    <row r="56">
      <c r="A56" s="102" t="s">
        <v>117</v>
      </c>
      <c r="B56" s="83"/>
      <c r="C56" s="81">
        <v>7.7391386901E10</v>
      </c>
      <c r="D56" s="82"/>
      <c r="E56" s="71">
        <f t="shared" ref="E56:E70" si="80">C56/$C$54</f>
        <v>0.5698631597</v>
      </c>
      <c r="F56" s="83"/>
      <c r="G56" s="81">
        <v>9.3258839573E10</v>
      </c>
      <c r="H56" s="83"/>
      <c r="I56" s="84">
        <f t="shared" ref="I56:I70" si="81">G56/$G$54</f>
        <v>0.6128171359</v>
      </c>
      <c r="J56" s="87">
        <f t="shared" ref="J56:K56" si="79">B56-F56</f>
        <v>0</v>
      </c>
      <c r="K56" s="73">
        <f t="shared" si="79"/>
        <v>-15867452672</v>
      </c>
      <c r="L56" s="86"/>
      <c r="M56" s="84">
        <f t="shared" ref="M56:M66" si="83">K56/G56</f>
        <v>-0.1701442217</v>
      </c>
      <c r="N56" s="82">
        <f t="shared" si="5"/>
        <v>-0.04295397619</v>
      </c>
      <c r="O56" s="77"/>
      <c r="P56" s="78"/>
      <c r="Q56" s="65"/>
      <c r="R56" s="66"/>
      <c r="S56" s="40"/>
      <c r="T56" s="78"/>
      <c r="U56" s="65"/>
      <c r="V56" s="28"/>
      <c r="W56" s="44"/>
      <c r="X56" s="92"/>
    </row>
    <row r="57">
      <c r="A57" s="102" t="s">
        <v>118</v>
      </c>
      <c r="B57" s="83"/>
      <c r="C57" s="81">
        <v>1.1744423634E10</v>
      </c>
      <c r="D57" s="82"/>
      <c r="E57" s="71">
        <f t="shared" si="80"/>
        <v>0.08647880118</v>
      </c>
      <c r="F57" s="83"/>
      <c r="G57" s="81">
        <v>2.0759569316E10</v>
      </c>
      <c r="H57" s="83"/>
      <c r="I57" s="84">
        <f t="shared" si="81"/>
        <v>0.1364140908</v>
      </c>
      <c r="J57" s="87">
        <f t="shared" ref="J57:K57" si="82">B57-F57</f>
        <v>0</v>
      </c>
      <c r="K57" s="73">
        <f t="shared" si="82"/>
        <v>-9015145682</v>
      </c>
      <c r="L57" s="86"/>
      <c r="M57" s="84">
        <f t="shared" si="83"/>
        <v>-0.4342645815</v>
      </c>
      <c r="N57" s="82">
        <f t="shared" si="5"/>
        <v>-0.04993528963</v>
      </c>
      <c r="O57" s="77"/>
      <c r="P57" s="78"/>
      <c r="Q57" s="65"/>
      <c r="R57" s="66"/>
      <c r="S57" s="40"/>
      <c r="T57" s="78"/>
      <c r="U57" s="65"/>
      <c r="V57" s="28"/>
      <c r="W57" s="44"/>
      <c r="X57" s="92"/>
    </row>
    <row r="58">
      <c r="A58" s="102" t="s">
        <v>119</v>
      </c>
      <c r="B58" s="80"/>
      <c r="C58" s="81">
        <v>4.7684185235E10</v>
      </c>
      <c r="D58" s="82"/>
      <c r="E58" s="71">
        <f t="shared" si="80"/>
        <v>0.3511173731</v>
      </c>
      <c r="F58" s="80"/>
      <c r="G58" s="81">
        <v>4.8954115522E10</v>
      </c>
      <c r="H58" s="80"/>
      <c r="I58" s="84">
        <f t="shared" si="81"/>
        <v>0.3216844752</v>
      </c>
      <c r="J58" s="79">
        <f t="shared" ref="J58:K58" si="84">B58-F58</f>
        <v>0</v>
      </c>
      <c r="K58" s="73">
        <f t="shared" si="84"/>
        <v>-1269930287</v>
      </c>
      <c r="L58" s="86"/>
      <c r="M58" s="84">
        <f t="shared" si="83"/>
        <v>-0.02594123647</v>
      </c>
      <c r="N58" s="82">
        <f t="shared" si="5"/>
        <v>0.02943289787</v>
      </c>
      <c r="O58" s="77"/>
      <c r="P58" s="65"/>
      <c r="Q58" s="78"/>
      <c r="R58" s="66"/>
      <c r="S58" s="40"/>
      <c r="T58" s="65"/>
      <c r="U58" s="78"/>
      <c r="V58" s="28"/>
      <c r="W58" s="44"/>
      <c r="X58" s="92"/>
    </row>
    <row r="59">
      <c r="A59" s="102" t="s">
        <v>120</v>
      </c>
      <c r="B59" s="80"/>
      <c r="C59" s="81">
        <v>1.0E10</v>
      </c>
      <c r="D59" s="82"/>
      <c r="E59" s="71">
        <f t="shared" si="80"/>
        <v>0.07363392524</v>
      </c>
      <c r="F59" s="83"/>
      <c r="G59" s="81">
        <v>1.2E10</v>
      </c>
      <c r="H59" s="83"/>
      <c r="I59" s="84">
        <f t="shared" si="81"/>
        <v>0.0788537115</v>
      </c>
      <c r="J59" s="79">
        <f t="shared" ref="J59:K59" si="85">B59-F59</f>
        <v>0</v>
      </c>
      <c r="K59" s="73">
        <f t="shared" si="85"/>
        <v>-2000000000</v>
      </c>
      <c r="L59" s="86"/>
      <c r="M59" s="84">
        <f t="shared" si="83"/>
        <v>-0.1666666667</v>
      </c>
      <c r="N59" s="82">
        <f t="shared" si="5"/>
        <v>-0.005219786265</v>
      </c>
      <c r="O59" s="77"/>
      <c r="P59" s="65"/>
      <c r="Q59" s="78"/>
      <c r="R59" s="66"/>
      <c r="S59" s="40"/>
      <c r="T59" s="65"/>
      <c r="U59" s="64"/>
      <c r="V59" s="99"/>
      <c r="W59" s="44"/>
      <c r="X59" s="100"/>
    </row>
    <row r="60">
      <c r="A60" s="102" t="s">
        <v>121</v>
      </c>
      <c r="B60" s="80"/>
      <c r="C60" s="81">
        <v>5.557064436E9</v>
      </c>
      <c r="D60" s="82"/>
      <c r="E60" s="71">
        <f t="shared" si="80"/>
        <v>0.04091884672</v>
      </c>
      <c r="F60" s="80"/>
      <c r="G60" s="81">
        <v>8.148662645E9</v>
      </c>
      <c r="H60" s="80"/>
      <c r="I60" s="84">
        <f t="shared" si="81"/>
        <v>0.05354602445</v>
      </c>
      <c r="J60" s="79">
        <f t="shared" ref="J60:K60" si="86">B60-F60</f>
        <v>0</v>
      </c>
      <c r="K60" s="73">
        <f t="shared" si="86"/>
        <v>-2591598209</v>
      </c>
      <c r="L60" s="86"/>
      <c r="M60" s="84">
        <f t="shared" si="83"/>
        <v>-0.3180396983</v>
      </c>
      <c r="N60" s="82">
        <f t="shared" si="5"/>
        <v>-0.01262717772</v>
      </c>
      <c r="O60" s="77"/>
      <c r="P60" s="65"/>
      <c r="Q60" s="78"/>
      <c r="R60" s="66"/>
      <c r="S60" s="40"/>
      <c r="T60" s="65"/>
      <c r="U60" s="64"/>
      <c r="V60" s="99"/>
      <c r="W60" s="44"/>
      <c r="X60" s="100"/>
    </row>
    <row r="61">
      <c r="A61" s="102" t="s">
        <v>122</v>
      </c>
      <c r="B61" s="80"/>
      <c r="C61" s="81">
        <v>2.25719936E8</v>
      </c>
      <c r="D61" s="82"/>
      <c r="E61" s="71">
        <f t="shared" si="80"/>
        <v>0.001662064489</v>
      </c>
      <c r="F61" s="80"/>
      <c r="G61" s="81">
        <v>1.83132365E8</v>
      </c>
      <c r="H61" s="80"/>
      <c r="I61" s="84">
        <f t="shared" si="81"/>
        <v>0.00120338889</v>
      </c>
      <c r="J61" s="79">
        <f t="shared" ref="J61:K61" si="87">B61-F61</f>
        <v>0</v>
      </c>
      <c r="K61" s="73">
        <f t="shared" si="87"/>
        <v>42587571</v>
      </c>
      <c r="L61" s="86"/>
      <c r="M61" s="84">
        <f t="shared" si="83"/>
        <v>0.2325507618</v>
      </c>
      <c r="N61" s="82">
        <f t="shared" si="5"/>
        <v>0.0004586755995</v>
      </c>
      <c r="O61" s="77"/>
      <c r="P61" s="65"/>
      <c r="Q61" s="78"/>
      <c r="R61" s="66"/>
      <c r="S61" s="40"/>
      <c r="T61" s="65"/>
      <c r="U61" s="78"/>
      <c r="V61" s="28"/>
      <c r="W61" s="44"/>
      <c r="X61" s="92"/>
    </row>
    <row r="62">
      <c r="A62" s="102" t="s">
        <v>123</v>
      </c>
      <c r="B62" s="83"/>
      <c r="C62" s="81">
        <v>5.18558677E8</v>
      </c>
      <c r="D62" s="82"/>
      <c r="E62" s="71">
        <f t="shared" si="80"/>
        <v>0.003818351085</v>
      </c>
      <c r="F62" s="80"/>
      <c r="G62" s="81">
        <v>2.96364753E8</v>
      </c>
      <c r="H62" s="80"/>
      <c r="I62" s="84">
        <f t="shared" si="81"/>
        <v>0.001947455061</v>
      </c>
      <c r="J62" s="79">
        <f t="shared" ref="J62:K62" si="88">B62-F62</f>
        <v>0</v>
      </c>
      <c r="K62" s="73">
        <f t="shared" si="88"/>
        <v>222193924</v>
      </c>
      <c r="L62" s="86"/>
      <c r="M62" s="84">
        <f t="shared" si="83"/>
        <v>0.7497312746</v>
      </c>
      <c r="N62" s="82">
        <f t="shared" si="5"/>
        <v>0.001870896024</v>
      </c>
      <c r="O62" s="77"/>
      <c r="P62" s="65"/>
      <c r="Q62" s="78"/>
      <c r="R62" s="66"/>
      <c r="S62" s="40"/>
      <c r="T62" s="65"/>
      <c r="U62" s="78"/>
      <c r="V62" s="28"/>
      <c r="W62" s="44"/>
      <c r="X62" s="92"/>
    </row>
    <row r="63">
      <c r="A63" s="102" t="s">
        <v>124</v>
      </c>
      <c r="B63" s="83"/>
      <c r="C63" s="81">
        <v>1.053879254E9</v>
      </c>
      <c r="D63" s="82"/>
      <c r="E63" s="71">
        <f t="shared" si="80"/>
        <v>0.00776012662</v>
      </c>
      <c r="F63" s="83"/>
      <c r="G63" s="81">
        <v>2.650838045E9</v>
      </c>
      <c r="H63" s="83"/>
      <c r="I63" s="84">
        <f t="shared" si="81"/>
        <v>0.01741903487</v>
      </c>
      <c r="J63" s="87">
        <f t="shared" ref="J63:K63" si="89">B63-F63</f>
        <v>0</v>
      </c>
      <c r="K63" s="73">
        <f t="shared" si="89"/>
        <v>-1596958791</v>
      </c>
      <c r="L63" s="86"/>
      <c r="M63" s="84">
        <f t="shared" si="83"/>
        <v>-0.6024354426</v>
      </c>
      <c r="N63" s="82">
        <f t="shared" si="5"/>
        <v>-0.00965890825</v>
      </c>
      <c r="O63" s="77"/>
      <c r="P63" s="65"/>
      <c r="Q63" s="78"/>
      <c r="R63" s="66"/>
      <c r="S63" s="40"/>
      <c r="T63" s="65"/>
      <c r="U63" s="78"/>
      <c r="V63" s="28"/>
      <c r="W63" s="44"/>
      <c r="X63" s="92"/>
    </row>
    <row r="64">
      <c r="A64" s="102" t="s">
        <v>125</v>
      </c>
      <c r="B64" s="80"/>
      <c r="C64" s="81">
        <v>4.18555729E8</v>
      </c>
      <c r="D64" s="82"/>
      <c r="E64" s="71">
        <f t="shared" si="80"/>
        <v>0.003081990126</v>
      </c>
      <c r="F64" s="80"/>
      <c r="G64" s="81">
        <v>1.58056927E8</v>
      </c>
      <c r="H64" s="80"/>
      <c r="I64" s="84">
        <f t="shared" si="81"/>
        <v>0.00103861461</v>
      </c>
      <c r="J64" s="79">
        <f t="shared" ref="J64:K64" si="90">B64-F64</f>
        <v>0</v>
      </c>
      <c r="K64" s="73">
        <f t="shared" si="90"/>
        <v>260498802</v>
      </c>
      <c r="L64" s="86"/>
      <c r="M64" s="84">
        <f t="shared" si="83"/>
        <v>1.648132777</v>
      </c>
      <c r="N64" s="82">
        <f t="shared" si="5"/>
        <v>0.002043375515</v>
      </c>
      <c r="O64" s="77"/>
      <c r="P64" s="65"/>
      <c r="Q64" s="78"/>
      <c r="R64" s="66"/>
      <c r="S64" s="40"/>
      <c r="T64" s="65"/>
      <c r="U64" s="78"/>
      <c r="V64" s="28"/>
      <c r="W64" s="44"/>
      <c r="X64" s="92"/>
    </row>
    <row r="65">
      <c r="A65" s="102" t="s">
        <v>126</v>
      </c>
      <c r="B65" s="80"/>
      <c r="C65" s="81">
        <v>1.89E8</v>
      </c>
      <c r="D65" s="82"/>
      <c r="E65" s="71">
        <f t="shared" si="80"/>
        <v>0.001391681187</v>
      </c>
      <c r="F65" s="80"/>
      <c r="G65" s="81">
        <v>1.081E8</v>
      </c>
      <c r="H65" s="80"/>
      <c r="I65" s="84">
        <f t="shared" si="81"/>
        <v>0.0007103405178</v>
      </c>
      <c r="J65" s="79">
        <f t="shared" ref="J65:K65" si="91">B65-F65</f>
        <v>0</v>
      </c>
      <c r="K65" s="73">
        <f t="shared" si="91"/>
        <v>80900000</v>
      </c>
      <c r="L65" s="86"/>
      <c r="M65" s="84">
        <f t="shared" si="83"/>
        <v>0.7483811286</v>
      </c>
      <c r="N65" s="82">
        <f t="shared" si="5"/>
        <v>0.0006813406692</v>
      </c>
      <c r="O65" s="77"/>
      <c r="P65" s="65"/>
      <c r="Q65" s="78"/>
      <c r="R65" s="66"/>
      <c r="S65" s="40"/>
      <c r="T65" s="65"/>
      <c r="U65" s="78"/>
      <c r="V65" s="28"/>
      <c r="W65" s="44"/>
      <c r="X65" s="92"/>
    </row>
    <row r="66">
      <c r="A66" s="102" t="s">
        <v>127</v>
      </c>
      <c r="B66" s="80"/>
      <c r="C66" s="81">
        <v>1.5528460972E10</v>
      </c>
      <c r="D66" s="82"/>
      <c r="E66" s="71">
        <f t="shared" si="80"/>
        <v>0.1143421534</v>
      </c>
      <c r="F66" s="80"/>
      <c r="G66" s="81">
        <v>1.1529174241E10</v>
      </c>
      <c r="H66" s="80"/>
      <c r="I66" s="84">
        <f t="shared" si="81"/>
        <v>0.07575984829</v>
      </c>
      <c r="J66" s="79">
        <f t="shared" ref="J66:K66" si="92">B66-F66</f>
        <v>0</v>
      </c>
      <c r="K66" s="73">
        <f t="shared" si="92"/>
        <v>3999286731</v>
      </c>
      <c r="L66" s="86"/>
      <c r="M66" s="84">
        <f t="shared" si="83"/>
        <v>0.3468840567</v>
      </c>
      <c r="N66" s="82">
        <f t="shared" si="5"/>
        <v>0.03858230514</v>
      </c>
      <c r="O66" s="77"/>
      <c r="P66" s="65"/>
      <c r="Q66" s="78"/>
      <c r="R66" s="66"/>
      <c r="S66" s="40"/>
      <c r="T66" s="65"/>
      <c r="U66" s="95"/>
      <c r="V66" s="28"/>
      <c r="W66" s="44"/>
      <c r="X66" s="92"/>
    </row>
    <row r="67">
      <c r="A67" s="102" t="s">
        <v>128</v>
      </c>
      <c r="B67" s="80"/>
      <c r="C67" s="81">
        <v>6.0E9</v>
      </c>
      <c r="D67" s="82"/>
      <c r="E67" s="71">
        <f t="shared" si="80"/>
        <v>0.04418035514</v>
      </c>
      <c r="F67" s="83"/>
      <c r="G67" s="96"/>
      <c r="H67" s="83"/>
      <c r="I67" s="84">
        <f t="shared" si="81"/>
        <v>0</v>
      </c>
      <c r="J67" s="79">
        <f t="shared" ref="J67:K67" si="93">B67-F67</f>
        <v>0</v>
      </c>
      <c r="K67" s="73">
        <f t="shared" si="93"/>
        <v>6000000000</v>
      </c>
      <c r="L67" s="86"/>
      <c r="M67" s="84"/>
      <c r="N67" s="82">
        <f t="shared" si="5"/>
        <v>0.04418035514</v>
      </c>
      <c r="O67" s="77"/>
      <c r="P67" s="65"/>
      <c r="Q67" s="78"/>
      <c r="R67" s="66"/>
      <c r="S67" s="40"/>
      <c r="T67" s="65"/>
      <c r="U67" s="78"/>
      <c r="V67" s="28"/>
      <c r="W67" s="44"/>
      <c r="X67" s="92"/>
    </row>
    <row r="68">
      <c r="A68" s="102" t="s">
        <v>129</v>
      </c>
      <c r="B68" s="81">
        <v>1.2077674444E10</v>
      </c>
      <c r="C68" s="83"/>
      <c r="D68" s="84">
        <f t="shared" ref="D68:D70" si="95">B68/$C$82</f>
        <v>0.2816154337</v>
      </c>
      <c r="E68" s="71">
        <f t="shared" si="80"/>
        <v>0</v>
      </c>
      <c r="F68" s="81">
        <v>1.2240480059E10</v>
      </c>
      <c r="G68" s="83"/>
      <c r="H68" s="84">
        <f t="shared" ref="H68:H70" si="96">F68/$G$83</f>
        <v>0.08043394027</v>
      </c>
      <c r="I68" s="84">
        <f t="shared" si="81"/>
        <v>0</v>
      </c>
      <c r="J68" s="79">
        <f t="shared" ref="J68:K68" si="94">B68-F68</f>
        <v>-162805615</v>
      </c>
      <c r="K68" s="103">
        <f t="shared" si="94"/>
        <v>0</v>
      </c>
      <c r="L68" s="89">
        <f t="shared" ref="L68:L70" si="98">J68/F68</f>
        <v>-0.01330059068</v>
      </c>
      <c r="M68" s="84"/>
      <c r="N68" s="82">
        <f t="shared" si="5"/>
        <v>0</v>
      </c>
      <c r="O68" s="77"/>
      <c r="P68" s="65"/>
      <c r="Q68" s="78"/>
      <c r="R68" s="66"/>
      <c r="S68" s="40"/>
      <c r="T68" s="65"/>
      <c r="U68" s="78"/>
      <c r="V68" s="28"/>
      <c r="W68" s="44"/>
      <c r="X68" s="92"/>
    </row>
    <row r="69">
      <c r="A69" s="102" t="s">
        <v>130</v>
      </c>
      <c r="B69" s="90">
        <v>-3.400687E8</v>
      </c>
      <c r="C69" s="80"/>
      <c r="D69" s="84">
        <f t="shared" si="95"/>
        <v>-0.007929390289</v>
      </c>
      <c r="E69" s="71">
        <f t="shared" si="80"/>
        <v>0</v>
      </c>
      <c r="F69" s="90">
        <v>-4.071907E8</v>
      </c>
      <c r="G69" s="80"/>
      <c r="H69" s="84">
        <f t="shared" si="96"/>
        <v>-0.002675708165</v>
      </c>
      <c r="I69" s="84">
        <f t="shared" si="81"/>
        <v>0</v>
      </c>
      <c r="J69" s="79">
        <f t="shared" ref="J69:K69" si="97">B69-F69</f>
        <v>67122000</v>
      </c>
      <c r="K69" s="73">
        <f t="shared" si="97"/>
        <v>0</v>
      </c>
      <c r="L69" s="89">
        <f t="shared" si="98"/>
        <v>-0.1648416823</v>
      </c>
      <c r="M69" s="84"/>
      <c r="N69" s="82">
        <f t="shared" si="5"/>
        <v>0</v>
      </c>
      <c r="O69" s="77"/>
      <c r="P69" s="78"/>
      <c r="Q69" s="65"/>
      <c r="R69" s="66"/>
      <c r="S69" s="40"/>
      <c r="T69" s="78"/>
      <c r="U69" s="65"/>
      <c r="V69" s="28"/>
      <c r="W69" s="44"/>
      <c r="X69" s="92"/>
    </row>
    <row r="70">
      <c r="A70" s="102" t="s">
        <v>131</v>
      </c>
      <c r="B70" s="90">
        <v>-2.209144772E9</v>
      </c>
      <c r="C70" s="81">
        <v>9.528460972E9</v>
      </c>
      <c r="D70" s="84">
        <f t="shared" si="95"/>
        <v>-0.05151068329</v>
      </c>
      <c r="E70" s="71">
        <f t="shared" si="80"/>
        <v>0.07016179828</v>
      </c>
      <c r="F70" s="90">
        <v>-3.04115118E8</v>
      </c>
      <c r="G70" s="81">
        <v>1.1529174241E10</v>
      </c>
      <c r="H70" s="84">
        <f t="shared" si="96"/>
        <v>-0.001998383815</v>
      </c>
      <c r="I70" s="84">
        <f t="shared" si="81"/>
        <v>0.07575984829</v>
      </c>
      <c r="J70" s="79">
        <f t="shared" ref="J70:K70" si="99">B70-F70</f>
        <v>-1905029654</v>
      </c>
      <c r="K70" s="73">
        <f t="shared" si="99"/>
        <v>-2000713269</v>
      </c>
      <c r="L70" s="89">
        <f t="shared" si="98"/>
        <v>6.264172812</v>
      </c>
      <c r="M70" s="84">
        <f t="shared" ref="M70:M71" si="101">K70/G70</f>
        <v>-0.173534828</v>
      </c>
      <c r="N70" s="82">
        <f t="shared" si="5"/>
        <v>-0.005598050005</v>
      </c>
      <c r="O70" s="77"/>
      <c r="P70" s="65"/>
      <c r="Q70" s="78"/>
      <c r="R70" s="66"/>
      <c r="S70" s="40"/>
      <c r="T70" s="65"/>
      <c r="U70" s="78"/>
      <c r="V70" s="28"/>
      <c r="W70" s="44"/>
      <c r="X70" s="92"/>
    </row>
    <row r="71">
      <c r="A71" s="105" t="s">
        <v>132</v>
      </c>
      <c r="B71" s="68"/>
      <c r="C71" s="69">
        <v>9.2919847873E10</v>
      </c>
      <c r="D71" s="76"/>
      <c r="E71" s="75"/>
      <c r="F71" s="98"/>
      <c r="G71" s="69">
        <v>1.04788013814E11</v>
      </c>
      <c r="H71" s="83"/>
      <c r="I71" s="81"/>
      <c r="J71" s="79">
        <f t="shared" ref="J71:K71" si="100">B71-F71</f>
        <v>0</v>
      </c>
      <c r="K71" s="73">
        <f t="shared" si="100"/>
        <v>-11868165941</v>
      </c>
      <c r="L71" s="86"/>
      <c r="M71" s="84">
        <f t="shared" si="101"/>
        <v>-0.1132588119</v>
      </c>
      <c r="N71" s="82">
        <f t="shared" si="5"/>
        <v>0</v>
      </c>
      <c r="O71" s="77"/>
      <c r="P71" s="65"/>
      <c r="Q71" s="78"/>
      <c r="R71" s="66"/>
      <c r="S71" s="40"/>
      <c r="T71" s="94"/>
      <c r="U71" s="78"/>
      <c r="V71" s="28"/>
      <c r="W71" s="44"/>
      <c r="X71" s="92"/>
    </row>
    <row r="72">
      <c r="A72" s="102" t="s">
        <v>133</v>
      </c>
      <c r="B72" s="80"/>
      <c r="C72" s="83"/>
      <c r="D72" s="82"/>
      <c r="E72" s="82"/>
      <c r="F72" s="80"/>
      <c r="G72" s="83"/>
      <c r="H72" s="80"/>
      <c r="I72" s="83"/>
      <c r="J72" s="79">
        <f t="shared" ref="J72:K72" si="102">B72-F72</f>
        <v>0</v>
      </c>
      <c r="K72" s="103">
        <f t="shared" si="102"/>
        <v>0</v>
      </c>
      <c r="L72" s="86"/>
      <c r="M72" s="84"/>
      <c r="N72" s="82">
        <f t="shared" si="5"/>
        <v>0</v>
      </c>
      <c r="O72" s="77"/>
      <c r="P72" s="65"/>
      <c r="Q72" s="78"/>
      <c r="R72" s="66"/>
      <c r="S72" s="40"/>
      <c r="T72" s="65"/>
      <c r="U72" s="64"/>
      <c r="V72" s="99"/>
      <c r="W72" s="44"/>
      <c r="X72" s="100"/>
    </row>
    <row r="73">
      <c r="A73" s="102" t="s">
        <v>134</v>
      </c>
      <c r="B73" s="80"/>
      <c r="C73" s="81">
        <v>3.58E10</v>
      </c>
      <c r="D73" s="82"/>
      <c r="E73" s="84"/>
      <c r="F73" s="83"/>
      <c r="G73" s="81">
        <v>3.58E10</v>
      </c>
      <c r="H73" s="82">
        <f t="shared" ref="H73:H81" si="104">G73/$G$83</f>
        <v>0.235246906</v>
      </c>
      <c r="I73" s="81"/>
      <c r="J73" s="79">
        <f t="shared" ref="J73:K73" si="103">B73-F73</f>
        <v>0</v>
      </c>
      <c r="K73" s="73">
        <f t="shared" si="103"/>
        <v>0</v>
      </c>
      <c r="L73" s="86"/>
      <c r="M73" s="84">
        <f t="shared" ref="M73:M83" si="106">K73/G73</f>
        <v>0</v>
      </c>
      <c r="N73" s="82">
        <f t="shared" si="5"/>
        <v>0</v>
      </c>
      <c r="O73" s="77"/>
      <c r="P73" s="65"/>
      <c r="Q73" s="78"/>
      <c r="R73" s="66"/>
      <c r="S73" s="40"/>
      <c r="T73" s="65"/>
      <c r="U73" s="78"/>
      <c r="V73" s="28"/>
      <c r="W73" s="44"/>
      <c r="X73" s="92"/>
    </row>
    <row r="74">
      <c r="A74" s="102" t="s">
        <v>135</v>
      </c>
      <c r="B74" s="80"/>
      <c r="C74" s="81">
        <v>3.58E10</v>
      </c>
      <c r="D74" s="82">
        <f>C74/$C$83</f>
        <v>0.2636094524</v>
      </c>
      <c r="E74" s="84"/>
      <c r="F74" s="80"/>
      <c r="G74" s="81">
        <v>3.58E10</v>
      </c>
      <c r="H74" s="82">
        <f t="shared" si="104"/>
        <v>0.235246906</v>
      </c>
      <c r="I74" s="81"/>
      <c r="J74" s="79">
        <f t="shared" ref="J74:K74" si="105">B74-F74</f>
        <v>0</v>
      </c>
      <c r="K74" s="73">
        <f t="shared" si="105"/>
        <v>0</v>
      </c>
      <c r="L74" s="86"/>
      <c r="M74" s="84">
        <f t="shared" si="106"/>
        <v>0</v>
      </c>
      <c r="N74" s="82">
        <f t="shared" si="5"/>
        <v>0</v>
      </c>
      <c r="O74" s="77"/>
      <c r="P74" s="65"/>
      <c r="Q74" s="78"/>
      <c r="R74" s="66"/>
      <c r="S74" s="40"/>
      <c r="T74" s="65"/>
      <c r="U74" s="78"/>
      <c r="V74" s="28"/>
      <c r="W74" s="44"/>
      <c r="X74" s="92"/>
    </row>
    <row r="75">
      <c r="A75" s="102" t="s">
        <v>136</v>
      </c>
      <c r="B75" s="80"/>
      <c r="C75" s="81">
        <v>1.1424641897E10</v>
      </c>
      <c r="D75" s="82"/>
      <c r="E75" s="84"/>
      <c r="F75" s="80"/>
      <c r="G75" s="81">
        <v>1.1424641897E10</v>
      </c>
      <c r="H75" s="82">
        <f t="shared" si="104"/>
        <v>0.07507295135</v>
      </c>
      <c r="I75" s="81"/>
      <c r="J75" s="79">
        <f t="shared" ref="J75:K75" si="107">B75-F75</f>
        <v>0</v>
      </c>
      <c r="K75" s="73">
        <f t="shared" si="107"/>
        <v>0</v>
      </c>
      <c r="L75" s="86"/>
      <c r="M75" s="84">
        <f t="shared" si="106"/>
        <v>0</v>
      </c>
      <c r="N75" s="82">
        <f t="shared" si="5"/>
        <v>0</v>
      </c>
      <c r="O75" s="77"/>
      <c r="P75" s="65"/>
      <c r="Q75" s="78"/>
      <c r="R75" s="66"/>
      <c r="S75" s="40"/>
      <c r="T75" s="65"/>
      <c r="U75" s="78"/>
      <c r="V75" s="28"/>
      <c r="W75" s="44"/>
      <c r="X75" s="92"/>
    </row>
    <row r="76">
      <c r="A76" s="102" t="s">
        <v>137</v>
      </c>
      <c r="B76" s="80"/>
      <c r="C76" s="81">
        <v>1.1424641897E10</v>
      </c>
      <c r="D76" s="82">
        <f>C76/$C$83</f>
        <v>0.08412412273</v>
      </c>
      <c r="E76" s="84"/>
      <c r="F76" s="80"/>
      <c r="G76" s="81">
        <v>1.1424641897E10</v>
      </c>
      <c r="H76" s="82">
        <f t="shared" si="104"/>
        <v>0.07507295135</v>
      </c>
      <c r="I76" s="81"/>
      <c r="J76" s="79">
        <f t="shared" ref="J76:K76" si="108">B76-F76</f>
        <v>0</v>
      </c>
      <c r="K76" s="73">
        <f t="shared" si="108"/>
        <v>0</v>
      </c>
      <c r="L76" s="86"/>
      <c r="M76" s="84">
        <f t="shared" si="106"/>
        <v>0</v>
      </c>
      <c r="N76" s="82">
        <f t="shared" si="5"/>
        <v>0</v>
      </c>
      <c r="O76" s="77"/>
      <c r="P76" s="65"/>
      <c r="Q76" s="78"/>
      <c r="R76" s="66"/>
      <c r="S76" s="40"/>
      <c r="T76" s="65"/>
      <c r="U76" s="78"/>
      <c r="V76" s="28"/>
      <c r="W76" s="44"/>
      <c r="X76" s="92"/>
    </row>
    <row r="77">
      <c r="A77" s="102" t="s">
        <v>138</v>
      </c>
      <c r="B77" s="80"/>
      <c r="C77" s="104"/>
      <c r="D77" s="82"/>
      <c r="E77" s="84"/>
      <c r="F77" s="83"/>
      <c r="G77" s="90">
        <v>-3.3069354E8</v>
      </c>
      <c r="H77" s="82">
        <f t="shared" si="104"/>
        <v>-0.002173034417</v>
      </c>
      <c r="I77" s="96"/>
      <c r="J77" s="79">
        <f t="shared" ref="J77:K77" si="109">B77-F77</f>
        <v>0</v>
      </c>
      <c r="K77" s="73">
        <f t="shared" si="109"/>
        <v>330693540</v>
      </c>
      <c r="L77" s="86"/>
      <c r="M77" s="84">
        <f t="shared" si="106"/>
        <v>-1</v>
      </c>
      <c r="N77" s="82">
        <f t="shared" si="5"/>
        <v>0</v>
      </c>
      <c r="O77" s="77"/>
      <c r="P77" s="65"/>
      <c r="Q77" s="78"/>
      <c r="R77" s="66"/>
      <c r="S77" s="40"/>
      <c r="T77" s="65"/>
      <c r="U77" s="78"/>
      <c r="V77" s="28"/>
      <c r="W77" s="44"/>
      <c r="X77" s="92"/>
    </row>
    <row r="78">
      <c r="A78" s="102" t="s">
        <v>139</v>
      </c>
      <c r="B78" s="80"/>
      <c r="C78" s="81">
        <v>3.624998972E9</v>
      </c>
      <c r="D78" s="82">
        <f t="shared" ref="D78:D81" si="111">C78/$C$83</f>
        <v>0.02669229033</v>
      </c>
      <c r="E78" s="84"/>
      <c r="F78" s="80"/>
      <c r="G78" s="81">
        <v>3.3069354E8</v>
      </c>
      <c r="H78" s="82">
        <f t="shared" si="104"/>
        <v>0.002173034417</v>
      </c>
      <c r="I78" s="81"/>
      <c r="J78" s="79">
        <f t="shared" ref="J78:K78" si="110">B78-F78</f>
        <v>0</v>
      </c>
      <c r="K78" s="73">
        <f t="shared" si="110"/>
        <v>3294305432</v>
      </c>
      <c r="L78" s="86"/>
      <c r="M78" s="84">
        <f t="shared" si="106"/>
        <v>9.961807636</v>
      </c>
      <c r="N78" s="82">
        <f t="shared" si="5"/>
        <v>0</v>
      </c>
      <c r="O78" s="77"/>
      <c r="P78" s="65"/>
      <c r="Q78" s="78"/>
      <c r="R78" s="66"/>
      <c r="S78" s="40"/>
      <c r="T78" s="65"/>
      <c r="U78" s="78"/>
      <c r="V78" s="28"/>
      <c r="W78" s="44"/>
      <c r="X78" s="92"/>
    </row>
    <row r="79">
      <c r="A79" s="102" t="s">
        <v>140</v>
      </c>
      <c r="B79" s="83"/>
      <c r="C79" s="90">
        <v>-7.12524543E8</v>
      </c>
      <c r="D79" s="82">
        <f t="shared" si="111"/>
        <v>-0.005246597893</v>
      </c>
      <c r="E79" s="84"/>
      <c r="F79" s="83"/>
      <c r="G79" s="90">
        <v>-1.62814293E8</v>
      </c>
      <c r="H79" s="82">
        <f t="shared" si="104"/>
        <v>-0.001069875941</v>
      </c>
      <c r="I79" s="96"/>
      <c r="J79" s="87">
        <f t="shared" ref="J79:K79" si="112">B79-F79</f>
        <v>0</v>
      </c>
      <c r="K79" s="73">
        <f t="shared" si="112"/>
        <v>-549710250</v>
      </c>
      <c r="L79" s="86"/>
      <c r="M79" s="84">
        <f t="shared" si="106"/>
        <v>3.376302165</v>
      </c>
      <c r="N79" s="82">
        <f t="shared" si="5"/>
        <v>0</v>
      </c>
      <c r="O79" s="77"/>
      <c r="P79" s="78"/>
      <c r="Q79" s="65"/>
      <c r="R79" s="66"/>
      <c r="S79" s="40"/>
      <c r="T79" s="78"/>
      <c r="U79" s="65"/>
      <c r="V79" s="28"/>
      <c r="W79" s="44"/>
      <c r="X79" s="92"/>
    </row>
    <row r="80">
      <c r="A80" s="102" t="s">
        <v>141</v>
      </c>
      <c r="B80" s="83"/>
      <c r="C80" s="90">
        <v>-3.0724293E7</v>
      </c>
      <c r="D80" s="82">
        <f t="shared" si="111"/>
        <v>-0.0002262350294</v>
      </c>
      <c r="E80" s="84"/>
      <c r="F80" s="83"/>
      <c r="G80" s="90">
        <v>-3.0724293E7</v>
      </c>
      <c r="H80" s="82">
        <f t="shared" si="104"/>
        <v>-0.0002018937114</v>
      </c>
      <c r="I80" s="96"/>
      <c r="J80" s="87">
        <f t="shared" ref="J80:K80" si="113">B80-F80</f>
        <v>0</v>
      </c>
      <c r="K80" s="73">
        <f t="shared" si="113"/>
        <v>0</v>
      </c>
      <c r="L80" s="86"/>
      <c r="M80" s="84">
        <f t="shared" si="106"/>
        <v>0</v>
      </c>
      <c r="N80" s="82">
        <f t="shared" si="5"/>
        <v>0</v>
      </c>
      <c r="O80" s="77"/>
      <c r="P80" s="78"/>
      <c r="Q80" s="65"/>
      <c r="R80" s="66"/>
      <c r="S80" s="40"/>
      <c r="T80" s="78"/>
      <c r="U80" s="65"/>
      <c r="V80" s="28"/>
      <c r="W80" s="44"/>
      <c r="X80" s="92"/>
    </row>
    <row r="81">
      <c r="A81" s="102" t="s">
        <v>142</v>
      </c>
      <c r="B81" s="83"/>
      <c r="C81" s="90">
        <v>-6.8180025E8</v>
      </c>
      <c r="D81" s="82">
        <f t="shared" si="111"/>
        <v>-0.005020362864</v>
      </c>
      <c r="E81" s="84"/>
      <c r="F81" s="83"/>
      <c r="G81" s="90">
        <v>-1.3209E8</v>
      </c>
      <c r="H81" s="82">
        <f t="shared" si="104"/>
        <v>-0.0008679822294</v>
      </c>
      <c r="I81" s="96"/>
      <c r="J81" s="87">
        <f t="shared" ref="J81:K81" si="114">B81-F81</f>
        <v>0</v>
      </c>
      <c r="K81" s="73">
        <f t="shared" si="114"/>
        <v>-549710250</v>
      </c>
      <c r="L81" s="86"/>
      <c r="M81" s="84">
        <f t="shared" si="106"/>
        <v>4.161634113</v>
      </c>
      <c r="N81" s="82">
        <f t="shared" si="5"/>
        <v>0</v>
      </c>
      <c r="O81" s="77"/>
      <c r="P81" s="78"/>
      <c r="Q81" s="65"/>
      <c r="R81" s="66"/>
      <c r="S81" s="40"/>
      <c r="T81" s="78"/>
      <c r="U81" s="65"/>
      <c r="V81" s="28"/>
      <c r="W81" s="44"/>
      <c r="X81" s="92"/>
    </row>
    <row r="82">
      <c r="A82" s="105" t="s">
        <v>143</v>
      </c>
      <c r="B82" s="98"/>
      <c r="C82" s="69">
        <v>4.2887118382E10</v>
      </c>
      <c r="D82" s="76"/>
      <c r="E82" s="75"/>
      <c r="F82" s="98"/>
      <c r="G82" s="69">
        <v>4.7392521144E10</v>
      </c>
      <c r="H82" s="83"/>
      <c r="I82" s="81"/>
      <c r="J82" s="87">
        <f t="shared" ref="J82:K82" si="115">B82-F82</f>
        <v>0</v>
      </c>
      <c r="K82" s="73">
        <f t="shared" si="115"/>
        <v>-4505402762</v>
      </c>
      <c r="L82" s="86"/>
      <c r="M82" s="84">
        <f t="shared" si="106"/>
        <v>-0.09506569081</v>
      </c>
      <c r="N82" s="82">
        <f t="shared" si="5"/>
        <v>0</v>
      </c>
      <c r="O82" s="77"/>
      <c r="P82" s="78"/>
      <c r="Q82" s="65"/>
      <c r="R82" s="66"/>
      <c r="S82" s="40"/>
      <c r="T82" s="78"/>
      <c r="U82" s="94"/>
      <c r="V82" s="99"/>
      <c r="W82" s="44"/>
      <c r="X82" s="106"/>
    </row>
    <row r="83">
      <c r="A83" s="107" t="s">
        <v>144</v>
      </c>
      <c r="B83" s="83"/>
      <c r="C83" s="81">
        <v>1.35806966255E11</v>
      </c>
      <c r="D83" s="82"/>
      <c r="E83" s="84"/>
      <c r="F83" s="83"/>
      <c r="G83" s="81">
        <v>1.52180534958E11</v>
      </c>
      <c r="H83" s="83"/>
      <c r="I83" s="81"/>
      <c r="J83" s="87">
        <f t="shared" ref="J83:K83" si="116">B83-F83</f>
        <v>0</v>
      </c>
      <c r="K83" s="73">
        <f t="shared" si="116"/>
        <v>-16373568703</v>
      </c>
      <c r="L83" s="86"/>
      <c r="M83" s="84">
        <f t="shared" si="106"/>
        <v>-0.1075930552</v>
      </c>
      <c r="N83" s="82">
        <f t="shared" si="5"/>
        <v>0</v>
      </c>
      <c r="O83" s="108"/>
      <c r="P83" s="95"/>
      <c r="Q83" s="94"/>
      <c r="R83" s="109"/>
      <c r="S83" s="40"/>
      <c r="T83" s="64"/>
      <c r="U83" s="94"/>
      <c r="V83" s="30"/>
      <c r="W83" s="44"/>
      <c r="X83" s="106"/>
    </row>
    <row r="84">
      <c r="A84" s="110"/>
      <c r="B84" s="111"/>
      <c r="C84" s="81"/>
      <c r="D84" s="82"/>
      <c r="E84" s="84"/>
      <c r="F84" s="83"/>
      <c r="G84" s="90"/>
      <c r="H84" s="83"/>
      <c r="I84" s="96"/>
      <c r="J84" s="102"/>
      <c r="K84" s="112"/>
      <c r="L84" s="79"/>
      <c r="M84" s="112"/>
      <c r="N84" s="81"/>
      <c r="O84" s="77"/>
      <c r="P84" s="95"/>
      <c r="Q84" s="65"/>
      <c r="R84" s="66"/>
      <c r="S84" s="40"/>
      <c r="T84" s="64"/>
      <c r="U84" s="65"/>
      <c r="V84" s="30"/>
      <c r="W84" s="44"/>
      <c r="X84" s="106"/>
    </row>
    <row r="85">
      <c r="A85" s="28"/>
      <c r="B85" s="28"/>
      <c r="C85" s="28"/>
      <c r="D85" s="29"/>
      <c r="E85" s="29"/>
      <c r="F85" s="28"/>
      <c r="G85" s="28"/>
      <c r="H85" s="28"/>
      <c r="I85" s="28"/>
      <c r="J85" s="50"/>
      <c r="K85" s="30"/>
      <c r="L85" s="28"/>
      <c r="M85" s="99"/>
      <c r="N85" s="28"/>
      <c r="O85" s="99"/>
      <c r="P85" s="113"/>
      <c r="T85" s="114"/>
      <c r="U85" s="92"/>
      <c r="V85" s="100"/>
      <c r="W85" s="92"/>
      <c r="X85" s="106"/>
    </row>
    <row r="86">
      <c r="A86" s="115"/>
      <c r="B86" s="28"/>
      <c r="C86" s="28"/>
      <c r="D86" s="29"/>
      <c r="E86" s="29"/>
      <c r="F86" s="28"/>
      <c r="G86" s="28"/>
      <c r="H86" s="28"/>
      <c r="I86" s="28"/>
      <c r="J86" s="28"/>
      <c r="K86" s="30"/>
      <c r="L86" s="28"/>
      <c r="M86" s="99"/>
      <c r="N86" s="28"/>
      <c r="O86" s="99"/>
      <c r="P86" s="116"/>
      <c r="Q86" s="28"/>
      <c r="R86" s="28"/>
      <c r="S86" s="28"/>
      <c r="T86" s="117"/>
      <c r="U86" s="118"/>
      <c r="V86" s="119"/>
      <c r="W86" s="118"/>
      <c r="X86" s="117"/>
      <c r="Y86" s="28"/>
    </row>
    <row r="87">
      <c r="A87" s="113" t="s">
        <v>67</v>
      </c>
      <c r="B87" s="120"/>
      <c r="C87" s="120"/>
      <c r="D87" s="121"/>
      <c r="E87" s="121"/>
      <c r="F87" s="122"/>
      <c r="G87" s="122"/>
      <c r="H87" s="122"/>
      <c r="I87" s="115" t="s">
        <v>66</v>
      </c>
      <c r="J87" s="28"/>
      <c r="K87" s="30"/>
      <c r="L87" s="28"/>
      <c r="M87" s="99"/>
      <c r="N87" s="28"/>
      <c r="O87" s="30"/>
      <c r="P87" s="123"/>
      <c r="Q87" s="28"/>
      <c r="R87" s="28"/>
      <c r="S87" s="28"/>
      <c r="T87" s="117"/>
      <c r="U87" s="118"/>
      <c r="V87" s="119"/>
      <c r="W87" s="118"/>
      <c r="X87" s="117"/>
      <c r="Y87" s="28"/>
    </row>
    <row r="88">
      <c r="A88" s="124"/>
      <c r="B88" s="125"/>
      <c r="C88" s="125"/>
      <c r="D88" s="126"/>
      <c r="E88" s="126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123"/>
      <c r="Q88" s="28"/>
      <c r="R88" s="28"/>
      <c r="S88" s="28"/>
      <c r="T88" s="118"/>
      <c r="U88" s="118"/>
      <c r="V88" s="119"/>
      <c r="W88" s="118"/>
      <c r="X88" s="118"/>
      <c r="Y88" s="28"/>
    </row>
    <row r="89">
      <c r="A89" s="123" t="s">
        <v>145</v>
      </c>
      <c r="B89" s="125"/>
      <c r="C89" s="125"/>
      <c r="D89" s="126"/>
      <c r="E89" s="126"/>
      <c r="F89" s="28"/>
      <c r="G89" s="28"/>
      <c r="H89" s="28"/>
      <c r="I89" s="127" t="s">
        <v>146</v>
      </c>
      <c r="J89" s="28"/>
      <c r="K89" s="28"/>
      <c r="L89" s="28"/>
      <c r="M89" s="28"/>
      <c r="N89" s="28"/>
      <c r="O89" s="28"/>
      <c r="P89" s="123"/>
      <c r="Q89" s="28"/>
      <c r="R89" s="28"/>
      <c r="S89" s="28"/>
      <c r="T89" s="50"/>
      <c r="U89" s="28"/>
      <c r="V89" s="28"/>
      <c r="W89" s="28"/>
      <c r="X89" s="28"/>
      <c r="Y89" s="28"/>
    </row>
    <row r="90">
      <c r="A90" s="128" t="s">
        <v>147</v>
      </c>
      <c r="B90" s="125"/>
      <c r="C90" s="125"/>
      <c r="D90" s="126"/>
      <c r="E90" s="126"/>
      <c r="F90" s="28"/>
      <c r="G90" s="28"/>
      <c r="H90" s="28"/>
      <c r="I90" s="127" t="s">
        <v>148</v>
      </c>
      <c r="J90" s="28"/>
      <c r="K90" s="30"/>
      <c r="L90" s="28"/>
      <c r="M90" s="28"/>
      <c r="N90" s="28"/>
      <c r="O90" s="28"/>
      <c r="P90" s="123"/>
      <c r="Q90" s="28"/>
      <c r="R90" s="28"/>
      <c r="S90" s="28"/>
      <c r="T90" s="28"/>
      <c r="U90" s="28"/>
      <c r="V90" s="28"/>
      <c r="W90" s="28"/>
      <c r="X90" s="28"/>
      <c r="Y90" s="28"/>
    </row>
    <row r="91">
      <c r="A91" s="128" t="s">
        <v>149</v>
      </c>
      <c r="B91" s="125"/>
      <c r="C91" s="125"/>
      <c r="D91" s="126"/>
      <c r="E91" s="126"/>
      <c r="F91" s="28"/>
      <c r="G91" s="28"/>
      <c r="H91" s="28"/>
      <c r="I91" s="127" t="s">
        <v>150</v>
      </c>
      <c r="J91" s="28"/>
      <c r="K91" s="30"/>
      <c r="L91" s="28"/>
      <c r="M91" s="28"/>
      <c r="N91" s="28"/>
      <c r="O91" s="28"/>
      <c r="P91" s="123"/>
      <c r="Q91" s="28"/>
      <c r="R91" s="28"/>
      <c r="S91" s="28"/>
      <c r="T91" s="28"/>
      <c r="U91" s="28"/>
      <c r="V91" s="28"/>
      <c r="W91" s="28"/>
      <c r="X91" s="28"/>
      <c r="Y91" s="28"/>
    </row>
    <row r="92">
      <c r="A92" s="123" t="s">
        <v>151</v>
      </c>
      <c r="B92" s="125"/>
      <c r="C92" s="125"/>
      <c r="D92" s="126"/>
      <c r="E92" s="126"/>
      <c r="F92" s="28"/>
      <c r="G92" s="28"/>
      <c r="H92" s="28"/>
      <c r="I92" s="127" t="s">
        <v>152</v>
      </c>
      <c r="J92" s="28"/>
      <c r="K92" s="30"/>
      <c r="L92" s="28"/>
      <c r="M92" s="28"/>
      <c r="N92" s="28"/>
      <c r="O92" s="28"/>
      <c r="P92" s="123"/>
      <c r="Q92" s="28"/>
      <c r="R92" s="28"/>
      <c r="S92" s="28"/>
      <c r="T92" s="28"/>
      <c r="U92" s="28"/>
      <c r="V92" s="28"/>
      <c r="W92" s="28"/>
      <c r="X92" s="28"/>
      <c r="Y92" s="28"/>
    </row>
    <row r="93">
      <c r="A93" s="128" t="s">
        <v>153</v>
      </c>
      <c r="B93" s="125"/>
      <c r="C93" s="125"/>
      <c r="D93" s="126"/>
      <c r="E93" s="126"/>
      <c r="F93" s="28"/>
      <c r="G93" s="28"/>
      <c r="H93" s="28"/>
      <c r="I93" s="127" t="s">
        <v>154</v>
      </c>
      <c r="J93" s="28"/>
      <c r="K93" s="30"/>
      <c r="L93" s="28"/>
      <c r="M93" s="28"/>
      <c r="N93" s="28"/>
      <c r="O93" s="28"/>
      <c r="P93" s="123"/>
      <c r="Q93" s="28"/>
      <c r="R93" s="28"/>
      <c r="S93" s="28"/>
      <c r="T93" s="28"/>
      <c r="U93" s="28"/>
      <c r="V93" s="28"/>
      <c r="W93" s="28"/>
      <c r="X93" s="28"/>
      <c r="Y93" s="28"/>
    </row>
    <row r="94">
      <c r="A94" s="128" t="s">
        <v>155</v>
      </c>
      <c r="B94" s="125"/>
      <c r="C94" s="125"/>
      <c r="D94" s="126"/>
      <c r="E94" s="126"/>
      <c r="F94" s="28"/>
      <c r="G94" s="28"/>
      <c r="H94" s="28"/>
      <c r="I94" s="127" t="s">
        <v>156</v>
      </c>
      <c r="J94" s="28"/>
      <c r="K94" s="30"/>
      <c r="L94" s="28"/>
      <c r="M94" s="28"/>
      <c r="N94" s="28"/>
      <c r="O94" s="28"/>
      <c r="P94" s="123"/>
      <c r="Q94" s="28"/>
      <c r="R94" s="28"/>
      <c r="S94" s="28"/>
      <c r="T94" s="28"/>
      <c r="U94" s="28"/>
      <c r="V94" s="28"/>
      <c r="W94" s="28"/>
      <c r="X94" s="28"/>
      <c r="Y94" s="28"/>
    </row>
    <row r="95">
      <c r="A95" s="123" t="s">
        <v>157</v>
      </c>
      <c r="B95" s="125"/>
      <c r="C95" s="125"/>
      <c r="D95" s="126"/>
      <c r="E95" s="126"/>
      <c r="F95" s="28"/>
      <c r="G95" s="28"/>
      <c r="H95" s="28"/>
      <c r="I95" s="127" t="s">
        <v>158</v>
      </c>
      <c r="J95" s="28"/>
      <c r="K95" s="30"/>
      <c r="L95" s="28"/>
      <c r="M95" s="28"/>
      <c r="N95" s="28"/>
      <c r="O95" s="28"/>
      <c r="P95" s="123"/>
      <c r="Q95" s="28"/>
      <c r="R95" s="28"/>
      <c r="S95" s="28"/>
      <c r="T95" s="28"/>
      <c r="U95" s="28"/>
      <c r="V95" s="28"/>
      <c r="W95" s="28"/>
      <c r="X95" s="28"/>
      <c r="Y95" s="28"/>
    </row>
    <row r="96">
      <c r="A96" s="128" t="s">
        <v>159</v>
      </c>
      <c r="B96" s="125"/>
      <c r="C96" s="125"/>
      <c r="D96" s="126"/>
      <c r="E96" s="126"/>
      <c r="F96" s="28"/>
      <c r="G96" s="28"/>
      <c r="H96" s="28"/>
      <c r="I96" s="127" t="s">
        <v>160</v>
      </c>
      <c r="J96" s="28"/>
      <c r="K96" s="30"/>
      <c r="L96" s="28"/>
      <c r="M96" s="28"/>
      <c r="N96" s="28"/>
      <c r="O96" s="28"/>
      <c r="P96" s="123"/>
      <c r="Q96" s="28"/>
      <c r="R96" s="28"/>
      <c r="S96" s="28"/>
      <c r="T96" s="28"/>
      <c r="U96" s="28"/>
      <c r="V96" s="28"/>
      <c r="W96" s="28"/>
      <c r="X96" s="28"/>
      <c r="Y96" s="28"/>
    </row>
    <row r="97">
      <c r="A97" s="128" t="s">
        <v>161</v>
      </c>
      <c r="B97" s="125"/>
      <c r="C97" s="125"/>
      <c r="D97" s="126"/>
      <c r="E97" s="126"/>
      <c r="F97" s="28"/>
      <c r="G97" s="28"/>
      <c r="H97" s="28"/>
      <c r="I97" s="127" t="s">
        <v>162</v>
      </c>
      <c r="J97" s="28"/>
      <c r="K97" s="30"/>
      <c r="L97" s="28"/>
      <c r="M97" s="28"/>
      <c r="N97" s="28"/>
      <c r="O97" s="28"/>
      <c r="P97" s="123"/>
      <c r="Q97" s="28"/>
      <c r="R97" s="28"/>
      <c r="S97" s="28"/>
      <c r="T97" s="28"/>
      <c r="U97" s="28"/>
      <c r="V97" s="28"/>
      <c r="W97" s="28"/>
      <c r="X97" s="28"/>
      <c r="Y97" s="28"/>
    </row>
    <row r="98">
      <c r="A98" s="123" t="s">
        <v>163</v>
      </c>
      <c r="B98" s="125"/>
      <c r="C98" s="125"/>
      <c r="D98" s="126"/>
      <c r="E98" s="126"/>
      <c r="F98" s="28"/>
      <c r="G98" s="28"/>
      <c r="H98" s="28"/>
      <c r="I98" s="127" t="s">
        <v>164</v>
      </c>
      <c r="J98" s="28"/>
      <c r="K98" s="30"/>
      <c r="L98" s="28"/>
      <c r="M98" s="28"/>
      <c r="N98" s="28"/>
      <c r="O98" s="28"/>
      <c r="P98" s="123"/>
      <c r="Q98" s="28"/>
      <c r="R98" s="28"/>
      <c r="S98" s="28"/>
      <c r="T98" s="28"/>
      <c r="U98" s="28"/>
      <c r="V98" s="28"/>
      <c r="W98" s="28"/>
      <c r="X98" s="28"/>
      <c r="Y98" s="28"/>
    </row>
    <row r="99">
      <c r="A99" s="128" t="s">
        <v>165</v>
      </c>
      <c r="B99" s="125"/>
      <c r="C99" s="125"/>
      <c r="D99" s="126"/>
      <c r="E99" s="126"/>
      <c r="F99" s="28"/>
      <c r="G99" s="28"/>
      <c r="H99" s="28"/>
      <c r="I99" s="28"/>
      <c r="J99" s="28"/>
      <c r="K99" s="30"/>
      <c r="L99" s="28"/>
      <c r="M99" s="28"/>
      <c r="N99" s="28"/>
      <c r="O99" s="28"/>
      <c r="P99" s="123"/>
      <c r="Q99" s="28"/>
      <c r="R99" s="28"/>
      <c r="S99" s="28"/>
      <c r="T99" s="28"/>
      <c r="U99" s="28"/>
      <c r="V99" s="28"/>
      <c r="W99" s="28"/>
      <c r="X99" s="28"/>
      <c r="Y99" s="28"/>
    </row>
    <row r="100">
      <c r="A100" s="128" t="s">
        <v>166</v>
      </c>
      <c r="B100" s="125"/>
      <c r="C100" s="125"/>
      <c r="D100" s="126"/>
      <c r="E100" s="126"/>
      <c r="F100" s="28"/>
      <c r="G100" s="28"/>
      <c r="H100" s="28"/>
      <c r="I100" s="129" t="s">
        <v>167</v>
      </c>
      <c r="L100" s="130"/>
      <c r="M100" s="130"/>
      <c r="X100" s="124"/>
      <c r="Y100" s="131"/>
    </row>
    <row r="101">
      <c r="A101" s="123" t="s">
        <v>168</v>
      </c>
      <c r="B101" s="125"/>
      <c r="C101" s="125"/>
      <c r="D101" s="126"/>
      <c r="E101" s="132"/>
      <c r="I101" s="133" t="s">
        <v>169</v>
      </c>
      <c r="L101" s="130"/>
      <c r="M101" s="130"/>
      <c r="X101" s="124"/>
      <c r="Y101" s="131"/>
    </row>
    <row r="102">
      <c r="A102" s="128" t="s">
        <v>170</v>
      </c>
      <c r="B102" s="125"/>
      <c r="C102" s="125"/>
      <c r="D102" s="126"/>
      <c r="E102" s="132"/>
      <c r="I102" s="133" t="s">
        <v>171</v>
      </c>
      <c r="L102" s="130"/>
      <c r="M102" s="130"/>
    </row>
    <row r="103">
      <c r="A103" s="128" t="s">
        <v>172</v>
      </c>
      <c r="B103" s="125"/>
      <c r="C103" s="125"/>
      <c r="D103" s="125"/>
      <c r="E103" s="124"/>
      <c r="I103" s="133" t="s">
        <v>173</v>
      </c>
      <c r="L103" s="130"/>
      <c r="M103" s="130"/>
    </row>
    <row r="104">
      <c r="A104" s="134"/>
      <c r="I104" s="133" t="s">
        <v>174</v>
      </c>
      <c r="L104" s="130"/>
      <c r="M104" s="130"/>
    </row>
    <row r="105">
      <c r="A105" s="134"/>
    </row>
    <row r="107">
      <c r="B107" s="135"/>
      <c r="D107" s="130"/>
      <c r="E107" s="130"/>
    </row>
    <row r="108">
      <c r="D108" s="130"/>
      <c r="E108" s="130"/>
    </row>
    <row r="109">
      <c r="D109" s="130"/>
      <c r="E109" s="130"/>
    </row>
    <row r="110">
      <c r="D110" s="130"/>
      <c r="E110" s="130"/>
    </row>
    <row r="111">
      <c r="D111" s="130"/>
      <c r="E111" s="130"/>
    </row>
    <row r="112">
      <c r="D112" s="130"/>
      <c r="E112" s="130"/>
    </row>
    <row r="113">
      <c r="D113" s="130"/>
      <c r="E113" s="130"/>
    </row>
    <row r="114">
      <c r="A114" s="129"/>
      <c r="D114" s="130"/>
      <c r="E114" s="130"/>
    </row>
    <row r="115">
      <c r="A115" s="133"/>
      <c r="D115" s="130"/>
      <c r="E115" s="130"/>
    </row>
    <row r="116">
      <c r="A116" s="133"/>
      <c r="D116" s="130"/>
      <c r="E116" s="130"/>
    </row>
    <row r="117">
      <c r="A117" s="133"/>
      <c r="D117" s="130"/>
      <c r="E117" s="130"/>
    </row>
    <row r="118">
      <c r="A118" s="133"/>
      <c r="D118" s="130"/>
      <c r="E118" s="130"/>
    </row>
    <row r="119">
      <c r="D119" s="130"/>
      <c r="E119" s="130"/>
    </row>
    <row r="120">
      <c r="D120" s="130"/>
      <c r="E120" s="130"/>
    </row>
    <row r="121">
      <c r="D121" s="130"/>
      <c r="E121" s="130"/>
    </row>
    <row r="122">
      <c r="D122" s="130"/>
      <c r="E122" s="130"/>
    </row>
    <row r="123">
      <c r="D123" s="130"/>
      <c r="E123" s="130"/>
    </row>
    <row r="124">
      <c r="D124" s="130"/>
      <c r="E124" s="130"/>
    </row>
    <row r="125">
      <c r="D125" s="130"/>
      <c r="E125" s="130"/>
    </row>
    <row r="126">
      <c r="D126" s="130"/>
      <c r="E126" s="130"/>
    </row>
    <row r="127">
      <c r="D127" s="130"/>
      <c r="E127" s="130"/>
    </row>
    <row r="128">
      <c r="D128" s="130"/>
      <c r="E128" s="130"/>
    </row>
    <row r="129">
      <c r="D129" s="130"/>
      <c r="E129" s="130"/>
    </row>
    <row r="130">
      <c r="D130" s="130"/>
      <c r="E130" s="130"/>
    </row>
    <row r="131">
      <c r="D131" s="130"/>
      <c r="E131" s="130"/>
    </row>
    <row r="132">
      <c r="D132" s="130"/>
      <c r="E132" s="130"/>
    </row>
    <row r="133">
      <c r="D133" s="130"/>
      <c r="E133" s="130"/>
    </row>
    <row r="134">
      <c r="D134" s="130"/>
      <c r="E134" s="130"/>
    </row>
    <row r="135">
      <c r="D135" s="130"/>
      <c r="E135" s="130"/>
    </row>
    <row r="136">
      <c r="D136" s="130"/>
      <c r="E136" s="130"/>
    </row>
    <row r="137">
      <c r="D137" s="130"/>
      <c r="E137" s="130"/>
    </row>
    <row r="138">
      <c r="D138" s="130"/>
      <c r="E138" s="130"/>
    </row>
    <row r="139">
      <c r="D139" s="130"/>
      <c r="E139" s="130"/>
    </row>
    <row r="140">
      <c r="D140" s="130"/>
      <c r="E140" s="130"/>
    </row>
    <row r="141">
      <c r="D141" s="130"/>
      <c r="E141" s="130"/>
    </row>
    <row r="142">
      <c r="D142" s="130"/>
      <c r="E142" s="130"/>
    </row>
    <row r="143">
      <c r="D143" s="130"/>
      <c r="E143" s="130"/>
    </row>
    <row r="144">
      <c r="D144" s="130"/>
      <c r="E144" s="130"/>
    </row>
    <row r="145">
      <c r="D145" s="130"/>
      <c r="E145" s="130"/>
    </row>
    <row r="146">
      <c r="D146" s="130"/>
      <c r="E146" s="130"/>
    </row>
    <row r="147">
      <c r="D147" s="130"/>
      <c r="E147" s="130"/>
    </row>
    <row r="148">
      <c r="D148" s="130"/>
      <c r="E148" s="130"/>
    </row>
    <row r="149">
      <c r="D149" s="130"/>
      <c r="E149" s="130"/>
    </row>
    <row r="150">
      <c r="D150" s="130"/>
      <c r="E150" s="130"/>
    </row>
    <row r="151">
      <c r="D151" s="130"/>
      <c r="E151" s="130"/>
    </row>
    <row r="152">
      <c r="D152" s="130"/>
      <c r="E152" s="130"/>
    </row>
    <row r="153">
      <c r="D153" s="130"/>
      <c r="E153" s="130"/>
    </row>
    <row r="154">
      <c r="D154" s="130"/>
      <c r="E154" s="130"/>
    </row>
    <row r="155">
      <c r="D155" s="130"/>
      <c r="E155" s="130"/>
    </row>
    <row r="156">
      <c r="D156" s="130"/>
      <c r="E156" s="130"/>
    </row>
    <row r="157">
      <c r="D157" s="130"/>
      <c r="E157" s="130"/>
    </row>
    <row r="158">
      <c r="D158" s="130"/>
      <c r="E158" s="130"/>
    </row>
    <row r="159">
      <c r="D159" s="130"/>
      <c r="E159" s="130"/>
    </row>
    <row r="160">
      <c r="D160" s="130"/>
      <c r="E160" s="130"/>
    </row>
    <row r="161">
      <c r="D161" s="130"/>
      <c r="E161" s="130"/>
    </row>
    <row r="162">
      <c r="D162" s="130"/>
      <c r="E162" s="130"/>
    </row>
    <row r="163">
      <c r="D163" s="130"/>
      <c r="E163" s="130"/>
    </row>
    <row r="164">
      <c r="D164" s="130"/>
      <c r="E164" s="130"/>
    </row>
    <row r="165">
      <c r="D165" s="130"/>
      <c r="E165" s="130"/>
    </row>
    <row r="166">
      <c r="D166" s="130"/>
      <c r="E166" s="130"/>
    </row>
    <row r="167">
      <c r="D167" s="130"/>
      <c r="E167" s="130"/>
    </row>
    <row r="168">
      <c r="D168" s="130"/>
      <c r="E168" s="130"/>
    </row>
    <row r="169">
      <c r="D169" s="130"/>
      <c r="E169" s="130"/>
    </row>
    <row r="170">
      <c r="D170" s="130"/>
      <c r="E170" s="130"/>
    </row>
    <row r="171">
      <c r="D171" s="130"/>
      <c r="E171" s="130"/>
    </row>
    <row r="172">
      <c r="D172" s="130"/>
      <c r="E172" s="130"/>
    </row>
    <row r="173">
      <c r="D173" s="130"/>
      <c r="E173" s="130"/>
    </row>
    <row r="174">
      <c r="D174" s="130"/>
      <c r="E174" s="130"/>
    </row>
    <row r="175">
      <c r="D175" s="130"/>
      <c r="E175" s="130"/>
    </row>
    <row r="176">
      <c r="D176" s="130"/>
      <c r="E176" s="130"/>
    </row>
    <row r="177">
      <c r="D177" s="130"/>
      <c r="E177" s="130"/>
    </row>
    <row r="178">
      <c r="D178" s="130"/>
      <c r="E178" s="130"/>
    </row>
    <row r="179">
      <c r="D179" s="130"/>
      <c r="E179" s="130"/>
    </row>
    <row r="180">
      <c r="D180" s="130"/>
      <c r="E180" s="130"/>
    </row>
    <row r="181">
      <c r="D181" s="130"/>
      <c r="E181" s="130"/>
    </row>
    <row r="182">
      <c r="D182" s="130"/>
      <c r="E182" s="130"/>
    </row>
    <row r="183">
      <c r="D183" s="130"/>
      <c r="E183" s="130"/>
    </row>
    <row r="184">
      <c r="D184" s="130"/>
      <c r="E184" s="130"/>
    </row>
    <row r="185">
      <c r="D185" s="130"/>
      <c r="E185" s="130"/>
    </row>
    <row r="186">
      <c r="D186" s="130"/>
      <c r="E186" s="130"/>
    </row>
    <row r="187">
      <c r="D187" s="130"/>
      <c r="E187" s="130"/>
    </row>
    <row r="188">
      <c r="D188" s="130"/>
      <c r="E188" s="130"/>
    </row>
    <row r="189">
      <c r="D189" s="130"/>
      <c r="E189" s="130"/>
    </row>
    <row r="190">
      <c r="D190" s="130"/>
      <c r="E190" s="130"/>
    </row>
    <row r="191">
      <c r="D191" s="130"/>
      <c r="E191" s="130"/>
    </row>
    <row r="192">
      <c r="D192" s="130"/>
      <c r="E192" s="130"/>
    </row>
    <row r="193">
      <c r="D193" s="130"/>
      <c r="E193" s="130"/>
    </row>
    <row r="194">
      <c r="D194" s="130"/>
      <c r="E194" s="130"/>
    </row>
    <row r="195">
      <c r="D195" s="130"/>
      <c r="E195" s="130"/>
    </row>
    <row r="196">
      <c r="D196" s="130"/>
      <c r="E196" s="130"/>
    </row>
    <row r="197">
      <c r="D197" s="130"/>
      <c r="E197" s="130"/>
    </row>
    <row r="198">
      <c r="D198" s="130"/>
      <c r="E198" s="130"/>
    </row>
    <row r="199">
      <c r="D199" s="130"/>
      <c r="E199" s="130"/>
    </row>
    <row r="200">
      <c r="D200" s="130"/>
      <c r="E200" s="130"/>
    </row>
    <row r="201">
      <c r="D201" s="130"/>
      <c r="E201" s="130"/>
    </row>
    <row r="202">
      <c r="D202" s="130"/>
      <c r="E202" s="130"/>
    </row>
    <row r="203">
      <c r="D203" s="130"/>
      <c r="E203" s="130"/>
    </row>
    <row r="204">
      <c r="D204" s="130"/>
      <c r="E204" s="130"/>
    </row>
    <row r="205">
      <c r="D205" s="130"/>
      <c r="E205" s="130"/>
    </row>
    <row r="206">
      <c r="D206" s="130"/>
      <c r="E206" s="130"/>
    </row>
    <row r="207">
      <c r="D207" s="130"/>
      <c r="E207" s="130"/>
    </row>
    <row r="208">
      <c r="D208" s="130"/>
      <c r="E208" s="130"/>
    </row>
    <row r="209">
      <c r="D209" s="130"/>
      <c r="E209" s="130"/>
    </row>
    <row r="210">
      <c r="D210" s="130"/>
      <c r="E210" s="130"/>
    </row>
    <row r="211">
      <c r="D211" s="130"/>
      <c r="E211" s="130"/>
    </row>
    <row r="212">
      <c r="D212" s="130"/>
      <c r="E212" s="130"/>
    </row>
    <row r="213">
      <c r="D213" s="130"/>
      <c r="E213" s="130"/>
    </row>
    <row r="214">
      <c r="D214" s="130"/>
      <c r="E214" s="130"/>
    </row>
    <row r="215">
      <c r="D215" s="130"/>
      <c r="E215" s="130"/>
    </row>
    <row r="216">
      <c r="D216" s="130"/>
      <c r="E216" s="130"/>
    </row>
    <row r="217">
      <c r="D217" s="130"/>
      <c r="E217" s="130"/>
    </row>
    <row r="218">
      <c r="D218" s="130"/>
      <c r="E218" s="130"/>
    </row>
    <row r="219">
      <c r="D219" s="130"/>
      <c r="E219" s="130"/>
    </row>
    <row r="220">
      <c r="D220" s="130"/>
      <c r="E220" s="130"/>
    </row>
    <row r="221">
      <c r="D221" s="130"/>
      <c r="E221" s="130"/>
    </row>
    <row r="222">
      <c r="D222" s="130"/>
      <c r="E222" s="130"/>
    </row>
    <row r="223">
      <c r="D223" s="130"/>
      <c r="E223" s="130"/>
    </row>
    <row r="224">
      <c r="D224" s="130"/>
      <c r="E224" s="130"/>
    </row>
    <row r="225">
      <c r="D225" s="130"/>
      <c r="E225" s="130"/>
    </row>
    <row r="226">
      <c r="D226" s="130"/>
      <c r="E226" s="130"/>
    </row>
    <row r="227">
      <c r="D227" s="130"/>
      <c r="E227" s="130"/>
    </row>
    <row r="228">
      <c r="D228" s="130"/>
      <c r="E228" s="130"/>
    </row>
    <row r="229">
      <c r="D229" s="130"/>
      <c r="E229" s="130"/>
    </row>
    <row r="230">
      <c r="D230" s="130"/>
      <c r="E230" s="130"/>
    </row>
    <row r="231">
      <c r="D231" s="130"/>
      <c r="E231" s="130"/>
    </row>
    <row r="232">
      <c r="D232" s="130"/>
      <c r="E232" s="130"/>
    </row>
    <row r="233">
      <c r="D233" s="130"/>
      <c r="E233" s="130"/>
    </row>
    <row r="234">
      <c r="D234" s="130"/>
      <c r="E234" s="130"/>
    </row>
    <row r="235">
      <c r="D235" s="130"/>
      <c r="E235" s="130"/>
    </row>
    <row r="236">
      <c r="D236" s="130"/>
      <c r="E236" s="130"/>
    </row>
    <row r="237">
      <c r="D237" s="130"/>
      <c r="E237" s="130"/>
    </row>
    <row r="238">
      <c r="D238" s="130"/>
      <c r="E238" s="130"/>
    </row>
    <row r="239">
      <c r="D239" s="130"/>
      <c r="E239" s="130"/>
    </row>
    <row r="240">
      <c r="D240" s="130"/>
      <c r="E240" s="130"/>
    </row>
    <row r="241">
      <c r="D241" s="130"/>
      <c r="E241" s="130"/>
    </row>
    <row r="242">
      <c r="D242" s="130"/>
      <c r="E242" s="130"/>
    </row>
    <row r="243">
      <c r="D243" s="130"/>
      <c r="E243" s="130"/>
    </row>
    <row r="244">
      <c r="D244" s="130"/>
      <c r="E244" s="130"/>
    </row>
    <row r="245">
      <c r="D245" s="130"/>
      <c r="E245" s="130"/>
    </row>
    <row r="246">
      <c r="D246" s="130"/>
      <c r="E246" s="130"/>
    </row>
    <row r="247">
      <c r="D247" s="130"/>
      <c r="E247" s="130"/>
    </row>
    <row r="248">
      <c r="D248" s="130"/>
      <c r="E248" s="130"/>
    </row>
    <row r="249">
      <c r="D249" s="130"/>
      <c r="E249" s="130"/>
    </row>
    <row r="250">
      <c r="D250" s="130"/>
      <c r="E250" s="130"/>
    </row>
    <row r="251">
      <c r="D251" s="130"/>
      <c r="E251" s="130"/>
    </row>
    <row r="252">
      <c r="D252" s="130"/>
      <c r="E252" s="130"/>
    </row>
    <row r="253">
      <c r="D253" s="130"/>
      <c r="E253" s="130"/>
    </row>
    <row r="254">
      <c r="D254" s="130"/>
      <c r="E254" s="130"/>
    </row>
    <row r="255">
      <c r="D255" s="130"/>
      <c r="E255" s="130"/>
    </row>
    <row r="256">
      <c r="D256" s="130"/>
      <c r="E256" s="130"/>
    </row>
    <row r="257">
      <c r="D257" s="130"/>
      <c r="E257" s="130"/>
    </row>
    <row r="258">
      <c r="D258" s="130"/>
      <c r="E258" s="130"/>
    </row>
    <row r="259">
      <c r="D259" s="130"/>
      <c r="E259" s="130"/>
    </row>
    <row r="260">
      <c r="D260" s="130"/>
      <c r="E260" s="130"/>
    </row>
    <row r="261">
      <c r="D261" s="130"/>
      <c r="E261" s="130"/>
    </row>
    <row r="262">
      <c r="D262" s="130"/>
      <c r="E262" s="130"/>
    </row>
    <row r="263">
      <c r="D263" s="130"/>
      <c r="E263" s="130"/>
    </row>
    <row r="264">
      <c r="D264" s="130"/>
      <c r="E264" s="130"/>
    </row>
    <row r="265">
      <c r="D265" s="130"/>
      <c r="E265" s="130"/>
    </row>
    <row r="266">
      <c r="D266" s="130"/>
      <c r="E266" s="130"/>
    </row>
    <row r="267">
      <c r="D267" s="130"/>
      <c r="E267" s="130"/>
    </row>
    <row r="268">
      <c r="D268" s="130"/>
      <c r="E268" s="130"/>
    </row>
    <row r="269">
      <c r="D269" s="130"/>
      <c r="E269" s="130"/>
    </row>
    <row r="270">
      <c r="D270" s="130"/>
      <c r="E270" s="130"/>
    </row>
    <row r="271">
      <c r="D271" s="130"/>
      <c r="E271" s="130"/>
    </row>
    <row r="272">
      <c r="D272" s="130"/>
      <c r="E272" s="130"/>
    </row>
    <row r="273">
      <c r="D273" s="130"/>
      <c r="E273" s="130"/>
    </row>
    <row r="274">
      <c r="D274" s="130"/>
      <c r="E274" s="130"/>
    </row>
    <row r="275">
      <c r="D275" s="130"/>
      <c r="E275" s="130"/>
    </row>
    <row r="276">
      <c r="D276" s="130"/>
      <c r="E276" s="130"/>
    </row>
    <row r="277">
      <c r="D277" s="130"/>
      <c r="E277" s="130"/>
    </row>
    <row r="278">
      <c r="D278" s="130"/>
      <c r="E278" s="130"/>
    </row>
    <row r="279">
      <c r="D279" s="130"/>
      <c r="E279" s="130"/>
    </row>
    <row r="280">
      <c r="D280" s="130"/>
      <c r="E280" s="130"/>
    </row>
    <row r="281">
      <c r="D281" s="130"/>
      <c r="E281" s="130"/>
    </row>
    <row r="282">
      <c r="D282" s="130"/>
      <c r="E282" s="130"/>
    </row>
    <row r="283">
      <c r="D283" s="130"/>
      <c r="E283" s="130"/>
    </row>
    <row r="284">
      <c r="D284" s="130"/>
      <c r="E284" s="130"/>
    </row>
    <row r="285">
      <c r="D285" s="130"/>
      <c r="E285" s="130"/>
    </row>
    <row r="286">
      <c r="D286" s="130"/>
      <c r="E286" s="130"/>
    </row>
    <row r="287">
      <c r="D287" s="130"/>
      <c r="E287" s="130"/>
    </row>
    <row r="288">
      <c r="D288" s="130"/>
      <c r="E288" s="130"/>
    </row>
    <row r="289">
      <c r="D289" s="130"/>
      <c r="E289" s="130"/>
    </row>
    <row r="290">
      <c r="D290" s="130"/>
      <c r="E290" s="130"/>
    </row>
    <row r="291">
      <c r="D291" s="130"/>
      <c r="E291" s="130"/>
    </row>
    <row r="292">
      <c r="D292" s="130"/>
      <c r="E292" s="130"/>
    </row>
    <row r="293">
      <c r="D293" s="130"/>
      <c r="E293" s="130"/>
    </row>
    <row r="294">
      <c r="D294" s="130"/>
      <c r="E294" s="130"/>
    </row>
    <row r="295">
      <c r="D295" s="130"/>
      <c r="E295" s="130"/>
    </row>
    <row r="296">
      <c r="D296" s="130"/>
      <c r="E296" s="130"/>
    </row>
    <row r="297">
      <c r="D297" s="130"/>
      <c r="E297" s="130"/>
    </row>
    <row r="298">
      <c r="D298" s="130"/>
      <c r="E298" s="130"/>
    </row>
    <row r="299">
      <c r="D299" s="130"/>
      <c r="E299" s="130"/>
    </row>
    <row r="300">
      <c r="D300" s="130"/>
      <c r="E300" s="130"/>
    </row>
    <row r="301">
      <c r="D301" s="130"/>
      <c r="E301" s="130"/>
    </row>
    <row r="302">
      <c r="D302" s="130"/>
      <c r="E302" s="130"/>
    </row>
    <row r="303">
      <c r="D303" s="130"/>
      <c r="E303" s="130"/>
    </row>
    <row r="304">
      <c r="D304" s="130"/>
      <c r="E304" s="130"/>
    </row>
    <row r="305">
      <c r="D305" s="130"/>
      <c r="E305" s="130"/>
    </row>
    <row r="306">
      <c r="D306" s="130"/>
      <c r="E306" s="130"/>
    </row>
    <row r="307">
      <c r="D307" s="130"/>
      <c r="E307" s="130"/>
    </row>
    <row r="308">
      <c r="D308" s="130"/>
      <c r="E308" s="130"/>
    </row>
    <row r="309">
      <c r="D309" s="130"/>
      <c r="E309" s="130"/>
    </row>
    <row r="310">
      <c r="D310" s="130"/>
      <c r="E310" s="130"/>
    </row>
    <row r="311">
      <c r="D311" s="130"/>
      <c r="E311" s="130"/>
    </row>
    <row r="312">
      <c r="D312" s="130"/>
      <c r="E312" s="130"/>
    </row>
    <row r="313">
      <c r="D313" s="130"/>
      <c r="E313" s="130"/>
    </row>
    <row r="314">
      <c r="D314" s="130"/>
      <c r="E314" s="130"/>
    </row>
    <row r="315">
      <c r="D315" s="130"/>
      <c r="E315" s="130"/>
    </row>
    <row r="316">
      <c r="D316" s="130"/>
      <c r="E316" s="130"/>
    </row>
    <row r="317">
      <c r="D317" s="130"/>
      <c r="E317" s="130"/>
    </row>
    <row r="318">
      <c r="D318" s="130"/>
      <c r="E318" s="130"/>
    </row>
    <row r="319">
      <c r="D319" s="130"/>
      <c r="E319" s="130"/>
    </row>
    <row r="320">
      <c r="D320" s="130"/>
      <c r="E320" s="130"/>
    </row>
    <row r="321">
      <c r="D321" s="130"/>
      <c r="E321" s="130"/>
    </row>
    <row r="322">
      <c r="D322" s="130"/>
      <c r="E322" s="130"/>
    </row>
    <row r="323">
      <c r="D323" s="130"/>
      <c r="E323" s="130"/>
    </row>
    <row r="324">
      <c r="D324" s="130"/>
      <c r="E324" s="130"/>
    </row>
    <row r="325">
      <c r="D325" s="130"/>
      <c r="E325" s="130"/>
    </row>
    <row r="326">
      <c r="D326" s="130"/>
      <c r="E326" s="130"/>
    </row>
    <row r="327">
      <c r="D327" s="130"/>
      <c r="E327" s="130"/>
    </row>
    <row r="328">
      <c r="D328" s="130"/>
      <c r="E328" s="130"/>
    </row>
    <row r="329">
      <c r="D329" s="130"/>
      <c r="E329" s="130"/>
    </row>
    <row r="330">
      <c r="D330" s="130"/>
      <c r="E330" s="130"/>
    </row>
    <row r="331">
      <c r="D331" s="130"/>
      <c r="E331" s="130"/>
    </row>
    <row r="332">
      <c r="D332" s="130"/>
      <c r="E332" s="130"/>
    </row>
    <row r="333">
      <c r="D333" s="130"/>
      <c r="E333" s="130"/>
    </row>
    <row r="334">
      <c r="D334" s="130"/>
      <c r="E334" s="130"/>
    </row>
    <row r="335">
      <c r="D335" s="130"/>
      <c r="E335" s="130"/>
    </row>
    <row r="336">
      <c r="D336" s="130"/>
      <c r="E336" s="130"/>
    </row>
    <row r="337">
      <c r="D337" s="130"/>
      <c r="E337" s="130"/>
    </row>
    <row r="338">
      <c r="D338" s="130"/>
      <c r="E338" s="130"/>
    </row>
    <row r="339">
      <c r="D339" s="130"/>
      <c r="E339" s="130"/>
    </row>
    <row r="340">
      <c r="D340" s="130"/>
      <c r="E340" s="130"/>
    </row>
    <row r="341">
      <c r="D341" s="130"/>
      <c r="E341" s="130"/>
    </row>
    <row r="342">
      <c r="D342" s="130"/>
      <c r="E342" s="130"/>
    </row>
    <row r="343">
      <c r="D343" s="130"/>
      <c r="E343" s="130"/>
    </row>
    <row r="344">
      <c r="D344" s="130"/>
      <c r="E344" s="130"/>
    </row>
    <row r="345">
      <c r="D345" s="130"/>
      <c r="E345" s="130"/>
    </row>
    <row r="346">
      <c r="D346" s="130"/>
      <c r="E346" s="130"/>
    </row>
    <row r="347">
      <c r="D347" s="130"/>
      <c r="E347" s="130"/>
    </row>
    <row r="348">
      <c r="D348" s="130"/>
      <c r="E348" s="130"/>
    </row>
    <row r="349">
      <c r="D349" s="130"/>
      <c r="E349" s="130"/>
    </row>
    <row r="350">
      <c r="D350" s="130"/>
      <c r="E350" s="130"/>
    </row>
    <row r="351">
      <c r="D351" s="130"/>
      <c r="E351" s="130"/>
    </row>
    <row r="352">
      <c r="D352" s="130"/>
      <c r="E352" s="130"/>
    </row>
    <row r="353">
      <c r="D353" s="130"/>
      <c r="E353" s="130"/>
    </row>
    <row r="354">
      <c r="D354" s="130"/>
      <c r="E354" s="130"/>
    </row>
    <row r="355">
      <c r="D355" s="130"/>
      <c r="E355" s="130"/>
    </row>
    <row r="356">
      <c r="D356" s="130"/>
      <c r="E356" s="130"/>
    </row>
    <row r="357">
      <c r="D357" s="130"/>
      <c r="E357" s="130"/>
    </row>
    <row r="358">
      <c r="D358" s="130"/>
      <c r="E358" s="130"/>
    </row>
    <row r="359">
      <c r="D359" s="130"/>
      <c r="E359" s="130"/>
    </row>
    <row r="360">
      <c r="D360" s="130"/>
      <c r="E360" s="130"/>
    </row>
    <row r="361">
      <c r="D361" s="130"/>
      <c r="E361" s="130"/>
    </row>
    <row r="362">
      <c r="D362" s="130"/>
      <c r="E362" s="130"/>
    </row>
    <row r="363">
      <c r="D363" s="130"/>
      <c r="E363" s="130"/>
    </row>
    <row r="364">
      <c r="D364" s="130"/>
      <c r="E364" s="130"/>
    </row>
    <row r="365">
      <c r="D365" s="130"/>
      <c r="E365" s="130"/>
    </row>
    <row r="366">
      <c r="D366" s="130"/>
      <c r="E366" s="130"/>
    </row>
    <row r="367">
      <c r="D367" s="130"/>
      <c r="E367" s="130"/>
    </row>
    <row r="368">
      <c r="D368" s="130"/>
      <c r="E368" s="130"/>
    </row>
    <row r="369">
      <c r="D369" s="130"/>
      <c r="E369" s="130"/>
    </row>
    <row r="370">
      <c r="D370" s="130"/>
      <c r="E370" s="130"/>
    </row>
    <row r="371">
      <c r="D371" s="130"/>
      <c r="E371" s="130"/>
    </row>
    <row r="372">
      <c r="D372" s="130"/>
      <c r="E372" s="130"/>
    </row>
    <row r="373">
      <c r="D373" s="130"/>
      <c r="E373" s="130"/>
    </row>
    <row r="374">
      <c r="D374" s="130"/>
      <c r="E374" s="130"/>
    </row>
    <row r="375">
      <c r="D375" s="130"/>
      <c r="E375" s="130"/>
    </row>
    <row r="376">
      <c r="D376" s="130"/>
      <c r="E376" s="130"/>
    </row>
    <row r="377">
      <c r="D377" s="130"/>
      <c r="E377" s="130"/>
    </row>
    <row r="378">
      <c r="D378" s="130"/>
      <c r="E378" s="130"/>
    </row>
    <row r="379">
      <c r="D379" s="130"/>
      <c r="E379" s="130"/>
    </row>
    <row r="380">
      <c r="D380" s="130"/>
      <c r="E380" s="130"/>
    </row>
    <row r="381">
      <c r="D381" s="130"/>
      <c r="E381" s="130"/>
    </row>
    <row r="382">
      <c r="D382" s="130"/>
      <c r="E382" s="130"/>
    </row>
    <row r="383">
      <c r="D383" s="130"/>
      <c r="E383" s="130"/>
    </row>
    <row r="384">
      <c r="D384" s="130"/>
      <c r="E384" s="130"/>
    </row>
    <row r="385">
      <c r="D385" s="130"/>
      <c r="E385" s="130"/>
    </row>
    <row r="386">
      <c r="D386" s="130"/>
      <c r="E386" s="130"/>
    </row>
    <row r="387">
      <c r="D387" s="130"/>
      <c r="E387" s="130"/>
    </row>
    <row r="388">
      <c r="D388" s="130"/>
      <c r="E388" s="130"/>
    </row>
    <row r="389">
      <c r="D389" s="130"/>
      <c r="E389" s="130"/>
    </row>
    <row r="390">
      <c r="D390" s="130"/>
      <c r="E390" s="130"/>
    </row>
    <row r="391">
      <c r="D391" s="130"/>
      <c r="E391" s="130"/>
    </row>
    <row r="392">
      <c r="D392" s="130"/>
      <c r="E392" s="130"/>
    </row>
    <row r="393">
      <c r="D393" s="130"/>
      <c r="E393" s="130"/>
    </row>
    <row r="394">
      <c r="D394" s="130"/>
      <c r="E394" s="130"/>
    </row>
    <row r="395">
      <c r="D395" s="130"/>
      <c r="E395" s="130"/>
    </row>
    <row r="396">
      <c r="D396" s="130"/>
      <c r="E396" s="130"/>
    </row>
    <row r="397">
      <c r="D397" s="130"/>
      <c r="E397" s="130"/>
    </row>
    <row r="398">
      <c r="D398" s="130"/>
      <c r="E398" s="130"/>
    </row>
    <row r="399">
      <c r="D399" s="130"/>
      <c r="E399" s="130"/>
    </row>
    <row r="400">
      <c r="D400" s="130"/>
      <c r="E400" s="130"/>
    </row>
    <row r="401">
      <c r="D401" s="130"/>
      <c r="E401" s="130"/>
    </row>
    <row r="402">
      <c r="D402" s="130"/>
      <c r="E402" s="130"/>
    </row>
    <row r="403">
      <c r="D403" s="130"/>
      <c r="E403" s="130"/>
    </row>
    <row r="404">
      <c r="D404" s="130"/>
      <c r="E404" s="130"/>
    </row>
    <row r="405">
      <c r="D405" s="130"/>
      <c r="E405" s="130"/>
    </row>
    <row r="406">
      <c r="D406" s="130"/>
      <c r="E406" s="130"/>
    </row>
    <row r="407">
      <c r="D407" s="130"/>
      <c r="E407" s="130"/>
    </row>
    <row r="408">
      <c r="D408" s="130"/>
      <c r="E408" s="130"/>
    </row>
    <row r="409">
      <c r="D409" s="130"/>
      <c r="E409" s="130"/>
    </row>
    <row r="410">
      <c r="D410" s="130"/>
      <c r="E410" s="130"/>
    </row>
    <row r="411">
      <c r="D411" s="130"/>
      <c r="E411" s="130"/>
    </row>
    <row r="412">
      <c r="D412" s="130"/>
      <c r="E412" s="130"/>
    </row>
    <row r="413">
      <c r="D413" s="130"/>
      <c r="E413" s="130"/>
    </row>
    <row r="414">
      <c r="D414" s="130"/>
      <c r="E414" s="130"/>
    </row>
    <row r="415">
      <c r="D415" s="130"/>
      <c r="E415" s="130"/>
    </row>
    <row r="416">
      <c r="D416" s="130"/>
      <c r="E416" s="130"/>
    </row>
    <row r="417">
      <c r="D417" s="130"/>
      <c r="E417" s="130"/>
    </row>
    <row r="418">
      <c r="D418" s="130"/>
      <c r="E418" s="130"/>
    </row>
    <row r="419">
      <c r="D419" s="130"/>
      <c r="E419" s="130"/>
    </row>
    <row r="420">
      <c r="D420" s="130"/>
      <c r="E420" s="130"/>
    </row>
    <row r="421">
      <c r="D421" s="130"/>
      <c r="E421" s="130"/>
    </row>
    <row r="422">
      <c r="D422" s="130"/>
      <c r="E422" s="130"/>
    </row>
    <row r="423">
      <c r="D423" s="130"/>
      <c r="E423" s="130"/>
    </row>
    <row r="424">
      <c r="D424" s="130"/>
      <c r="E424" s="130"/>
    </row>
    <row r="425">
      <c r="D425" s="130"/>
      <c r="E425" s="130"/>
    </row>
    <row r="426">
      <c r="D426" s="130"/>
      <c r="E426" s="130"/>
    </row>
    <row r="427">
      <c r="D427" s="130"/>
      <c r="E427" s="130"/>
    </row>
    <row r="428">
      <c r="D428" s="130"/>
      <c r="E428" s="130"/>
    </row>
    <row r="429">
      <c r="D429" s="130"/>
      <c r="E429" s="130"/>
    </row>
    <row r="430">
      <c r="D430" s="130"/>
      <c r="E430" s="130"/>
    </row>
    <row r="431">
      <c r="D431" s="130"/>
      <c r="E431" s="130"/>
    </row>
    <row r="432">
      <c r="D432" s="130"/>
      <c r="E432" s="130"/>
    </row>
    <row r="433">
      <c r="D433" s="130"/>
      <c r="E433" s="130"/>
    </row>
    <row r="434">
      <c r="D434" s="130"/>
      <c r="E434" s="130"/>
    </row>
    <row r="435">
      <c r="D435" s="130"/>
      <c r="E435" s="130"/>
    </row>
    <row r="436">
      <c r="D436" s="130"/>
      <c r="E436" s="130"/>
    </row>
    <row r="437">
      <c r="D437" s="130"/>
      <c r="E437" s="130"/>
    </row>
    <row r="438">
      <c r="D438" s="130"/>
      <c r="E438" s="130"/>
    </row>
    <row r="439">
      <c r="D439" s="130"/>
      <c r="E439" s="130"/>
    </row>
    <row r="440">
      <c r="D440" s="130"/>
      <c r="E440" s="130"/>
    </row>
    <row r="441">
      <c r="D441" s="130"/>
      <c r="E441" s="130"/>
    </row>
    <row r="442">
      <c r="D442" s="130"/>
      <c r="E442" s="130"/>
    </row>
    <row r="443">
      <c r="D443" s="130"/>
      <c r="E443" s="130"/>
    </row>
    <row r="444">
      <c r="D444" s="130"/>
      <c r="E444" s="130"/>
    </row>
    <row r="445">
      <c r="D445" s="130"/>
      <c r="E445" s="130"/>
    </row>
    <row r="446">
      <c r="D446" s="130"/>
      <c r="E446" s="130"/>
    </row>
    <row r="447">
      <c r="D447" s="130"/>
      <c r="E447" s="130"/>
    </row>
    <row r="448">
      <c r="D448" s="130"/>
      <c r="E448" s="130"/>
    </row>
    <row r="449">
      <c r="D449" s="130"/>
      <c r="E449" s="130"/>
    </row>
    <row r="450">
      <c r="D450" s="130"/>
      <c r="E450" s="130"/>
    </row>
    <row r="451">
      <c r="D451" s="130"/>
      <c r="E451" s="130"/>
    </row>
    <row r="452">
      <c r="D452" s="130"/>
      <c r="E452" s="130"/>
    </row>
    <row r="453">
      <c r="D453" s="130"/>
      <c r="E453" s="130"/>
    </row>
    <row r="454">
      <c r="D454" s="130"/>
      <c r="E454" s="130"/>
    </row>
    <row r="455">
      <c r="D455" s="130"/>
      <c r="E455" s="130"/>
    </row>
    <row r="456">
      <c r="D456" s="130"/>
      <c r="E456" s="130"/>
    </row>
    <row r="457">
      <c r="D457" s="130"/>
      <c r="E457" s="130"/>
    </row>
    <row r="458">
      <c r="D458" s="130"/>
      <c r="E458" s="130"/>
    </row>
    <row r="459">
      <c r="D459" s="130"/>
      <c r="E459" s="130"/>
    </row>
    <row r="460">
      <c r="D460" s="130"/>
      <c r="E460" s="130"/>
    </row>
    <row r="461">
      <c r="D461" s="130"/>
      <c r="E461" s="130"/>
    </row>
    <row r="462">
      <c r="D462" s="130"/>
      <c r="E462" s="130"/>
    </row>
    <row r="463">
      <c r="D463" s="130"/>
      <c r="E463" s="130"/>
    </row>
    <row r="464">
      <c r="D464" s="130"/>
      <c r="E464" s="130"/>
    </row>
    <row r="465">
      <c r="D465" s="130"/>
      <c r="E465" s="130"/>
    </row>
    <row r="466">
      <c r="D466" s="130"/>
      <c r="E466" s="130"/>
    </row>
    <row r="467">
      <c r="D467" s="130"/>
      <c r="E467" s="130"/>
    </row>
    <row r="468">
      <c r="D468" s="130"/>
      <c r="E468" s="130"/>
    </row>
    <row r="469">
      <c r="D469" s="130"/>
      <c r="E469" s="130"/>
    </row>
    <row r="470">
      <c r="D470" s="130"/>
      <c r="E470" s="130"/>
    </row>
    <row r="471">
      <c r="D471" s="130"/>
      <c r="E471" s="130"/>
    </row>
    <row r="472">
      <c r="D472" s="130"/>
      <c r="E472" s="130"/>
    </row>
    <row r="473">
      <c r="D473" s="130"/>
      <c r="E473" s="130"/>
    </row>
    <row r="474">
      <c r="D474" s="130"/>
      <c r="E474" s="130"/>
    </row>
    <row r="475">
      <c r="D475" s="130"/>
      <c r="E475" s="130"/>
    </row>
    <row r="476">
      <c r="D476" s="130"/>
      <c r="E476" s="130"/>
    </row>
    <row r="477">
      <c r="D477" s="130"/>
      <c r="E477" s="130"/>
    </row>
    <row r="478">
      <c r="D478" s="130"/>
      <c r="E478" s="130"/>
    </row>
    <row r="479">
      <c r="D479" s="130"/>
      <c r="E479" s="130"/>
    </row>
    <row r="480">
      <c r="D480" s="130"/>
      <c r="E480" s="130"/>
    </row>
    <row r="481">
      <c r="D481" s="130"/>
      <c r="E481" s="130"/>
    </row>
    <row r="482">
      <c r="D482" s="130"/>
      <c r="E482" s="130"/>
    </row>
    <row r="483">
      <c r="D483" s="130"/>
      <c r="E483" s="130"/>
    </row>
    <row r="484">
      <c r="D484" s="130"/>
      <c r="E484" s="130"/>
    </row>
    <row r="485">
      <c r="D485" s="130"/>
      <c r="E485" s="130"/>
    </row>
    <row r="486">
      <c r="D486" s="130"/>
      <c r="E486" s="130"/>
    </row>
    <row r="487">
      <c r="D487" s="130"/>
      <c r="E487" s="130"/>
    </row>
    <row r="488">
      <c r="D488" s="130"/>
      <c r="E488" s="130"/>
    </row>
    <row r="489">
      <c r="D489" s="130"/>
      <c r="E489" s="130"/>
    </row>
    <row r="490">
      <c r="D490" s="130"/>
      <c r="E490" s="130"/>
    </row>
    <row r="491">
      <c r="D491" s="130"/>
      <c r="E491" s="130"/>
    </row>
    <row r="492">
      <c r="D492" s="130"/>
      <c r="E492" s="130"/>
    </row>
    <row r="493">
      <c r="D493" s="130"/>
      <c r="E493" s="130"/>
    </row>
    <row r="494">
      <c r="D494" s="130"/>
      <c r="E494" s="130"/>
    </row>
    <row r="495">
      <c r="D495" s="130"/>
      <c r="E495" s="130"/>
    </row>
    <row r="496">
      <c r="D496" s="130"/>
      <c r="E496" s="130"/>
    </row>
    <row r="497">
      <c r="D497" s="130"/>
      <c r="E497" s="130"/>
    </row>
    <row r="498">
      <c r="D498" s="130"/>
      <c r="E498" s="130"/>
    </row>
    <row r="499">
      <c r="D499" s="130"/>
      <c r="E499" s="130"/>
    </row>
    <row r="500">
      <c r="D500" s="130"/>
      <c r="E500" s="130"/>
    </row>
    <row r="501">
      <c r="D501" s="130"/>
      <c r="E501" s="130"/>
    </row>
    <row r="502">
      <c r="D502" s="130"/>
      <c r="E502" s="130"/>
    </row>
    <row r="503">
      <c r="D503" s="130"/>
      <c r="E503" s="130"/>
    </row>
    <row r="504">
      <c r="D504" s="130"/>
      <c r="E504" s="130"/>
    </row>
    <row r="505">
      <c r="D505" s="130"/>
      <c r="E505" s="130"/>
    </row>
    <row r="506">
      <c r="D506" s="130"/>
      <c r="E506" s="130"/>
    </row>
    <row r="507">
      <c r="D507" s="130"/>
      <c r="E507" s="130"/>
    </row>
    <row r="508">
      <c r="D508" s="130"/>
      <c r="E508" s="130"/>
    </row>
    <row r="509">
      <c r="D509" s="130"/>
      <c r="E509" s="130"/>
    </row>
    <row r="510">
      <c r="D510" s="130"/>
      <c r="E510" s="130"/>
    </row>
    <row r="511">
      <c r="D511" s="130"/>
      <c r="E511" s="130"/>
    </row>
    <row r="512">
      <c r="D512" s="130"/>
      <c r="E512" s="130"/>
    </row>
    <row r="513">
      <c r="D513" s="130"/>
      <c r="E513" s="130"/>
    </row>
    <row r="514">
      <c r="D514" s="130"/>
      <c r="E514" s="130"/>
    </row>
    <row r="515">
      <c r="D515" s="130"/>
      <c r="E515" s="130"/>
    </row>
    <row r="516">
      <c r="D516" s="130"/>
      <c r="E516" s="130"/>
    </row>
    <row r="517">
      <c r="D517" s="130"/>
      <c r="E517" s="130"/>
    </row>
    <row r="518">
      <c r="D518" s="130"/>
      <c r="E518" s="130"/>
    </row>
    <row r="519">
      <c r="D519" s="130"/>
      <c r="E519" s="130"/>
    </row>
    <row r="520">
      <c r="D520" s="130"/>
      <c r="E520" s="130"/>
    </row>
    <row r="521">
      <c r="D521" s="130"/>
      <c r="E521" s="130"/>
    </row>
    <row r="522">
      <c r="D522" s="130"/>
      <c r="E522" s="130"/>
    </row>
    <row r="523">
      <c r="D523" s="130"/>
      <c r="E523" s="130"/>
    </row>
    <row r="524">
      <c r="D524" s="130"/>
      <c r="E524" s="130"/>
    </row>
    <row r="525">
      <c r="D525" s="130"/>
      <c r="E525" s="130"/>
    </row>
    <row r="526">
      <c r="D526" s="130"/>
      <c r="E526" s="130"/>
    </row>
    <row r="527">
      <c r="D527" s="130"/>
      <c r="E527" s="130"/>
    </row>
    <row r="528">
      <c r="D528" s="130"/>
      <c r="E528" s="130"/>
    </row>
    <row r="529">
      <c r="D529" s="130"/>
      <c r="E529" s="130"/>
    </row>
    <row r="530">
      <c r="D530" s="130"/>
      <c r="E530" s="130"/>
    </row>
    <row r="531">
      <c r="D531" s="130"/>
      <c r="E531" s="130"/>
    </row>
    <row r="532">
      <c r="D532" s="130"/>
      <c r="E532" s="130"/>
    </row>
    <row r="533">
      <c r="D533" s="130"/>
      <c r="E533" s="130"/>
    </row>
    <row r="534">
      <c r="D534" s="130"/>
      <c r="E534" s="130"/>
    </row>
    <row r="535">
      <c r="D535" s="130"/>
      <c r="E535" s="130"/>
    </row>
    <row r="536">
      <c r="D536" s="130"/>
      <c r="E536" s="130"/>
    </row>
    <row r="537">
      <c r="D537" s="130"/>
      <c r="E537" s="130"/>
    </row>
    <row r="538">
      <c r="D538" s="130"/>
      <c r="E538" s="130"/>
    </row>
    <row r="539">
      <c r="D539" s="130"/>
      <c r="E539" s="130"/>
    </row>
    <row r="540">
      <c r="D540" s="130"/>
      <c r="E540" s="130"/>
    </row>
    <row r="541">
      <c r="D541" s="130"/>
      <c r="E541" s="130"/>
    </row>
    <row r="542">
      <c r="D542" s="130"/>
      <c r="E542" s="130"/>
    </row>
    <row r="543">
      <c r="D543" s="130"/>
      <c r="E543" s="130"/>
    </row>
    <row r="544">
      <c r="D544" s="130"/>
      <c r="E544" s="130"/>
    </row>
    <row r="545">
      <c r="D545" s="130"/>
      <c r="E545" s="130"/>
    </row>
    <row r="546">
      <c r="D546" s="130"/>
      <c r="E546" s="130"/>
    </row>
    <row r="547">
      <c r="D547" s="130"/>
      <c r="E547" s="130"/>
    </row>
    <row r="548">
      <c r="D548" s="130"/>
      <c r="E548" s="130"/>
    </row>
    <row r="549">
      <c r="D549" s="130"/>
      <c r="E549" s="130"/>
    </row>
    <row r="550">
      <c r="D550" s="130"/>
      <c r="E550" s="130"/>
    </row>
    <row r="551">
      <c r="D551" s="130"/>
      <c r="E551" s="130"/>
    </row>
    <row r="552">
      <c r="D552" s="130"/>
      <c r="E552" s="130"/>
    </row>
    <row r="553">
      <c r="D553" s="130"/>
      <c r="E553" s="130"/>
    </row>
    <row r="554">
      <c r="D554" s="130"/>
      <c r="E554" s="130"/>
    </row>
    <row r="555">
      <c r="D555" s="130"/>
      <c r="E555" s="130"/>
    </row>
    <row r="556">
      <c r="D556" s="130"/>
      <c r="E556" s="130"/>
    </row>
    <row r="557">
      <c r="D557" s="130"/>
      <c r="E557" s="130"/>
    </row>
    <row r="558">
      <c r="D558" s="130"/>
      <c r="E558" s="130"/>
    </row>
    <row r="559">
      <c r="D559" s="130"/>
      <c r="E559" s="130"/>
    </row>
    <row r="560">
      <c r="D560" s="130"/>
      <c r="E560" s="130"/>
    </row>
    <row r="561">
      <c r="D561" s="130"/>
      <c r="E561" s="130"/>
    </row>
    <row r="562">
      <c r="D562" s="130"/>
      <c r="E562" s="130"/>
    </row>
    <row r="563">
      <c r="D563" s="130"/>
      <c r="E563" s="130"/>
    </row>
    <row r="564">
      <c r="D564" s="130"/>
      <c r="E564" s="130"/>
    </row>
    <row r="565">
      <c r="D565" s="130"/>
      <c r="E565" s="130"/>
    </row>
    <row r="566">
      <c r="D566" s="130"/>
      <c r="E566" s="130"/>
    </row>
    <row r="567">
      <c r="D567" s="130"/>
      <c r="E567" s="130"/>
    </row>
    <row r="568">
      <c r="D568" s="130"/>
      <c r="E568" s="130"/>
    </row>
    <row r="569">
      <c r="D569" s="130"/>
      <c r="E569" s="130"/>
    </row>
    <row r="570">
      <c r="D570" s="130"/>
      <c r="E570" s="130"/>
    </row>
    <row r="571">
      <c r="D571" s="130"/>
      <c r="E571" s="130"/>
    </row>
    <row r="572">
      <c r="D572" s="130"/>
      <c r="E572" s="130"/>
    </row>
    <row r="573">
      <c r="D573" s="130"/>
      <c r="E573" s="130"/>
    </row>
    <row r="574">
      <c r="D574" s="130"/>
      <c r="E574" s="130"/>
    </row>
    <row r="575">
      <c r="D575" s="130"/>
      <c r="E575" s="130"/>
    </row>
    <row r="576">
      <c r="D576" s="130"/>
      <c r="E576" s="130"/>
    </row>
    <row r="577">
      <c r="D577" s="130"/>
      <c r="E577" s="130"/>
    </row>
    <row r="578">
      <c r="D578" s="130"/>
      <c r="E578" s="130"/>
    </row>
    <row r="579">
      <c r="D579" s="130"/>
      <c r="E579" s="130"/>
    </row>
    <row r="580">
      <c r="D580" s="130"/>
      <c r="E580" s="130"/>
    </row>
    <row r="581">
      <c r="D581" s="130"/>
      <c r="E581" s="130"/>
    </row>
    <row r="582">
      <c r="D582" s="130"/>
      <c r="E582" s="130"/>
    </row>
    <row r="583">
      <c r="D583" s="130"/>
      <c r="E583" s="130"/>
    </row>
    <row r="584">
      <c r="D584" s="130"/>
      <c r="E584" s="130"/>
    </row>
    <row r="585">
      <c r="D585" s="130"/>
      <c r="E585" s="130"/>
    </row>
    <row r="586">
      <c r="D586" s="130"/>
      <c r="E586" s="130"/>
    </row>
    <row r="587">
      <c r="D587" s="130"/>
      <c r="E587" s="130"/>
    </row>
    <row r="588">
      <c r="D588" s="130"/>
      <c r="E588" s="130"/>
    </row>
    <row r="589">
      <c r="D589" s="130"/>
      <c r="E589" s="130"/>
    </row>
    <row r="590">
      <c r="D590" s="130"/>
      <c r="E590" s="130"/>
    </row>
    <row r="591">
      <c r="D591" s="130"/>
      <c r="E591" s="130"/>
    </row>
    <row r="592">
      <c r="D592" s="130"/>
      <c r="E592" s="130"/>
    </row>
    <row r="593">
      <c r="D593" s="130"/>
      <c r="E593" s="130"/>
    </row>
    <row r="594">
      <c r="D594" s="130"/>
      <c r="E594" s="130"/>
    </row>
    <row r="595">
      <c r="D595" s="130"/>
      <c r="E595" s="130"/>
    </row>
    <row r="596">
      <c r="D596" s="130"/>
      <c r="E596" s="130"/>
    </row>
    <row r="597">
      <c r="D597" s="130"/>
      <c r="E597" s="130"/>
    </row>
    <row r="598">
      <c r="D598" s="130"/>
      <c r="E598" s="130"/>
    </row>
    <row r="599">
      <c r="D599" s="130"/>
      <c r="E599" s="130"/>
    </row>
    <row r="600">
      <c r="D600" s="130"/>
      <c r="E600" s="130"/>
    </row>
    <row r="601">
      <c r="D601" s="130"/>
      <c r="E601" s="130"/>
    </row>
    <row r="602">
      <c r="D602" s="130"/>
      <c r="E602" s="130"/>
    </row>
    <row r="603">
      <c r="D603" s="130"/>
      <c r="E603" s="130"/>
    </row>
    <row r="604">
      <c r="D604" s="130"/>
      <c r="E604" s="130"/>
    </row>
    <row r="605">
      <c r="D605" s="130"/>
      <c r="E605" s="130"/>
    </row>
    <row r="606">
      <c r="D606" s="130"/>
      <c r="E606" s="130"/>
    </row>
    <row r="607">
      <c r="D607" s="130"/>
      <c r="E607" s="130"/>
    </row>
    <row r="608">
      <c r="D608" s="130"/>
      <c r="E608" s="130"/>
    </row>
    <row r="609">
      <c r="D609" s="130"/>
      <c r="E609" s="130"/>
    </row>
    <row r="610">
      <c r="D610" s="130"/>
      <c r="E610" s="130"/>
    </row>
    <row r="611">
      <c r="D611" s="130"/>
      <c r="E611" s="130"/>
    </row>
    <row r="612">
      <c r="D612" s="130"/>
      <c r="E612" s="130"/>
    </row>
    <row r="613">
      <c r="D613" s="130"/>
      <c r="E613" s="130"/>
    </row>
    <row r="614">
      <c r="D614" s="130"/>
      <c r="E614" s="130"/>
    </row>
    <row r="615">
      <c r="D615" s="130"/>
      <c r="E615" s="130"/>
    </row>
    <row r="616">
      <c r="D616" s="130"/>
      <c r="E616" s="130"/>
    </row>
    <row r="617">
      <c r="D617" s="130"/>
      <c r="E617" s="130"/>
    </row>
    <row r="618">
      <c r="D618" s="130"/>
      <c r="E618" s="130"/>
    </row>
    <row r="619">
      <c r="D619" s="130"/>
      <c r="E619" s="130"/>
    </row>
    <row r="620">
      <c r="D620" s="130"/>
      <c r="E620" s="130"/>
    </row>
    <row r="621">
      <c r="D621" s="130"/>
      <c r="E621" s="130"/>
    </row>
    <row r="622">
      <c r="D622" s="130"/>
      <c r="E622" s="130"/>
    </row>
    <row r="623">
      <c r="D623" s="130"/>
      <c r="E623" s="130"/>
    </row>
    <row r="624">
      <c r="D624" s="130"/>
      <c r="E624" s="130"/>
    </row>
    <row r="625">
      <c r="D625" s="130"/>
      <c r="E625" s="130"/>
    </row>
    <row r="626">
      <c r="D626" s="130"/>
      <c r="E626" s="130"/>
    </row>
    <row r="627">
      <c r="D627" s="130"/>
      <c r="E627" s="130"/>
    </row>
    <row r="628">
      <c r="D628" s="130"/>
      <c r="E628" s="130"/>
    </row>
    <row r="629">
      <c r="D629" s="130"/>
      <c r="E629" s="130"/>
    </row>
    <row r="630">
      <c r="D630" s="130"/>
      <c r="E630" s="130"/>
    </row>
    <row r="631">
      <c r="D631" s="130"/>
      <c r="E631" s="130"/>
    </row>
    <row r="632">
      <c r="D632" s="130"/>
      <c r="E632" s="130"/>
    </row>
    <row r="633">
      <c r="D633" s="130"/>
      <c r="E633" s="130"/>
    </row>
    <row r="634">
      <c r="D634" s="130"/>
      <c r="E634" s="130"/>
    </row>
    <row r="635">
      <c r="D635" s="130"/>
      <c r="E635" s="130"/>
    </row>
    <row r="636">
      <c r="D636" s="130"/>
      <c r="E636" s="130"/>
    </row>
    <row r="637">
      <c r="D637" s="130"/>
      <c r="E637" s="130"/>
    </row>
    <row r="638">
      <c r="D638" s="130"/>
      <c r="E638" s="130"/>
    </row>
    <row r="639">
      <c r="D639" s="130"/>
      <c r="E639" s="130"/>
    </row>
    <row r="640">
      <c r="D640" s="130"/>
      <c r="E640" s="130"/>
    </row>
    <row r="641">
      <c r="D641" s="130"/>
      <c r="E641" s="130"/>
    </row>
    <row r="642">
      <c r="D642" s="130"/>
      <c r="E642" s="130"/>
    </row>
    <row r="643">
      <c r="D643" s="130"/>
      <c r="E643" s="130"/>
    </row>
    <row r="644">
      <c r="D644" s="130"/>
      <c r="E644" s="130"/>
    </row>
    <row r="645">
      <c r="D645" s="130"/>
      <c r="E645" s="130"/>
    </row>
    <row r="646">
      <c r="D646" s="130"/>
      <c r="E646" s="130"/>
    </row>
    <row r="647">
      <c r="D647" s="130"/>
      <c r="E647" s="130"/>
    </row>
    <row r="648">
      <c r="D648" s="130"/>
      <c r="E648" s="130"/>
    </row>
    <row r="649">
      <c r="D649" s="130"/>
      <c r="E649" s="130"/>
    </row>
    <row r="650">
      <c r="D650" s="130"/>
      <c r="E650" s="130"/>
    </row>
    <row r="651">
      <c r="D651" s="130"/>
      <c r="E651" s="130"/>
    </row>
    <row r="652">
      <c r="D652" s="130"/>
      <c r="E652" s="130"/>
    </row>
    <row r="653">
      <c r="D653" s="130"/>
      <c r="E653" s="130"/>
    </row>
    <row r="654">
      <c r="D654" s="130"/>
      <c r="E654" s="130"/>
    </row>
    <row r="655">
      <c r="D655" s="130"/>
      <c r="E655" s="130"/>
    </row>
    <row r="656">
      <c r="D656" s="130"/>
      <c r="E656" s="130"/>
    </row>
    <row r="657">
      <c r="D657" s="130"/>
      <c r="E657" s="130"/>
    </row>
    <row r="658">
      <c r="D658" s="130"/>
      <c r="E658" s="130"/>
    </row>
    <row r="659">
      <c r="D659" s="130"/>
      <c r="E659" s="130"/>
    </row>
    <row r="660">
      <c r="D660" s="130"/>
      <c r="E660" s="130"/>
    </row>
    <row r="661">
      <c r="D661" s="130"/>
      <c r="E661" s="130"/>
    </row>
    <row r="662">
      <c r="D662" s="130"/>
      <c r="E662" s="130"/>
    </row>
    <row r="663">
      <c r="D663" s="130"/>
      <c r="E663" s="130"/>
    </row>
    <row r="664">
      <c r="D664" s="130"/>
      <c r="E664" s="130"/>
    </row>
    <row r="665">
      <c r="D665" s="130"/>
      <c r="E665" s="130"/>
    </row>
    <row r="666">
      <c r="D666" s="130"/>
      <c r="E666" s="130"/>
    </row>
    <row r="667">
      <c r="D667" s="130"/>
      <c r="E667" s="130"/>
    </row>
    <row r="668">
      <c r="D668" s="130"/>
      <c r="E668" s="130"/>
    </row>
    <row r="669">
      <c r="D669" s="130"/>
      <c r="E669" s="130"/>
    </row>
    <row r="670">
      <c r="D670" s="130"/>
      <c r="E670" s="130"/>
    </row>
    <row r="671">
      <c r="D671" s="130"/>
      <c r="E671" s="130"/>
    </row>
    <row r="672">
      <c r="D672" s="130"/>
      <c r="E672" s="130"/>
    </row>
    <row r="673">
      <c r="D673" s="130"/>
      <c r="E673" s="130"/>
    </row>
    <row r="674">
      <c r="D674" s="130"/>
      <c r="E674" s="130"/>
    </row>
    <row r="675">
      <c r="D675" s="130"/>
      <c r="E675" s="130"/>
    </row>
    <row r="676">
      <c r="D676" s="130"/>
      <c r="E676" s="130"/>
    </row>
    <row r="677">
      <c r="D677" s="130"/>
      <c r="E677" s="130"/>
    </row>
    <row r="678">
      <c r="D678" s="130"/>
      <c r="E678" s="130"/>
    </row>
    <row r="679">
      <c r="D679" s="130"/>
      <c r="E679" s="130"/>
    </row>
    <row r="680">
      <c r="D680" s="130"/>
      <c r="E680" s="130"/>
    </row>
    <row r="681">
      <c r="D681" s="130"/>
      <c r="E681" s="130"/>
    </row>
    <row r="682">
      <c r="D682" s="130"/>
      <c r="E682" s="130"/>
    </row>
    <row r="683">
      <c r="D683" s="130"/>
      <c r="E683" s="130"/>
    </row>
    <row r="684">
      <c r="D684" s="130"/>
      <c r="E684" s="130"/>
    </row>
    <row r="685">
      <c r="D685" s="130"/>
      <c r="E685" s="130"/>
    </row>
    <row r="686">
      <c r="D686" s="130"/>
      <c r="E686" s="130"/>
    </row>
    <row r="687">
      <c r="D687" s="130"/>
      <c r="E687" s="130"/>
    </row>
    <row r="688">
      <c r="D688" s="130"/>
      <c r="E688" s="130"/>
    </row>
    <row r="689">
      <c r="D689" s="130"/>
      <c r="E689" s="130"/>
    </row>
    <row r="690">
      <c r="D690" s="130"/>
      <c r="E690" s="130"/>
    </row>
    <row r="691">
      <c r="D691" s="130"/>
      <c r="E691" s="130"/>
    </row>
    <row r="692">
      <c r="D692" s="130"/>
      <c r="E692" s="130"/>
    </row>
    <row r="693">
      <c r="D693" s="130"/>
      <c r="E693" s="130"/>
    </row>
    <row r="694">
      <c r="D694" s="130"/>
      <c r="E694" s="130"/>
    </row>
    <row r="695">
      <c r="D695" s="130"/>
      <c r="E695" s="130"/>
    </row>
    <row r="696">
      <c r="D696" s="130"/>
      <c r="E696" s="130"/>
    </row>
    <row r="697">
      <c r="D697" s="130"/>
      <c r="E697" s="130"/>
    </row>
    <row r="698">
      <c r="D698" s="130"/>
      <c r="E698" s="130"/>
    </row>
    <row r="699">
      <c r="D699" s="130"/>
      <c r="E699" s="130"/>
    </row>
    <row r="700">
      <c r="D700" s="130"/>
      <c r="E700" s="130"/>
    </row>
    <row r="701">
      <c r="D701" s="130"/>
      <c r="E701" s="130"/>
    </row>
    <row r="702">
      <c r="D702" s="130"/>
      <c r="E702" s="130"/>
    </row>
    <row r="703">
      <c r="D703" s="130"/>
      <c r="E703" s="130"/>
    </row>
    <row r="704">
      <c r="D704" s="130"/>
      <c r="E704" s="130"/>
    </row>
    <row r="705">
      <c r="D705" s="130"/>
      <c r="E705" s="130"/>
    </row>
    <row r="706">
      <c r="D706" s="130"/>
      <c r="E706" s="130"/>
    </row>
    <row r="707">
      <c r="D707" s="130"/>
      <c r="E707" s="130"/>
    </row>
    <row r="708">
      <c r="D708" s="130"/>
      <c r="E708" s="130"/>
    </row>
    <row r="709">
      <c r="D709" s="130"/>
      <c r="E709" s="130"/>
    </row>
    <row r="710">
      <c r="D710" s="130"/>
      <c r="E710" s="130"/>
    </row>
    <row r="711">
      <c r="D711" s="130"/>
      <c r="E711" s="130"/>
    </row>
    <row r="712">
      <c r="D712" s="130"/>
      <c r="E712" s="130"/>
    </row>
    <row r="713">
      <c r="D713" s="130"/>
      <c r="E713" s="130"/>
    </row>
    <row r="714">
      <c r="D714" s="130"/>
      <c r="E714" s="130"/>
    </row>
    <row r="715">
      <c r="D715" s="130"/>
      <c r="E715" s="130"/>
    </row>
    <row r="716">
      <c r="D716" s="130"/>
      <c r="E716" s="130"/>
    </row>
    <row r="717">
      <c r="D717" s="130"/>
      <c r="E717" s="130"/>
    </row>
    <row r="718">
      <c r="D718" s="130"/>
      <c r="E718" s="130"/>
    </row>
    <row r="719">
      <c r="D719" s="130"/>
      <c r="E719" s="130"/>
    </row>
    <row r="720">
      <c r="D720" s="130"/>
      <c r="E720" s="130"/>
    </row>
    <row r="721">
      <c r="D721" s="130"/>
      <c r="E721" s="130"/>
    </row>
    <row r="722">
      <c r="D722" s="130"/>
      <c r="E722" s="130"/>
    </row>
    <row r="723">
      <c r="D723" s="130"/>
      <c r="E723" s="130"/>
    </row>
    <row r="724">
      <c r="D724" s="130"/>
      <c r="E724" s="130"/>
    </row>
    <row r="725">
      <c r="D725" s="130"/>
      <c r="E725" s="130"/>
    </row>
    <row r="726">
      <c r="D726" s="130"/>
      <c r="E726" s="130"/>
    </row>
    <row r="727">
      <c r="D727" s="130"/>
      <c r="E727" s="130"/>
    </row>
    <row r="728">
      <c r="D728" s="130"/>
      <c r="E728" s="130"/>
    </row>
    <row r="729">
      <c r="D729" s="130"/>
      <c r="E729" s="130"/>
    </row>
    <row r="730">
      <c r="D730" s="130"/>
      <c r="E730" s="130"/>
    </row>
    <row r="731">
      <c r="D731" s="130"/>
      <c r="E731" s="130"/>
    </row>
    <row r="732">
      <c r="D732" s="130"/>
      <c r="E732" s="130"/>
    </row>
    <row r="733">
      <c r="D733" s="130"/>
      <c r="E733" s="130"/>
    </row>
    <row r="734">
      <c r="D734" s="130"/>
      <c r="E734" s="130"/>
    </row>
    <row r="735">
      <c r="D735" s="130"/>
      <c r="E735" s="130"/>
    </row>
    <row r="736">
      <c r="D736" s="130"/>
      <c r="E736" s="130"/>
    </row>
    <row r="737">
      <c r="D737" s="130"/>
      <c r="E737" s="130"/>
    </row>
    <row r="738">
      <c r="D738" s="130"/>
      <c r="E738" s="130"/>
    </row>
    <row r="739">
      <c r="D739" s="130"/>
      <c r="E739" s="130"/>
    </row>
    <row r="740">
      <c r="D740" s="130"/>
      <c r="E740" s="130"/>
    </row>
    <row r="741">
      <c r="D741" s="130"/>
      <c r="E741" s="130"/>
    </row>
    <row r="742">
      <c r="D742" s="130"/>
      <c r="E742" s="130"/>
    </row>
    <row r="743">
      <c r="D743" s="130"/>
      <c r="E743" s="130"/>
    </row>
    <row r="744">
      <c r="D744" s="130"/>
      <c r="E744" s="130"/>
    </row>
    <row r="745">
      <c r="D745" s="130"/>
      <c r="E745" s="130"/>
    </row>
    <row r="746">
      <c r="D746" s="130"/>
      <c r="E746" s="130"/>
    </row>
    <row r="747">
      <c r="D747" s="130"/>
      <c r="E747" s="130"/>
    </row>
    <row r="748">
      <c r="D748" s="130"/>
      <c r="E748" s="130"/>
    </row>
    <row r="749">
      <c r="D749" s="130"/>
      <c r="E749" s="130"/>
    </row>
    <row r="750">
      <c r="D750" s="130"/>
      <c r="E750" s="130"/>
    </row>
    <row r="751">
      <c r="D751" s="130"/>
      <c r="E751" s="130"/>
    </row>
    <row r="752">
      <c r="D752" s="130"/>
      <c r="E752" s="130"/>
    </row>
    <row r="753">
      <c r="D753" s="130"/>
      <c r="E753" s="130"/>
    </row>
    <row r="754">
      <c r="D754" s="130"/>
      <c r="E754" s="130"/>
    </row>
    <row r="755">
      <c r="D755" s="130"/>
      <c r="E755" s="130"/>
    </row>
    <row r="756">
      <c r="D756" s="130"/>
      <c r="E756" s="130"/>
    </row>
    <row r="757">
      <c r="D757" s="130"/>
      <c r="E757" s="130"/>
    </row>
    <row r="758">
      <c r="D758" s="130"/>
      <c r="E758" s="130"/>
    </row>
    <row r="759">
      <c r="D759" s="130"/>
      <c r="E759" s="130"/>
    </row>
    <row r="760">
      <c r="D760" s="130"/>
      <c r="E760" s="130"/>
    </row>
    <row r="761">
      <c r="D761" s="130"/>
      <c r="E761" s="130"/>
    </row>
    <row r="762">
      <c r="D762" s="130"/>
      <c r="E762" s="130"/>
    </row>
    <row r="763">
      <c r="D763" s="130"/>
      <c r="E763" s="130"/>
    </row>
    <row r="764">
      <c r="D764" s="130"/>
      <c r="E764" s="130"/>
    </row>
    <row r="765">
      <c r="D765" s="130"/>
      <c r="E765" s="130"/>
    </row>
    <row r="766">
      <c r="D766" s="130"/>
      <c r="E766" s="130"/>
    </row>
    <row r="767">
      <c r="D767" s="130"/>
      <c r="E767" s="130"/>
    </row>
    <row r="768">
      <c r="D768" s="130"/>
      <c r="E768" s="130"/>
    </row>
    <row r="769">
      <c r="D769" s="130"/>
      <c r="E769" s="130"/>
    </row>
    <row r="770">
      <c r="D770" s="130"/>
      <c r="E770" s="130"/>
    </row>
    <row r="771">
      <c r="D771" s="130"/>
      <c r="E771" s="130"/>
    </row>
    <row r="772">
      <c r="D772" s="130"/>
      <c r="E772" s="130"/>
    </row>
    <row r="773">
      <c r="D773" s="130"/>
      <c r="E773" s="130"/>
    </row>
    <row r="774">
      <c r="D774" s="130"/>
      <c r="E774" s="130"/>
    </row>
    <row r="775">
      <c r="D775" s="130"/>
      <c r="E775" s="130"/>
    </row>
    <row r="776">
      <c r="D776" s="130"/>
      <c r="E776" s="130"/>
    </row>
    <row r="777">
      <c r="D777" s="130"/>
      <c r="E777" s="130"/>
    </row>
    <row r="778">
      <c r="D778" s="130"/>
      <c r="E778" s="130"/>
    </row>
    <row r="779">
      <c r="D779" s="130"/>
      <c r="E779" s="130"/>
    </row>
    <row r="780">
      <c r="D780" s="130"/>
      <c r="E780" s="130"/>
    </row>
    <row r="781">
      <c r="D781" s="130"/>
      <c r="E781" s="130"/>
    </row>
    <row r="782">
      <c r="D782" s="130"/>
      <c r="E782" s="130"/>
    </row>
    <row r="783">
      <c r="D783" s="130"/>
      <c r="E783" s="130"/>
    </row>
    <row r="784">
      <c r="D784" s="130"/>
      <c r="E784" s="130"/>
    </row>
    <row r="785">
      <c r="D785" s="130"/>
      <c r="E785" s="130"/>
    </row>
    <row r="786">
      <c r="D786" s="130"/>
      <c r="E786" s="130"/>
    </row>
    <row r="787">
      <c r="D787" s="130"/>
      <c r="E787" s="130"/>
    </row>
    <row r="788">
      <c r="D788" s="130"/>
      <c r="E788" s="130"/>
    </row>
    <row r="789">
      <c r="D789" s="130"/>
      <c r="E789" s="130"/>
    </row>
    <row r="790">
      <c r="D790" s="130"/>
      <c r="E790" s="130"/>
    </row>
    <row r="791">
      <c r="D791" s="130"/>
      <c r="E791" s="130"/>
    </row>
    <row r="792">
      <c r="D792" s="130"/>
      <c r="E792" s="130"/>
    </row>
    <row r="793">
      <c r="D793" s="130"/>
      <c r="E793" s="130"/>
    </row>
    <row r="794">
      <c r="D794" s="130"/>
      <c r="E794" s="130"/>
    </row>
    <row r="795">
      <c r="D795" s="130"/>
      <c r="E795" s="130"/>
    </row>
    <row r="796">
      <c r="D796" s="130"/>
      <c r="E796" s="130"/>
    </row>
    <row r="797">
      <c r="D797" s="130"/>
      <c r="E797" s="130"/>
    </row>
    <row r="798">
      <c r="D798" s="130"/>
      <c r="E798" s="130"/>
    </row>
    <row r="799">
      <c r="D799" s="130"/>
      <c r="E799" s="130"/>
    </row>
    <row r="800">
      <c r="D800" s="130"/>
      <c r="E800" s="130"/>
    </row>
    <row r="801">
      <c r="D801" s="130"/>
      <c r="E801" s="130"/>
    </row>
    <row r="802">
      <c r="D802" s="130"/>
      <c r="E802" s="130"/>
    </row>
    <row r="803">
      <c r="D803" s="130"/>
      <c r="E803" s="130"/>
    </row>
    <row r="804">
      <c r="D804" s="130"/>
      <c r="E804" s="130"/>
    </row>
    <row r="805">
      <c r="D805" s="130"/>
      <c r="E805" s="130"/>
    </row>
    <row r="806">
      <c r="D806" s="130"/>
      <c r="E806" s="130"/>
    </row>
    <row r="807">
      <c r="D807" s="130"/>
      <c r="E807" s="130"/>
    </row>
    <row r="808">
      <c r="D808" s="130"/>
      <c r="E808" s="130"/>
    </row>
    <row r="809">
      <c r="D809" s="130"/>
      <c r="E809" s="130"/>
    </row>
    <row r="810">
      <c r="D810" s="130"/>
      <c r="E810" s="130"/>
    </row>
    <row r="811">
      <c r="D811" s="130"/>
      <c r="E811" s="130"/>
    </row>
    <row r="812">
      <c r="D812" s="130"/>
      <c r="E812" s="130"/>
    </row>
    <row r="813">
      <c r="D813" s="130"/>
      <c r="E813" s="130"/>
    </row>
    <row r="814">
      <c r="D814" s="130"/>
      <c r="E814" s="130"/>
    </row>
    <row r="815">
      <c r="D815" s="130"/>
      <c r="E815" s="130"/>
    </row>
    <row r="816">
      <c r="D816" s="130"/>
      <c r="E816" s="130"/>
    </row>
    <row r="817">
      <c r="D817" s="130"/>
      <c r="E817" s="130"/>
    </row>
    <row r="818">
      <c r="D818" s="130"/>
      <c r="E818" s="130"/>
    </row>
    <row r="819">
      <c r="D819" s="130"/>
      <c r="E819" s="130"/>
    </row>
    <row r="820">
      <c r="D820" s="130"/>
      <c r="E820" s="130"/>
    </row>
    <row r="821">
      <c r="D821" s="130"/>
      <c r="E821" s="130"/>
    </row>
    <row r="822">
      <c r="D822" s="130"/>
      <c r="E822" s="130"/>
    </row>
    <row r="823">
      <c r="D823" s="130"/>
      <c r="E823" s="130"/>
    </row>
    <row r="824">
      <c r="D824" s="130"/>
      <c r="E824" s="130"/>
    </row>
    <row r="825">
      <c r="D825" s="130"/>
      <c r="E825" s="130"/>
    </row>
    <row r="826">
      <c r="D826" s="130"/>
      <c r="E826" s="130"/>
    </row>
    <row r="827">
      <c r="D827" s="130"/>
      <c r="E827" s="130"/>
    </row>
    <row r="828">
      <c r="D828" s="130"/>
      <c r="E828" s="130"/>
    </row>
    <row r="829">
      <c r="D829" s="130"/>
      <c r="E829" s="130"/>
    </row>
    <row r="830">
      <c r="D830" s="130"/>
      <c r="E830" s="130"/>
    </row>
    <row r="831">
      <c r="D831" s="130"/>
      <c r="E831" s="130"/>
    </row>
    <row r="832">
      <c r="D832" s="130"/>
      <c r="E832" s="130"/>
    </row>
    <row r="833">
      <c r="D833" s="130"/>
      <c r="E833" s="130"/>
    </row>
    <row r="834">
      <c r="D834" s="130"/>
      <c r="E834" s="130"/>
    </row>
    <row r="835">
      <c r="D835" s="130"/>
      <c r="E835" s="130"/>
    </row>
    <row r="836">
      <c r="D836" s="130"/>
      <c r="E836" s="130"/>
    </row>
    <row r="837">
      <c r="D837" s="130"/>
      <c r="E837" s="130"/>
    </row>
    <row r="838">
      <c r="D838" s="130"/>
      <c r="E838" s="130"/>
    </row>
    <row r="839">
      <c r="D839" s="130"/>
      <c r="E839" s="130"/>
    </row>
    <row r="840">
      <c r="D840" s="130"/>
      <c r="E840" s="130"/>
    </row>
    <row r="841">
      <c r="D841" s="130"/>
      <c r="E841" s="130"/>
    </row>
    <row r="842">
      <c r="D842" s="130"/>
      <c r="E842" s="130"/>
    </row>
    <row r="843">
      <c r="D843" s="130"/>
      <c r="E843" s="130"/>
    </row>
    <row r="844">
      <c r="D844" s="130"/>
      <c r="E844" s="130"/>
    </row>
    <row r="845">
      <c r="D845" s="130"/>
      <c r="E845" s="130"/>
    </row>
    <row r="846">
      <c r="D846" s="130"/>
      <c r="E846" s="130"/>
    </row>
    <row r="847">
      <c r="D847" s="130"/>
      <c r="E847" s="130"/>
    </row>
    <row r="848">
      <c r="D848" s="130"/>
      <c r="E848" s="130"/>
    </row>
    <row r="849">
      <c r="D849" s="130"/>
      <c r="E849" s="130"/>
    </row>
    <row r="850">
      <c r="D850" s="130"/>
      <c r="E850" s="130"/>
    </row>
    <row r="851">
      <c r="D851" s="130"/>
      <c r="E851" s="130"/>
    </row>
    <row r="852">
      <c r="D852" s="130"/>
      <c r="E852" s="130"/>
    </row>
    <row r="853">
      <c r="D853" s="130"/>
      <c r="E853" s="130"/>
    </row>
    <row r="854">
      <c r="D854" s="130"/>
      <c r="E854" s="130"/>
    </row>
    <row r="855">
      <c r="D855" s="130"/>
      <c r="E855" s="130"/>
    </row>
    <row r="856">
      <c r="D856" s="130"/>
      <c r="E856" s="130"/>
    </row>
    <row r="857">
      <c r="D857" s="130"/>
      <c r="E857" s="130"/>
    </row>
    <row r="858">
      <c r="D858" s="130"/>
      <c r="E858" s="130"/>
    </row>
    <row r="859">
      <c r="D859" s="130"/>
      <c r="E859" s="130"/>
    </row>
    <row r="860">
      <c r="D860" s="130"/>
      <c r="E860" s="130"/>
    </row>
    <row r="861">
      <c r="D861" s="130"/>
      <c r="E861" s="130"/>
    </row>
    <row r="862">
      <c r="D862" s="130"/>
      <c r="E862" s="130"/>
    </row>
    <row r="863">
      <c r="D863" s="130"/>
      <c r="E863" s="130"/>
    </row>
    <row r="864">
      <c r="D864" s="130"/>
      <c r="E864" s="130"/>
    </row>
    <row r="865">
      <c r="D865" s="130"/>
      <c r="E865" s="130"/>
    </row>
    <row r="866">
      <c r="D866" s="130"/>
      <c r="E866" s="130"/>
    </row>
    <row r="867">
      <c r="D867" s="130"/>
      <c r="E867" s="130"/>
    </row>
    <row r="868">
      <c r="D868" s="130"/>
      <c r="E868" s="130"/>
    </row>
    <row r="869">
      <c r="D869" s="130"/>
      <c r="E869" s="130"/>
    </row>
    <row r="870">
      <c r="D870" s="130"/>
      <c r="E870" s="130"/>
    </row>
    <row r="871">
      <c r="D871" s="130"/>
      <c r="E871" s="130"/>
    </row>
    <row r="872">
      <c r="D872" s="130"/>
      <c r="E872" s="130"/>
    </row>
    <row r="873">
      <c r="D873" s="130"/>
      <c r="E873" s="130"/>
    </row>
    <row r="874">
      <c r="D874" s="130"/>
      <c r="E874" s="130"/>
    </row>
    <row r="875">
      <c r="D875" s="130"/>
      <c r="E875" s="130"/>
    </row>
    <row r="876">
      <c r="D876" s="130"/>
      <c r="E876" s="130"/>
    </row>
    <row r="877">
      <c r="D877" s="130"/>
      <c r="E877" s="130"/>
    </row>
    <row r="878">
      <c r="D878" s="130"/>
      <c r="E878" s="130"/>
    </row>
    <row r="879">
      <c r="D879" s="130"/>
      <c r="E879" s="130"/>
    </row>
    <row r="880">
      <c r="D880" s="130"/>
      <c r="E880" s="130"/>
    </row>
    <row r="881">
      <c r="D881" s="130"/>
      <c r="E881" s="130"/>
    </row>
    <row r="882">
      <c r="D882" s="130"/>
      <c r="E882" s="130"/>
    </row>
    <row r="883">
      <c r="D883" s="130"/>
      <c r="E883" s="130"/>
    </row>
    <row r="884">
      <c r="D884" s="130"/>
      <c r="E884" s="130"/>
    </row>
    <row r="885">
      <c r="D885" s="130"/>
      <c r="E885" s="130"/>
    </row>
    <row r="886">
      <c r="D886" s="130"/>
      <c r="E886" s="130"/>
    </row>
    <row r="887">
      <c r="D887" s="130"/>
      <c r="E887" s="130"/>
    </row>
    <row r="888">
      <c r="D888" s="130"/>
      <c r="E888" s="130"/>
    </row>
    <row r="889">
      <c r="D889" s="130"/>
      <c r="E889" s="130"/>
    </row>
    <row r="890">
      <c r="D890" s="130"/>
      <c r="E890" s="130"/>
    </row>
    <row r="891">
      <c r="D891" s="130"/>
      <c r="E891" s="130"/>
    </row>
    <row r="892">
      <c r="D892" s="130"/>
      <c r="E892" s="130"/>
    </row>
    <row r="893">
      <c r="D893" s="130"/>
      <c r="E893" s="130"/>
    </row>
    <row r="894">
      <c r="D894" s="130"/>
      <c r="E894" s="130"/>
    </row>
    <row r="895">
      <c r="D895" s="130"/>
      <c r="E895" s="130"/>
    </row>
    <row r="896">
      <c r="D896" s="130"/>
      <c r="E896" s="130"/>
    </row>
    <row r="897">
      <c r="D897" s="130"/>
      <c r="E897" s="130"/>
    </row>
    <row r="898">
      <c r="D898" s="130"/>
      <c r="E898" s="130"/>
    </row>
    <row r="899">
      <c r="D899" s="130"/>
      <c r="E899" s="130"/>
    </row>
    <row r="900">
      <c r="D900" s="130"/>
      <c r="E900" s="130"/>
    </row>
    <row r="901">
      <c r="D901" s="130"/>
      <c r="E901" s="130"/>
    </row>
    <row r="902">
      <c r="D902" s="130"/>
      <c r="E902" s="130"/>
    </row>
    <row r="903">
      <c r="D903" s="130"/>
      <c r="E903" s="130"/>
    </row>
    <row r="904">
      <c r="D904" s="130"/>
      <c r="E904" s="130"/>
    </row>
    <row r="905">
      <c r="D905" s="130"/>
      <c r="E905" s="130"/>
    </row>
    <row r="906">
      <c r="D906" s="130"/>
      <c r="E906" s="130"/>
    </row>
    <row r="907">
      <c r="D907" s="130"/>
      <c r="E907" s="130"/>
    </row>
    <row r="908">
      <c r="D908" s="130"/>
      <c r="E908" s="130"/>
    </row>
    <row r="909">
      <c r="D909" s="130"/>
      <c r="E909" s="130"/>
    </row>
    <row r="910">
      <c r="D910" s="130"/>
      <c r="E910" s="130"/>
    </row>
    <row r="911">
      <c r="D911" s="130"/>
      <c r="E911" s="130"/>
    </row>
    <row r="912">
      <c r="D912" s="130"/>
      <c r="E912" s="130"/>
    </row>
    <row r="913">
      <c r="D913" s="130"/>
      <c r="E913" s="130"/>
    </row>
    <row r="914">
      <c r="D914" s="130"/>
      <c r="E914" s="130"/>
    </row>
    <row r="915">
      <c r="D915" s="130"/>
      <c r="E915" s="130"/>
    </row>
    <row r="916">
      <c r="D916" s="130"/>
      <c r="E916" s="130"/>
    </row>
    <row r="917">
      <c r="D917" s="130"/>
      <c r="E917" s="130"/>
    </row>
    <row r="918">
      <c r="D918" s="130"/>
      <c r="E918" s="130"/>
    </row>
    <row r="919">
      <c r="D919" s="130"/>
      <c r="E919" s="130"/>
    </row>
    <row r="920">
      <c r="D920" s="130"/>
      <c r="E920" s="130"/>
    </row>
    <row r="921">
      <c r="D921" s="130"/>
      <c r="E921" s="130"/>
    </row>
    <row r="922">
      <c r="D922" s="130"/>
      <c r="E922" s="130"/>
    </row>
    <row r="923">
      <c r="D923" s="130"/>
      <c r="E923" s="130"/>
    </row>
    <row r="924">
      <c r="D924" s="130"/>
      <c r="E924" s="130"/>
    </row>
    <row r="925">
      <c r="D925" s="130"/>
      <c r="E925" s="130"/>
    </row>
    <row r="926">
      <c r="D926" s="130"/>
      <c r="E926" s="130"/>
    </row>
    <row r="927">
      <c r="D927" s="130"/>
      <c r="E927" s="130"/>
    </row>
    <row r="928">
      <c r="D928" s="130"/>
      <c r="E928" s="130"/>
    </row>
    <row r="929">
      <c r="D929" s="130"/>
      <c r="E929" s="130"/>
    </row>
    <row r="930">
      <c r="D930" s="130"/>
      <c r="E930" s="130"/>
    </row>
    <row r="931">
      <c r="D931" s="130"/>
      <c r="E931" s="130"/>
    </row>
    <row r="932">
      <c r="D932" s="130"/>
      <c r="E932" s="130"/>
    </row>
    <row r="933">
      <c r="D933" s="130"/>
      <c r="E933" s="130"/>
    </row>
    <row r="934">
      <c r="D934" s="130"/>
      <c r="E934" s="130"/>
    </row>
    <row r="935">
      <c r="D935" s="130"/>
      <c r="E935" s="130"/>
    </row>
    <row r="936">
      <c r="D936" s="130"/>
      <c r="E936" s="130"/>
    </row>
    <row r="937">
      <c r="D937" s="130"/>
      <c r="E937" s="130"/>
    </row>
    <row r="938">
      <c r="D938" s="130"/>
      <c r="E938" s="130"/>
    </row>
    <row r="939">
      <c r="D939" s="130"/>
      <c r="E939" s="130"/>
    </row>
    <row r="940">
      <c r="D940" s="130"/>
      <c r="E940" s="130"/>
    </row>
    <row r="941">
      <c r="D941" s="130"/>
      <c r="E941" s="130"/>
    </row>
    <row r="942">
      <c r="D942" s="130"/>
      <c r="E942" s="130"/>
    </row>
    <row r="943">
      <c r="D943" s="130"/>
      <c r="E943" s="130"/>
    </row>
    <row r="944">
      <c r="D944" s="130"/>
      <c r="E944" s="130"/>
    </row>
    <row r="945">
      <c r="D945" s="130"/>
      <c r="E945" s="130"/>
    </row>
    <row r="946">
      <c r="D946" s="130"/>
      <c r="E946" s="130"/>
    </row>
    <row r="947">
      <c r="D947" s="130"/>
      <c r="E947" s="130"/>
    </row>
    <row r="948">
      <c r="D948" s="130"/>
      <c r="E948" s="130"/>
    </row>
    <row r="949">
      <c r="D949" s="130"/>
      <c r="E949" s="130"/>
    </row>
    <row r="950">
      <c r="D950" s="130"/>
      <c r="E950" s="130"/>
    </row>
    <row r="951">
      <c r="D951" s="130"/>
      <c r="E951" s="130"/>
    </row>
    <row r="952">
      <c r="D952" s="130"/>
      <c r="E952" s="130"/>
    </row>
    <row r="953">
      <c r="D953" s="130"/>
      <c r="E953" s="130"/>
    </row>
    <row r="954">
      <c r="D954" s="130"/>
      <c r="E954" s="130"/>
    </row>
    <row r="955">
      <c r="D955" s="130"/>
      <c r="E955" s="130"/>
    </row>
    <row r="956">
      <c r="D956" s="130"/>
      <c r="E956" s="130"/>
    </row>
    <row r="957">
      <c r="D957" s="130"/>
      <c r="E957" s="130"/>
    </row>
    <row r="958">
      <c r="D958" s="130"/>
      <c r="E958" s="130"/>
    </row>
    <row r="959">
      <c r="D959" s="130"/>
      <c r="E959" s="130"/>
    </row>
    <row r="960">
      <c r="D960" s="130"/>
      <c r="E960" s="130"/>
    </row>
    <row r="961">
      <c r="D961" s="130"/>
      <c r="E961" s="130"/>
    </row>
    <row r="962">
      <c r="D962" s="130"/>
      <c r="E962" s="130"/>
    </row>
    <row r="963">
      <c r="D963" s="130"/>
      <c r="E963" s="130"/>
    </row>
    <row r="964">
      <c r="D964" s="130"/>
      <c r="E964" s="130"/>
    </row>
    <row r="965">
      <c r="D965" s="130"/>
      <c r="E965" s="130"/>
    </row>
    <row r="966">
      <c r="D966" s="130"/>
      <c r="E966" s="130"/>
    </row>
    <row r="967">
      <c r="D967" s="130"/>
      <c r="E967" s="130"/>
    </row>
    <row r="968">
      <c r="D968" s="130"/>
      <c r="E968" s="130"/>
    </row>
    <row r="969">
      <c r="D969" s="130"/>
      <c r="E969" s="130"/>
    </row>
    <row r="970">
      <c r="D970" s="130"/>
      <c r="E970" s="130"/>
    </row>
    <row r="971">
      <c r="D971" s="130"/>
      <c r="E971" s="130"/>
    </row>
    <row r="972">
      <c r="D972" s="130"/>
      <c r="E972" s="130"/>
    </row>
    <row r="973">
      <c r="D973" s="130"/>
      <c r="E973" s="130"/>
    </row>
    <row r="974">
      <c r="D974" s="130"/>
      <c r="E974" s="130"/>
    </row>
    <row r="975">
      <c r="D975" s="130"/>
      <c r="E975" s="130"/>
    </row>
    <row r="976">
      <c r="D976" s="130"/>
      <c r="E976" s="130"/>
    </row>
    <row r="977">
      <c r="D977" s="130"/>
      <c r="E977" s="130"/>
    </row>
    <row r="978">
      <c r="D978" s="130"/>
      <c r="E978" s="130"/>
    </row>
    <row r="979">
      <c r="D979" s="130"/>
      <c r="E979" s="130"/>
    </row>
    <row r="980">
      <c r="D980" s="130"/>
      <c r="E980" s="130"/>
    </row>
    <row r="981">
      <c r="D981" s="130"/>
      <c r="E981" s="130"/>
    </row>
    <row r="982">
      <c r="D982" s="130"/>
      <c r="E982" s="130"/>
    </row>
    <row r="983">
      <c r="D983" s="130"/>
      <c r="E983" s="130"/>
    </row>
    <row r="984">
      <c r="D984" s="130"/>
      <c r="E984" s="130"/>
    </row>
    <row r="985">
      <c r="D985" s="130"/>
      <c r="E985" s="130"/>
    </row>
    <row r="986">
      <c r="D986" s="130"/>
      <c r="E986" s="130"/>
    </row>
    <row r="987">
      <c r="D987" s="130"/>
      <c r="E987" s="130"/>
    </row>
    <row r="988">
      <c r="D988" s="130"/>
      <c r="E988" s="130"/>
    </row>
    <row r="989">
      <c r="D989" s="130"/>
      <c r="E989" s="130"/>
    </row>
    <row r="990">
      <c r="D990" s="130"/>
      <c r="E990" s="130"/>
    </row>
    <row r="991">
      <c r="D991" s="130"/>
      <c r="E991" s="130"/>
    </row>
    <row r="992">
      <c r="D992" s="130"/>
      <c r="E992" s="130"/>
    </row>
    <row r="993">
      <c r="D993" s="130"/>
      <c r="E993" s="130"/>
    </row>
    <row r="994">
      <c r="D994" s="130"/>
      <c r="E994" s="130"/>
    </row>
    <row r="995">
      <c r="D995" s="130"/>
      <c r="E995" s="130"/>
    </row>
    <row r="996">
      <c r="D996" s="130"/>
      <c r="E996" s="130"/>
    </row>
    <row r="997">
      <c r="D997" s="130"/>
      <c r="E997" s="130"/>
    </row>
    <row r="998">
      <c r="D998" s="130"/>
      <c r="E998" s="130"/>
    </row>
    <row r="999">
      <c r="D999" s="130"/>
      <c r="E999" s="130"/>
    </row>
  </sheetData>
  <mergeCells count="180">
    <mergeCell ref="R60:S60"/>
    <mergeCell ref="R61:S61"/>
    <mergeCell ref="R62:S62"/>
    <mergeCell ref="V56:W56"/>
    <mergeCell ref="V57:W57"/>
    <mergeCell ref="R58:S58"/>
    <mergeCell ref="V58:W58"/>
    <mergeCell ref="R59:S59"/>
    <mergeCell ref="V59:W59"/>
    <mergeCell ref="V60:W60"/>
    <mergeCell ref="R65:S65"/>
    <mergeCell ref="R66:S66"/>
    <mergeCell ref="R67:S67"/>
    <mergeCell ref="V61:W61"/>
    <mergeCell ref="V62:W62"/>
    <mergeCell ref="R63:S63"/>
    <mergeCell ref="V63:W63"/>
    <mergeCell ref="R64:S64"/>
    <mergeCell ref="V64:W64"/>
    <mergeCell ref="V65:W65"/>
    <mergeCell ref="R70:S70"/>
    <mergeCell ref="R71:S71"/>
    <mergeCell ref="R72:S72"/>
    <mergeCell ref="V66:W66"/>
    <mergeCell ref="V67:W67"/>
    <mergeCell ref="R68:S68"/>
    <mergeCell ref="V68:W68"/>
    <mergeCell ref="R69:S69"/>
    <mergeCell ref="V69:W69"/>
    <mergeCell ref="V70:W70"/>
    <mergeCell ref="R75:S75"/>
    <mergeCell ref="R76:S76"/>
    <mergeCell ref="R77:S77"/>
    <mergeCell ref="V71:W71"/>
    <mergeCell ref="V72:W72"/>
    <mergeCell ref="R73:S73"/>
    <mergeCell ref="V73:W73"/>
    <mergeCell ref="R74:S74"/>
    <mergeCell ref="V74:W74"/>
    <mergeCell ref="V75:W75"/>
    <mergeCell ref="R80:S80"/>
    <mergeCell ref="R81:S81"/>
    <mergeCell ref="R82:S82"/>
    <mergeCell ref="V76:W76"/>
    <mergeCell ref="V77:W77"/>
    <mergeCell ref="R78:S78"/>
    <mergeCell ref="V78:W78"/>
    <mergeCell ref="R79:S79"/>
    <mergeCell ref="V79:W79"/>
    <mergeCell ref="V80:W80"/>
    <mergeCell ref="R7:S7"/>
    <mergeCell ref="V7:W7"/>
    <mergeCell ref="R8:S8"/>
    <mergeCell ref="V8:W8"/>
    <mergeCell ref="R9:S9"/>
    <mergeCell ref="V9:W9"/>
    <mergeCell ref="V10:W10"/>
    <mergeCell ref="R10:S10"/>
    <mergeCell ref="R11:S11"/>
    <mergeCell ref="R12:S12"/>
    <mergeCell ref="R13:S13"/>
    <mergeCell ref="R14:S14"/>
    <mergeCell ref="R15:S15"/>
    <mergeCell ref="R16:S16"/>
    <mergeCell ref="V11:W11"/>
    <mergeCell ref="V12:W12"/>
    <mergeCell ref="V13:W13"/>
    <mergeCell ref="V14:W14"/>
    <mergeCell ref="V15:W15"/>
    <mergeCell ref="V16:W16"/>
    <mergeCell ref="V17:W17"/>
    <mergeCell ref="R17:S17"/>
    <mergeCell ref="R18:S18"/>
    <mergeCell ref="R19:S19"/>
    <mergeCell ref="R20:S20"/>
    <mergeCell ref="R21:S21"/>
    <mergeCell ref="R22:S22"/>
    <mergeCell ref="R23:S23"/>
    <mergeCell ref="V18:W18"/>
    <mergeCell ref="V19:W19"/>
    <mergeCell ref="V20:W20"/>
    <mergeCell ref="V21:W21"/>
    <mergeCell ref="V22:W22"/>
    <mergeCell ref="V23:W23"/>
    <mergeCell ref="V24:W24"/>
    <mergeCell ref="R24:S24"/>
    <mergeCell ref="R25:S25"/>
    <mergeCell ref="R26:S26"/>
    <mergeCell ref="R27:S27"/>
    <mergeCell ref="R28:S28"/>
    <mergeCell ref="R29:S29"/>
    <mergeCell ref="R30:S30"/>
    <mergeCell ref="V81:W81"/>
    <mergeCell ref="V82:W82"/>
    <mergeCell ref="R83:S83"/>
    <mergeCell ref="V83:W83"/>
    <mergeCell ref="R84:S84"/>
    <mergeCell ref="V84:W84"/>
    <mergeCell ref="P2:Q2"/>
    <mergeCell ref="R2:S2"/>
    <mergeCell ref="T2:U2"/>
    <mergeCell ref="V2:W2"/>
    <mergeCell ref="V5:W5"/>
    <mergeCell ref="V6:W6"/>
    <mergeCell ref="R4:S4"/>
    <mergeCell ref="V4:W4"/>
    <mergeCell ref="R5:S5"/>
    <mergeCell ref="R6:S6"/>
    <mergeCell ref="J3:K3"/>
    <mergeCell ref="L3:M3"/>
    <mergeCell ref="J2:M2"/>
    <mergeCell ref="O2:O3"/>
    <mergeCell ref="P3:Q3"/>
    <mergeCell ref="T3:U3"/>
    <mergeCell ref="V3:W3"/>
    <mergeCell ref="B2:E2"/>
    <mergeCell ref="F2:I2"/>
    <mergeCell ref="B3:C3"/>
    <mergeCell ref="F3:G3"/>
    <mergeCell ref="H3:I3"/>
    <mergeCell ref="A2:A3"/>
    <mergeCell ref="D3:E3"/>
    <mergeCell ref="V32:W32"/>
    <mergeCell ref="V33:W33"/>
    <mergeCell ref="V25:W25"/>
    <mergeCell ref="V26:W26"/>
    <mergeCell ref="V27:W27"/>
    <mergeCell ref="V28:W28"/>
    <mergeCell ref="V29:W29"/>
    <mergeCell ref="V30:W30"/>
    <mergeCell ref="V31:W31"/>
    <mergeCell ref="V35:W35"/>
    <mergeCell ref="V36:W36"/>
    <mergeCell ref="R31:S31"/>
    <mergeCell ref="R32:S32"/>
    <mergeCell ref="R33:S33"/>
    <mergeCell ref="R34:S34"/>
    <mergeCell ref="V34:W34"/>
    <mergeCell ref="R35:S35"/>
    <mergeCell ref="R36:S36"/>
    <mergeCell ref="R40:S40"/>
    <mergeCell ref="R41:S41"/>
    <mergeCell ref="R42:S42"/>
    <mergeCell ref="R37:S37"/>
    <mergeCell ref="V37:W37"/>
    <mergeCell ref="R38:S38"/>
    <mergeCell ref="V38:W38"/>
    <mergeCell ref="R39:S39"/>
    <mergeCell ref="V39:W39"/>
    <mergeCell ref="V40:W40"/>
    <mergeCell ref="R45:S45"/>
    <mergeCell ref="R46:S46"/>
    <mergeCell ref="R47:S47"/>
    <mergeCell ref="V41:W41"/>
    <mergeCell ref="V42:W42"/>
    <mergeCell ref="R43:S43"/>
    <mergeCell ref="V43:W43"/>
    <mergeCell ref="R44:S44"/>
    <mergeCell ref="V44:W44"/>
    <mergeCell ref="V45:W45"/>
    <mergeCell ref="R50:S50"/>
    <mergeCell ref="R51:S51"/>
    <mergeCell ref="R52:S52"/>
    <mergeCell ref="V46:W46"/>
    <mergeCell ref="V47:W47"/>
    <mergeCell ref="R48:S48"/>
    <mergeCell ref="V48:W48"/>
    <mergeCell ref="R49:S49"/>
    <mergeCell ref="V49:W49"/>
    <mergeCell ref="V50:W50"/>
    <mergeCell ref="R55:S55"/>
    <mergeCell ref="R56:S56"/>
    <mergeCell ref="R57:S57"/>
    <mergeCell ref="V51:W51"/>
    <mergeCell ref="V52:W52"/>
    <mergeCell ref="R53:S53"/>
    <mergeCell ref="V53:W53"/>
    <mergeCell ref="R54:S54"/>
    <mergeCell ref="V54:W54"/>
    <mergeCell ref="V55:W5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6" t="s">
        <v>61</v>
      </c>
      <c r="B1" s="137" t="s">
        <v>62</v>
      </c>
      <c r="C1" s="138"/>
      <c r="D1" s="138"/>
      <c r="E1" s="138"/>
      <c r="F1" s="138"/>
      <c r="G1" s="138"/>
      <c r="H1" s="138"/>
      <c r="I1" s="138"/>
      <c r="J1" s="139"/>
      <c r="K1" s="139"/>
      <c r="L1" s="139"/>
      <c r="M1" s="139"/>
      <c r="N1" s="139"/>
    </row>
    <row r="2">
      <c r="A2" s="140" t="s">
        <v>63</v>
      </c>
      <c r="B2" s="141" t="s">
        <v>64</v>
      </c>
      <c r="C2" s="35"/>
      <c r="D2" s="141" t="s">
        <v>69</v>
      </c>
      <c r="E2" s="35"/>
      <c r="F2" s="141" t="s">
        <v>175</v>
      </c>
      <c r="G2" s="35"/>
      <c r="H2" s="141" t="s">
        <v>69</v>
      </c>
      <c r="I2" s="35"/>
      <c r="J2" s="142" t="s">
        <v>66</v>
      </c>
      <c r="K2" s="34"/>
      <c r="L2" s="34"/>
      <c r="M2" s="35"/>
      <c r="N2" s="143" t="s">
        <v>67</v>
      </c>
    </row>
    <row r="3">
      <c r="A3" s="45"/>
      <c r="B3" s="141" t="s">
        <v>68</v>
      </c>
      <c r="C3" s="35"/>
      <c r="D3" s="144"/>
      <c r="E3" s="35"/>
      <c r="F3" s="141" t="s">
        <v>68</v>
      </c>
      <c r="G3" s="35"/>
      <c r="H3" s="144"/>
      <c r="I3" s="35"/>
      <c r="J3" s="142" t="s">
        <v>70</v>
      </c>
      <c r="K3" s="35"/>
      <c r="L3" s="142" t="s">
        <v>69</v>
      </c>
      <c r="M3" s="35"/>
      <c r="N3" s="145" t="s">
        <v>71</v>
      </c>
    </row>
    <row r="4">
      <c r="A4" s="146" t="s">
        <v>176</v>
      </c>
      <c r="B4" s="147"/>
      <c r="C4" s="148">
        <v>2.08581313412E11</v>
      </c>
      <c r="D4" s="149">
        <f>C4/$C$4</f>
        <v>1</v>
      </c>
      <c r="E4" s="35"/>
      <c r="F4" s="147"/>
      <c r="G4" s="148">
        <v>9.2364002376E10</v>
      </c>
      <c r="H4" s="150"/>
      <c r="I4" s="35"/>
      <c r="J4" s="151"/>
      <c r="K4" s="152">
        <f>C4-G4</f>
        <v>116217311036</v>
      </c>
      <c r="L4" s="151"/>
      <c r="M4" s="151"/>
      <c r="N4" s="151"/>
    </row>
    <row r="5">
      <c r="A5" s="153" t="s">
        <v>177</v>
      </c>
      <c r="B5" s="154">
        <v>1.79051106641E11</v>
      </c>
      <c r="C5" s="155"/>
      <c r="D5" s="156">
        <f t="shared" ref="D5:D12" si="1">B5/$C$4</f>
        <v>0.8584235266</v>
      </c>
      <c r="E5" s="35"/>
      <c r="F5" s="154">
        <v>8.4400376772E10</v>
      </c>
      <c r="G5" s="155"/>
      <c r="H5" s="157">
        <f t="shared" ref="H5:H12" si="2">F5/$G$4</f>
        <v>0.9137799857</v>
      </c>
      <c r="I5" s="35"/>
      <c r="J5" s="158">
        <f t="shared" ref="J5:J12" si="3">B5-F5</f>
        <v>94650729869</v>
      </c>
      <c r="K5" s="139"/>
      <c r="L5" s="159">
        <f t="shared" ref="L5:L6" si="4">F5/J5</f>
        <v>0.8917033909</v>
      </c>
      <c r="M5" s="139"/>
      <c r="N5" s="159">
        <f t="shared" ref="N5:N78" si="5">D5-H5</f>
        <v>-0.05535645912</v>
      </c>
    </row>
    <row r="6">
      <c r="A6" s="160" t="s">
        <v>178</v>
      </c>
      <c r="B6" s="154">
        <v>2.9530206771E10</v>
      </c>
      <c r="C6" s="155"/>
      <c r="D6" s="156">
        <f t="shared" si="1"/>
        <v>0.1415764734</v>
      </c>
      <c r="E6" s="35"/>
      <c r="F6" s="154">
        <v>7.963625604E9</v>
      </c>
      <c r="G6" s="155"/>
      <c r="H6" s="157">
        <f t="shared" si="2"/>
        <v>0.08622001428</v>
      </c>
      <c r="I6" s="35"/>
      <c r="J6" s="158">
        <f t="shared" si="3"/>
        <v>21566581167</v>
      </c>
      <c r="K6" s="139"/>
      <c r="L6" s="159">
        <f t="shared" si="4"/>
        <v>0.3692576743</v>
      </c>
      <c r="M6" s="139"/>
      <c r="N6" s="159">
        <f t="shared" si="5"/>
        <v>0.05535645912</v>
      </c>
    </row>
    <row r="7">
      <c r="A7" s="161" t="s">
        <v>179</v>
      </c>
      <c r="B7" s="162"/>
      <c r="C7" s="148">
        <v>1.78651661841E11</v>
      </c>
      <c r="D7" s="149">
        <f t="shared" si="1"/>
        <v>0</v>
      </c>
      <c r="E7" s="35"/>
      <c r="F7" s="162"/>
      <c r="G7" s="148">
        <v>8.5174536428E10</v>
      </c>
      <c r="H7" s="163">
        <f t="shared" si="2"/>
        <v>0</v>
      </c>
      <c r="I7" s="35"/>
      <c r="J7" s="152">
        <f t="shared" si="3"/>
        <v>0</v>
      </c>
      <c r="K7" s="151"/>
      <c r="L7" s="164"/>
      <c r="M7" s="151"/>
      <c r="N7" s="159">
        <f t="shared" si="5"/>
        <v>0</v>
      </c>
    </row>
    <row r="8">
      <c r="A8" s="160" t="s">
        <v>180</v>
      </c>
      <c r="B8" s="154">
        <v>1.53940928479E11</v>
      </c>
      <c r="C8" s="165"/>
      <c r="D8" s="156">
        <f t="shared" si="1"/>
        <v>0.7380379669</v>
      </c>
      <c r="E8" s="35"/>
      <c r="F8" s="154">
        <v>7.8897573074E10</v>
      </c>
      <c r="G8" s="165"/>
      <c r="H8" s="157">
        <f t="shared" si="2"/>
        <v>0.8542026227</v>
      </c>
      <c r="I8" s="35"/>
      <c r="J8" s="158">
        <f t="shared" si="3"/>
        <v>75043355405</v>
      </c>
      <c r="K8" s="139"/>
      <c r="L8" s="159">
        <f t="shared" ref="L8:L12" si="6">F8/J8</f>
        <v>1.051359879</v>
      </c>
      <c r="M8" s="139"/>
      <c r="N8" s="159">
        <f t="shared" si="5"/>
        <v>-0.1161646558</v>
      </c>
    </row>
    <row r="9">
      <c r="A9" s="160" t="s">
        <v>181</v>
      </c>
      <c r="B9" s="154">
        <v>1.5682002967E10</v>
      </c>
      <c r="C9" s="165"/>
      <c r="D9" s="156">
        <f t="shared" si="1"/>
        <v>0.07518412225</v>
      </c>
      <c r="E9" s="35"/>
      <c r="F9" s="154">
        <v>2.4081870061E10</v>
      </c>
      <c r="G9" s="165"/>
      <c r="H9" s="157">
        <f t="shared" si="2"/>
        <v>0.2607278749</v>
      </c>
      <c r="I9" s="35"/>
      <c r="J9" s="158">
        <f t="shared" si="3"/>
        <v>-8399867094</v>
      </c>
      <c r="K9" s="139"/>
      <c r="L9" s="159">
        <f t="shared" si="6"/>
        <v>-2.866934654</v>
      </c>
      <c r="M9" s="139"/>
      <c r="N9" s="159">
        <f t="shared" si="5"/>
        <v>-0.1855437527</v>
      </c>
    </row>
    <row r="10">
      <c r="A10" s="160" t="s">
        <v>182</v>
      </c>
      <c r="B10" s="154">
        <v>1.48774945005E11</v>
      </c>
      <c r="C10" s="165"/>
      <c r="D10" s="156">
        <f t="shared" si="1"/>
        <v>0.7132707268</v>
      </c>
      <c r="E10" s="35"/>
      <c r="F10" s="154">
        <v>6.9448672444E10</v>
      </c>
      <c r="G10" s="155"/>
      <c r="H10" s="157">
        <f t="shared" si="2"/>
        <v>0.7519019386</v>
      </c>
      <c r="I10" s="35"/>
      <c r="J10" s="158">
        <f t="shared" si="3"/>
        <v>79326272561</v>
      </c>
      <c r="K10" s="139"/>
      <c r="L10" s="159">
        <f t="shared" si="6"/>
        <v>0.8754813532</v>
      </c>
      <c r="M10" s="139"/>
      <c r="N10" s="159">
        <f t="shared" si="5"/>
        <v>-0.03863121185</v>
      </c>
    </row>
    <row r="11">
      <c r="A11" s="160" t="s">
        <v>183</v>
      </c>
      <c r="B11" s="154">
        <v>6.037318141E9</v>
      </c>
      <c r="C11" s="165"/>
      <c r="D11" s="156">
        <f t="shared" si="1"/>
        <v>0.0289446741</v>
      </c>
      <c r="E11" s="35"/>
      <c r="F11" s="154">
        <v>1.49888636E9</v>
      </c>
      <c r="G11" s="165"/>
      <c r="H11" s="157">
        <f t="shared" si="2"/>
        <v>0.01622803605</v>
      </c>
      <c r="I11" s="35"/>
      <c r="J11" s="158">
        <f t="shared" si="3"/>
        <v>4538431781</v>
      </c>
      <c r="K11" s="139"/>
      <c r="L11" s="159">
        <f t="shared" si="6"/>
        <v>0.3302652617</v>
      </c>
      <c r="M11" s="139"/>
      <c r="N11" s="159">
        <f t="shared" si="5"/>
        <v>0.01271663806</v>
      </c>
    </row>
    <row r="12">
      <c r="A12" s="166" t="s">
        <v>184</v>
      </c>
      <c r="B12" s="154">
        <v>1.70494266113E11</v>
      </c>
      <c r="C12" s="165"/>
      <c r="D12" s="156">
        <f t="shared" si="1"/>
        <v>0.8173995231</v>
      </c>
      <c r="E12" s="35"/>
      <c r="F12" s="154">
        <v>9.5029428865E10</v>
      </c>
      <c r="G12" s="165"/>
      <c r="H12" s="157">
        <f t="shared" si="2"/>
        <v>1.02885785</v>
      </c>
      <c r="I12" s="35"/>
      <c r="J12" s="158">
        <f t="shared" si="3"/>
        <v>75464837248</v>
      </c>
      <c r="K12" s="139"/>
      <c r="L12" s="159">
        <f t="shared" si="6"/>
        <v>1.259254407</v>
      </c>
      <c r="M12" s="139"/>
      <c r="N12" s="159">
        <f t="shared" si="5"/>
        <v>-0.2114583265</v>
      </c>
    </row>
    <row r="13">
      <c r="A13" s="160" t="s">
        <v>185</v>
      </c>
      <c r="B13" s="167">
        <v>-5.41940198E8</v>
      </c>
      <c r="C13" s="165"/>
      <c r="D13" s="156"/>
      <c r="E13" s="35"/>
      <c r="F13" s="167">
        <v>-4.49852824E8</v>
      </c>
      <c r="G13" s="165"/>
      <c r="H13" s="157"/>
      <c r="I13" s="35"/>
      <c r="J13" s="139"/>
      <c r="K13" s="139"/>
      <c r="L13" s="159"/>
      <c r="M13" s="139"/>
      <c r="N13" s="159">
        <f t="shared" si="5"/>
        <v>0</v>
      </c>
    </row>
    <row r="14">
      <c r="A14" s="160" t="s">
        <v>186</v>
      </c>
      <c r="B14" s="167">
        <v>-1.6011397436E10</v>
      </c>
      <c r="C14" s="165"/>
      <c r="D14" s="156"/>
      <c r="E14" s="35"/>
      <c r="F14" s="167">
        <v>-1.5682002967E10</v>
      </c>
      <c r="G14" s="165"/>
      <c r="H14" s="157"/>
      <c r="I14" s="35"/>
      <c r="J14" s="139"/>
      <c r="K14" s="139"/>
      <c r="L14" s="159"/>
      <c r="M14" s="139"/>
      <c r="N14" s="159">
        <f t="shared" si="5"/>
        <v>0</v>
      </c>
    </row>
    <row r="15">
      <c r="A15" s="160" t="s">
        <v>187</v>
      </c>
      <c r="B15" s="154">
        <v>2.4710733362E10</v>
      </c>
      <c r="C15" s="165"/>
      <c r="D15" s="156">
        <f t="shared" ref="D15:D19" si="7">B15/$C$4</f>
        <v>0.1184705042</v>
      </c>
      <c r="E15" s="35"/>
      <c r="F15" s="154">
        <v>6.276963354E9</v>
      </c>
      <c r="G15" s="165"/>
      <c r="H15" s="157">
        <f t="shared" ref="H15:H19" si="8">F15/$G$4</f>
        <v>0.06795897961</v>
      </c>
      <c r="I15" s="35"/>
      <c r="J15" s="158">
        <f t="shared" ref="J15:J19" si="9">B15-F15</f>
        <v>18433770008</v>
      </c>
      <c r="K15" s="139"/>
      <c r="L15" s="159">
        <f t="shared" ref="L15:L19" si="10">F15/J15</f>
        <v>0.3405143577</v>
      </c>
      <c r="M15" s="139"/>
      <c r="N15" s="159">
        <f t="shared" si="5"/>
        <v>0.05051152457</v>
      </c>
    </row>
    <row r="16">
      <c r="A16" s="160" t="s">
        <v>188</v>
      </c>
      <c r="B16" s="154">
        <v>1.749852228E9</v>
      </c>
      <c r="C16" s="165"/>
      <c r="D16" s="156">
        <f t="shared" si="7"/>
        <v>0.008389304868</v>
      </c>
      <c r="E16" s="35"/>
      <c r="F16" s="154">
        <v>1.795736344E9</v>
      </c>
      <c r="G16" s="165"/>
      <c r="H16" s="157">
        <f t="shared" si="8"/>
        <v>0.0194419503</v>
      </c>
      <c r="I16" s="35"/>
      <c r="J16" s="158">
        <f t="shared" si="9"/>
        <v>-45884116</v>
      </c>
      <c r="K16" s="139"/>
      <c r="L16" s="159">
        <f t="shared" si="10"/>
        <v>-39.13633956</v>
      </c>
      <c r="M16" s="139"/>
      <c r="N16" s="159">
        <f t="shared" si="5"/>
        <v>-0.01105264544</v>
      </c>
    </row>
    <row r="17">
      <c r="A17" s="153" t="s">
        <v>189</v>
      </c>
      <c r="B17" s="154">
        <v>3.1621586398E10</v>
      </c>
      <c r="C17" s="155"/>
      <c r="D17" s="156">
        <f t="shared" si="7"/>
        <v>0.1516031608</v>
      </c>
      <c r="E17" s="35"/>
      <c r="F17" s="154">
        <v>7.591286506E9</v>
      </c>
      <c r="G17" s="155"/>
      <c r="H17" s="157">
        <f t="shared" si="8"/>
        <v>0.08218879986</v>
      </c>
      <c r="I17" s="35"/>
      <c r="J17" s="158">
        <f t="shared" si="9"/>
        <v>24030299892</v>
      </c>
      <c r="K17" s="139"/>
      <c r="L17" s="159">
        <f t="shared" si="10"/>
        <v>0.3159047761</v>
      </c>
      <c r="M17" s="139"/>
      <c r="N17" s="159">
        <f t="shared" si="5"/>
        <v>0.06941436094</v>
      </c>
    </row>
    <row r="18">
      <c r="A18" s="160" t="s">
        <v>183</v>
      </c>
      <c r="B18" s="154">
        <v>1.44442968E8</v>
      </c>
      <c r="C18" s="165"/>
      <c r="D18" s="156">
        <f t="shared" si="7"/>
        <v>0.0006925019583</v>
      </c>
      <c r="E18" s="35"/>
      <c r="F18" s="154">
        <v>2.04672577E8</v>
      </c>
      <c r="G18" s="165"/>
      <c r="H18" s="157">
        <f t="shared" si="8"/>
        <v>0.002215934474</v>
      </c>
      <c r="I18" s="35"/>
      <c r="J18" s="158">
        <f t="shared" si="9"/>
        <v>-60229609</v>
      </c>
      <c r="K18" s="139"/>
      <c r="L18" s="159">
        <f t="shared" si="10"/>
        <v>-3.398205308</v>
      </c>
      <c r="M18" s="139"/>
      <c r="N18" s="159">
        <f t="shared" si="5"/>
        <v>-0.001523432515</v>
      </c>
    </row>
    <row r="19">
      <c r="A19" s="166" t="s">
        <v>184</v>
      </c>
      <c r="B19" s="154">
        <v>3.3515881594E10</v>
      </c>
      <c r="C19" s="165"/>
      <c r="D19" s="156">
        <f t="shared" si="7"/>
        <v>0.1606849676</v>
      </c>
      <c r="E19" s="35"/>
      <c r="F19" s="154">
        <v>9.591695247E9</v>
      </c>
      <c r="G19" s="165"/>
      <c r="H19" s="157">
        <f t="shared" si="8"/>
        <v>0.1038466827</v>
      </c>
      <c r="I19" s="35"/>
      <c r="J19" s="158">
        <f t="shared" si="9"/>
        <v>23924186347</v>
      </c>
      <c r="K19" s="139"/>
      <c r="L19" s="159">
        <f t="shared" si="10"/>
        <v>0.4009204371</v>
      </c>
      <c r="M19" s="139"/>
      <c r="N19" s="159">
        <f t="shared" si="5"/>
        <v>0.05683828494</v>
      </c>
    </row>
    <row r="20">
      <c r="A20" s="160" t="s">
        <v>185</v>
      </c>
      <c r="B20" s="167">
        <v>-6.558718015E9</v>
      </c>
      <c r="C20" s="165"/>
      <c r="D20" s="156"/>
      <c r="E20" s="35"/>
      <c r="F20" s="167">
        <v>-1.564879845E9</v>
      </c>
      <c r="G20" s="165"/>
      <c r="H20" s="157"/>
      <c r="I20" s="35"/>
      <c r="J20" s="139"/>
      <c r="K20" s="139"/>
      <c r="L20" s="159"/>
      <c r="M20" s="139"/>
      <c r="N20" s="159">
        <f t="shared" si="5"/>
        <v>0</v>
      </c>
    </row>
    <row r="21">
      <c r="A21" s="160" t="s">
        <v>190</v>
      </c>
      <c r="B21" s="167">
        <v>-2.246430217E9</v>
      </c>
      <c r="C21" s="165"/>
      <c r="D21" s="156"/>
      <c r="E21" s="35"/>
      <c r="F21" s="167">
        <v>-1.749852228E9</v>
      </c>
      <c r="G21" s="165"/>
      <c r="H21" s="157"/>
      <c r="I21" s="35"/>
      <c r="J21" s="139"/>
      <c r="K21" s="139"/>
      <c r="L21" s="159"/>
      <c r="M21" s="139"/>
      <c r="N21" s="159">
        <f t="shared" si="5"/>
        <v>0</v>
      </c>
    </row>
    <row r="22">
      <c r="A22" s="161" t="s">
        <v>191</v>
      </c>
      <c r="B22" s="162"/>
      <c r="C22" s="148">
        <v>2.9929651571E10</v>
      </c>
      <c r="D22" s="149"/>
      <c r="E22" s="35"/>
      <c r="F22" s="162"/>
      <c r="G22" s="148">
        <v>7.189465948E9</v>
      </c>
      <c r="H22" s="163"/>
      <c r="I22" s="35"/>
      <c r="J22" s="151"/>
      <c r="K22" s="152">
        <f t="shared" ref="K22:K23" si="11">C22-G22</f>
        <v>22740185623</v>
      </c>
      <c r="L22" s="164"/>
      <c r="M22" s="151"/>
      <c r="N22" s="159">
        <f t="shared" si="5"/>
        <v>0</v>
      </c>
    </row>
    <row r="23">
      <c r="A23" s="161" t="s">
        <v>192</v>
      </c>
      <c r="B23" s="162"/>
      <c r="C23" s="148">
        <v>3.4217217577E10</v>
      </c>
      <c r="D23" s="149"/>
      <c r="E23" s="35"/>
      <c r="F23" s="162"/>
      <c r="G23" s="148">
        <v>1.1716233088E10</v>
      </c>
      <c r="H23" s="163"/>
      <c r="I23" s="35"/>
      <c r="J23" s="151"/>
      <c r="K23" s="152">
        <f t="shared" si="11"/>
        <v>22500984489</v>
      </c>
      <c r="L23" s="164"/>
      <c r="M23" s="151"/>
      <c r="N23" s="159">
        <f t="shared" si="5"/>
        <v>0</v>
      </c>
    </row>
    <row r="24">
      <c r="A24" s="153" t="s">
        <v>193</v>
      </c>
      <c r="B24" s="154">
        <v>1.2454177801E10</v>
      </c>
      <c r="C24" s="155"/>
      <c r="D24" s="156">
        <f t="shared" ref="D24:D55" si="12">B24/$C$4</f>
        <v>0.05970898158</v>
      </c>
      <c r="E24" s="35"/>
      <c r="F24" s="154">
        <v>4.257233279E9</v>
      </c>
      <c r="G24" s="155"/>
      <c r="H24" s="157">
        <f t="shared" ref="H24:H39" si="13">F24/$G$4</f>
        <v>0.04609190994</v>
      </c>
      <c r="I24" s="35"/>
      <c r="J24" s="158">
        <f t="shared" ref="J24:J39" si="14">B24-F24</f>
        <v>8196944522</v>
      </c>
      <c r="K24" s="139"/>
      <c r="L24" s="159">
        <f t="shared" ref="L24:L39" si="15">F24/J24</f>
        <v>0.5193683168</v>
      </c>
      <c r="M24" s="139"/>
      <c r="N24" s="159">
        <f t="shared" si="5"/>
        <v>0.01361707164</v>
      </c>
    </row>
    <row r="25">
      <c r="A25" s="153" t="s">
        <v>194</v>
      </c>
      <c r="B25" s="154">
        <v>1.372301936E9</v>
      </c>
      <c r="C25" s="155"/>
      <c r="D25" s="156">
        <f t="shared" si="12"/>
        <v>0.006579218021</v>
      </c>
      <c r="E25" s="35"/>
      <c r="F25" s="154">
        <v>5.01885871E8</v>
      </c>
      <c r="G25" s="155"/>
      <c r="H25" s="157">
        <f t="shared" si="13"/>
        <v>0.005433782189</v>
      </c>
      <c r="I25" s="35"/>
      <c r="J25" s="158">
        <f t="shared" si="14"/>
        <v>870416065</v>
      </c>
      <c r="K25" s="139"/>
      <c r="L25" s="159">
        <f t="shared" si="15"/>
        <v>0.5766045586</v>
      </c>
      <c r="M25" s="139"/>
      <c r="N25" s="159">
        <f t="shared" si="5"/>
        <v>0.001145435832</v>
      </c>
    </row>
    <row r="26">
      <c r="A26" s="153" t="s">
        <v>195</v>
      </c>
      <c r="B26" s="154">
        <v>1.853179325E9</v>
      </c>
      <c r="C26" s="155"/>
      <c r="D26" s="156">
        <f t="shared" si="12"/>
        <v>0.00888468528</v>
      </c>
      <c r="E26" s="35"/>
      <c r="F26" s="154">
        <v>6.46401615E8</v>
      </c>
      <c r="G26" s="155"/>
      <c r="H26" s="157">
        <f t="shared" si="13"/>
        <v>0.006998414949</v>
      </c>
      <c r="I26" s="35"/>
      <c r="J26" s="158">
        <f t="shared" si="14"/>
        <v>1206777710</v>
      </c>
      <c r="K26" s="139"/>
      <c r="L26" s="159">
        <f t="shared" si="15"/>
        <v>0.5356426537</v>
      </c>
      <c r="M26" s="139"/>
      <c r="N26" s="159">
        <f t="shared" si="5"/>
        <v>0.001886270331</v>
      </c>
    </row>
    <row r="27">
      <c r="A27" s="160" t="s">
        <v>196</v>
      </c>
      <c r="B27" s="154">
        <v>6.75882235E8</v>
      </c>
      <c r="C27" s="165"/>
      <c r="D27" s="156">
        <f t="shared" si="12"/>
        <v>0.003240377692</v>
      </c>
      <c r="E27" s="35"/>
      <c r="F27" s="154">
        <v>2.74505395E8</v>
      </c>
      <c r="G27" s="165"/>
      <c r="H27" s="157">
        <f t="shared" si="13"/>
        <v>0.002971995452</v>
      </c>
      <c r="I27" s="35"/>
      <c r="J27" s="158">
        <f t="shared" si="14"/>
        <v>401376840</v>
      </c>
      <c r="K27" s="139"/>
      <c r="L27" s="159">
        <f t="shared" si="15"/>
        <v>0.6839094029</v>
      </c>
      <c r="M27" s="139"/>
      <c r="N27" s="159">
        <f t="shared" si="5"/>
        <v>0.0002683822401</v>
      </c>
    </row>
    <row r="28">
      <c r="A28" s="160" t="s">
        <v>197</v>
      </c>
      <c r="B28" s="154">
        <v>2.11910331E8</v>
      </c>
      <c r="C28" s="165"/>
      <c r="D28" s="156">
        <f t="shared" si="12"/>
        <v>0.001015960287</v>
      </c>
      <c r="E28" s="35"/>
      <c r="F28" s="154">
        <v>7.0322752E7</v>
      </c>
      <c r="G28" s="165"/>
      <c r="H28" s="157">
        <f t="shared" si="13"/>
        <v>0.0007613653609</v>
      </c>
      <c r="I28" s="35"/>
      <c r="J28" s="158">
        <f t="shared" si="14"/>
        <v>141587579</v>
      </c>
      <c r="K28" s="139"/>
      <c r="L28" s="159">
        <f t="shared" si="15"/>
        <v>0.4966731722</v>
      </c>
      <c r="M28" s="139"/>
      <c r="N28" s="159">
        <f t="shared" si="5"/>
        <v>0.000254594926</v>
      </c>
    </row>
    <row r="29">
      <c r="A29" s="160" t="s">
        <v>198</v>
      </c>
      <c r="B29" s="154">
        <v>1.12042897E8</v>
      </c>
      <c r="C29" s="165"/>
      <c r="D29" s="156">
        <f t="shared" si="12"/>
        <v>0.0005371665139</v>
      </c>
      <c r="E29" s="35"/>
      <c r="F29" s="154">
        <v>4.9373326E7</v>
      </c>
      <c r="G29" s="165"/>
      <c r="H29" s="157">
        <f t="shared" si="13"/>
        <v>0.0005345516081</v>
      </c>
      <c r="I29" s="35"/>
      <c r="J29" s="158">
        <f t="shared" si="14"/>
        <v>62669571</v>
      </c>
      <c r="K29" s="139"/>
      <c r="L29" s="159">
        <f t="shared" si="15"/>
        <v>0.7878357106</v>
      </c>
      <c r="M29" s="139"/>
      <c r="N29" s="159">
        <f t="shared" si="5"/>
        <v>0.000002614905854</v>
      </c>
    </row>
    <row r="30">
      <c r="A30" s="160" t="s">
        <v>199</v>
      </c>
      <c r="B30" s="154">
        <v>1.095843233E9</v>
      </c>
      <c r="C30" s="165"/>
      <c r="D30" s="156">
        <f t="shared" si="12"/>
        <v>0.005253793905</v>
      </c>
      <c r="E30" s="35"/>
      <c r="F30" s="154">
        <v>7.18779784E8</v>
      </c>
      <c r="G30" s="165"/>
      <c r="H30" s="157">
        <f t="shared" si="13"/>
        <v>0.007782033752</v>
      </c>
      <c r="I30" s="35"/>
      <c r="J30" s="158">
        <f t="shared" si="14"/>
        <v>377063449</v>
      </c>
      <c r="K30" s="139"/>
      <c r="L30" s="159">
        <f t="shared" si="15"/>
        <v>1.906256854</v>
      </c>
      <c r="M30" s="139"/>
      <c r="N30" s="159">
        <f t="shared" si="5"/>
        <v>-0.002528239848</v>
      </c>
    </row>
    <row r="31">
      <c r="A31" s="160" t="s">
        <v>200</v>
      </c>
      <c r="B31" s="154">
        <v>1.302723647E9</v>
      </c>
      <c r="C31" s="165"/>
      <c r="D31" s="156">
        <f t="shared" si="12"/>
        <v>0.006245639294</v>
      </c>
      <c r="E31" s="35"/>
      <c r="F31" s="154">
        <v>5.98313098E8</v>
      </c>
      <c r="G31" s="165"/>
      <c r="H31" s="157">
        <f t="shared" si="13"/>
        <v>0.00647777362</v>
      </c>
      <c r="I31" s="35"/>
      <c r="J31" s="158">
        <f t="shared" si="14"/>
        <v>704410549</v>
      </c>
      <c r="K31" s="139"/>
      <c r="L31" s="159">
        <f t="shared" si="15"/>
        <v>0.8493812292</v>
      </c>
      <c r="M31" s="139"/>
      <c r="N31" s="159">
        <f t="shared" si="5"/>
        <v>-0.0002321343259</v>
      </c>
    </row>
    <row r="32">
      <c r="A32" s="160" t="s">
        <v>201</v>
      </c>
      <c r="B32" s="154">
        <v>5.02507009E8</v>
      </c>
      <c r="C32" s="165"/>
      <c r="D32" s="156">
        <f t="shared" si="12"/>
        <v>0.002409166002</v>
      </c>
      <c r="E32" s="35"/>
      <c r="F32" s="154">
        <v>1.33381913E8</v>
      </c>
      <c r="G32" s="165"/>
      <c r="H32" s="157">
        <f t="shared" si="13"/>
        <v>0.001444089792</v>
      </c>
      <c r="I32" s="35"/>
      <c r="J32" s="158">
        <f t="shared" si="14"/>
        <v>369125096</v>
      </c>
      <c r="K32" s="139"/>
      <c r="L32" s="159">
        <f t="shared" si="15"/>
        <v>0.3613460977</v>
      </c>
      <c r="M32" s="139"/>
      <c r="N32" s="159">
        <f t="shared" si="5"/>
        <v>0.0009650762101</v>
      </c>
    </row>
    <row r="33">
      <c r="A33" s="160" t="s">
        <v>202</v>
      </c>
      <c r="B33" s="154">
        <v>6120178.0</v>
      </c>
      <c r="C33" s="165"/>
      <c r="D33" s="156">
        <f t="shared" si="12"/>
        <v>0.00002934192857</v>
      </c>
      <c r="E33" s="35"/>
      <c r="F33" s="154">
        <v>2051895.0</v>
      </c>
      <c r="G33" s="165"/>
      <c r="H33" s="157">
        <f t="shared" si="13"/>
        <v>0.00002221531059</v>
      </c>
      <c r="I33" s="35"/>
      <c r="J33" s="158">
        <f t="shared" si="14"/>
        <v>4068283</v>
      </c>
      <c r="K33" s="139"/>
      <c r="L33" s="159">
        <f t="shared" si="15"/>
        <v>0.5043638803</v>
      </c>
      <c r="M33" s="139"/>
      <c r="N33" s="159">
        <f t="shared" si="5"/>
        <v>0.000007126617985</v>
      </c>
    </row>
    <row r="34">
      <c r="A34" s="160" t="s">
        <v>203</v>
      </c>
      <c r="B34" s="154">
        <v>2.1479698E7</v>
      </c>
      <c r="C34" s="165"/>
      <c r="D34" s="156">
        <f t="shared" si="12"/>
        <v>0.0001029799729</v>
      </c>
      <c r="E34" s="35"/>
      <c r="F34" s="154">
        <v>3.0797049E7</v>
      </c>
      <c r="G34" s="165"/>
      <c r="H34" s="157">
        <f t="shared" si="13"/>
        <v>0.0003334312958</v>
      </c>
      <c r="I34" s="35"/>
      <c r="J34" s="158">
        <f t="shared" si="14"/>
        <v>-9317351</v>
      </c>
      <c r="K34" s="139"/>
      <c r="L34" s="159">
        <f t="shared" si="15"/>
        <v>-3.305343869</v>
      </c>
      <c r="M34" s="139"/>
      <c r="N34" s="159">
        <f t="shared" si="5"/>
        <v>-0.0002304513229</v>
      </c>
    </row>
    <row r="35">
      <c r="A35" s="160" t="s">
        <v>204</v>
      </c>
      <c r="B35" s="154">
        <v>6.8896762E7</v>
      </c>
      <c r="C35" s="165"/>
      <c r="D35" s="156">
        <f t="shared" si="12"/>
        <v>0.0003303112866</v>
      </c>
      <c r="E35" s="35"/>
      <c r="F35" s="154">
        <v>1.9036855E7</v>
      </c>
      <c r="G35" s="165"/>
      <c r="H35" s="157">
        <f t="shared" si="13"/>
        <v>0.0002061068653</v>
      </c>
      <c r="I35" s="35"/>
      <c r="J35" s="158">
        <f t="shared" si="14"/>
        <v>49859907</v>
      </c>
      <c r="K35" s="139"/>
      <c r="L35" s="159">
        <f t="shared" si="15"/>
        <v>0.3818068694</v>
      </c>
      <c r="M35" s="139"/>
      <c r="N35" s="159">
        <f t="shared" si="5"/>
        <v>0.0001242044213</v>
      </c>
    </row>
    <row r="36">
      <c r="A36" s="160" t="s">
        <v>205</v>
      </c>
      <c r="B36" s="154">
        <v>3.8689304E8</v>
      </c>
      <c r="C36" s="165"/>
      <c r="D36" s="156">
        <f t="shared" si="12"/>
        <v>0.001854878722</v>
      </c>
      <c r="E36" s="35"/>
      <c r="F36" s="154">
        <v>1.4428057E8</v>
      </c>
      <c r="G36" s="165"/>
      <c r="H36" s="157">
        <f t="shared" si="13"/>
        <v>0.001562086595</v>
      </c>
      <c r="I36" s="35"/>
      <c r="J36" s="158">
        <f t="shared" si="14"/>
        <v>242612470</v>
      </c>
      <c r="K36" s="139"/>
      <c r="L36" s="159">
        <f t="shared" si="15"/>
        <v>0.5946956065</v>
      </c>
      <c r="M36" s="139"/>
      <c r="N36" s="159">
        <f t="shared" si="5"/>
        <v>0.0002927921264</v>
      </c>
    </row>
    <row r="37">
      <c r="A37" s="160" t="s">
        <v>206</v>
      </c>
      <c r="B37" s="154">
        <v>1.130087977E9</v>
      </c>
      <c r="C37" s="165"/>
      <c r="D37" s="156">
        <f t="shared" si="12"/>
        <v>0.005417973252</v>
      </c>
      <c r="E37" s="35"/>
      <c r="F37" s="154">
        <v>3.61561315E8</v>
      </c>
      <c r="G37" s="165"/>
      <c r="H37" s="157">
        <f t="shared" si="13"/>
        <v>0.003914526284</v>
      </c>
      <c r="I37" s="35"/>
      <c r="J37" s="158">
        <f t="shared" si="14"/>
        <v>768526662</v>
      </c>
      <c r="K37" s="139"/>
      <c r="L37" s="159">
        <f t="shared" si="15"/>
        <v>0.4704603404</v>
      </c>
      <c r="M37" s="139"/>
      <c r="N37" s="159">
        <f t="shared" si="5"/>
        <v>0.001503446968</v>
      </c>
    </row>
    <row r="38">
      <c r="A38" s="160" t="s">
        <v>207</v>
      </c>
      <c r="B38" s="154">
        <v>4.823744384E9</v>
      </c>
      <c r="C38" s="165"/>
      <c r="D38" s="156">
        <f t="shared" si="12"/>
        <v>0.02312644553</v>
      </c>
      <c r="E38" s="35"/>
      <c r="F38" s="154">
        <v>1.811817112E9</v>
      </c>
      <c r="G38" s="165"/>
      <c r="H38" s="157">
        <f t="shared" si="13"/>
        <v>0.01961605242</v>
      </c>
      <c r="I38" s="35"/>
      <c r="J38" s="158">
        <f t="shared" si="14"/>
        <v>3011927272</v>
      </c>
      <c r="K38" s="139"/>
      <c r="L38" s="159">
        <f t="shared" si="15"/>
        <v>0.6015474307</v>
      </c>
      <c r="M38" s="139"/>
      <c r="N38" s="159">
        <f t="shared" si="5"/>
        <v>0.003510393117</v>
      </c>
    </row>
    <row r="39">
      <c r="A39" s="160" t="s">
        <v>208</v>
      </c>
      <c r="B39" s="154">
        <v>2.86234966E8</v>
      </c>
      <c r="C39" s="165"/>
      <c r="D39" s="156">
        <f t="shared" si="12"/>
        <v>0.001372294389</v>
      </c>
      <c r="E39" s="35"/>
      <c r="F39" s="154">
        <v>1.06714542E8</v>
      </c>
      <c r="G39" s="165"/>
      <c r="H39" s="157">
        <f t="shared" si="13"/>
        <v>0.0011553694</v>
      </c>
      <c r="I39" s="35"/>
      <c r="J39" s="158">
        <f t="shared" si="14"/>
        <v>179520424</v>
      </c>
      <c r="K39" s="139"/>
      <c r="L39" s="159">
        <f t="shared" si="15"/>
        <v>0.594442346</v>
      </c>
      <c r="M39" s="139"/>
      <c r="N39" s="159">
        <f t="shared" si="5"/>
        <v>0.0002169249889</v>
      </c>
    </row>
    <row r="40">
      <c r="A40" s="160" t="s">
        <v>209</v>
      </c>
      <c r="B40" s="154">
        <v>856543.0</v>
      </c>
      <c r="C40" s="165"/>
      <c r="D40" s="156">
        <f t="shared" si="12"/>
        <v>0.000004106518393</v>
      </c>
      <c r="E40" s="35"/>
      <c r="F40" s="154" t="s">
        <v>210</v>
      </c>
      <c r="G40" s="165"/>
      <c r="H40" s="157"/>
      <c r="I40" s="35"/>
      <c r="J40" s="139"/>
      <c r="K40" s="139"/>
      <c r="L40" s="159"/>
      <c r="M40" s="139"/>
      <c r="N40" s="159">
        <f t="shared" si="5"/>
        <v>0.000004106518393</v>
      </c>
    </row>
    <row r="41">
      <c r="A41" s="160" t="s">
        <v>211</v>
      </c>
      <c r="B41" s="154">
        <v>1.17050019E9</v>
      </c>
      <c r="C41" s="165"/>
      <c r="D41" s="156">
        <f t="shared" si="12"/>
        <v>0.005611721256</v>
      </c>
      <c r="E41" s="35"/>
      <c r="F41" s="154">
        <v>2.3084618E7</v>
      </c>
      <c r="G41" s="165"/>
      <c r="H41" s="157">
        <f t="shared" ref="H41:H55" si="16">F41/$G$4</f>
        <v>0.0002499308974</v>
      </c>
      <c r="I41" s="35"/>
      <c r="J41" s="158">
        <f t="shared" ref="J41:J55" si="17">B41-F41</f>
        <v>1147415572</v>
      </c>
      <c r="K41" s="139"/>
      <c r="L41" s="159">
        <f t="shared" ref="L41:L55" si="18">F41/J41</f>
        <v>0.02011879441</v>
      </c>
      <c r="M41" s="139"/>
      <c r="N41" s="159">
        <f t="shared" si="5"/>
        <v>0.005361790358</v>
      </c>
    </row>
    <row r="42">
      <c r="A42" s="160" t="s">
        <v>212</v>
      </c>
      <c r="B42" s="154">
        <v>3.9488172E7</v>
      </c>
      <c r="C42" s="165"/>
      <c r="D42" s="156">
        <f t="shared" si="12"/>
        <v>0.0001893178797</v>
      </c>
      <c r="E42" s="35"/>
      <c r="F42" s="154">
        <v>1.6615815E7</v>
      </c>
      <c r="G42" s="165"/>
      <c r="H42" s="157">
        <f t="shared" si="16"/>
        <v>0.000179894922</v>
      </c>
      <c r="I42" s="35"/>
      <c r="J42" s="158">
        <f t="shared" si="17"/>
        <v>22872357</v>
      </c>
      <c r="K42" s="139"/>
      <c r="L42" s="159">
        <f t="shared" si="18"/>
        <v>0.7264583619</v>
      </c>
      <c r="M42" s="139"/>
      <c r="N42" s="159">
        <f t="shared" si="5"/>
        <v>0.000009422957732</v>
      </c>
    </row>
    <row r="43">
      <c r="A43" s="160" t="s">
        <v>213</v>
      </c>
      <c r="B43" s="154">
        <v>1.072157307E9</v>
      </c>
      <c r="C43" s="165"/>
      <c r="D43" s="156">
        <f t="shared" si="12"/>
        <v>0.005140236627</v>
      </c>
      <c r="E43" s="35"/>
      <c r="F43" s="154">
        <v>3.69374209E8</v>
      </c>
      <c r="G43" s="155"/>
      <c r="H43" s="157">
        <f t="shared" si="16"/>
        <v>0.003999114368</v>
      </c>
      <c r="I43" s="35"/>
      <c r="J43" s="158">
        <f t="shared" si="17"/>
        <v>702783098</v>
      </c>
      <c r="K43" s="139"/>
      <c r="L43" s="159">
        <f t="shared" si="18"/>
        <v>0.525587781</v>
      </c>
      <c r="M43" s="139"/>
      <c r="N43" s="159">
        <f t="shared" si="5"/>
        <v>0.001141122259</v>
      </c>
    </row>
    <row r="44">
      <c r="A44" s="160" t="s">
        <v>214</v>
      </c>
      <c r="B44" s="154">
        <v>7.2303572E7</v>
      </c>
      <c r="C44" s="165"/>
      <c r="D44" s="156">
        <f t="shared" si="12"/>
        <v>0.0003466445331</v>
      </c>
      <c r="E44" s="35"/>
      <c r="F44" s="154">
        <v>3.8128647E7</v>
      </c>
      <c r="G44" s="165"/>
      <c r="H44" s="157">
        <f t="shared" si="16"/>
        <v>0.0004128085187</v>
      </c>
      <c r="I44" s="35"/>
      <c r="J44" s="158">
        <f t="shared" si="17"/>
        <v>34174925</v>
      </c>
      <c r="K44" s="139"/>
      <c r="L44" s="159">
        <f t="shared" si="18"/>
        <v>1.115690729</v>
      </c>
      <c r="M44" s="139"/>
      <c r="N44" s="159">
        <f t="shared" si="5"/>
        <v>-0.00006616398558</v>
      </c>
    </row>
    <row r="45">
      <c r="A45" s="160" t="s">
        <v>215</v>
      </c>
      <c r="B45" s="154">
        <v>7.33418774E8</v>
      </c>
      <c r="C45" s="165"/>
      <c r="D45" s="156">
        <f t="shared" si="12"/>
        <v>0.003516224738</v>
      </c>
      <c r="E45" s="35"/>
      <c r="F45" s="154">
        <v>3.37352097E8</v>
      </c>
      <c r="G45" s="165"/>
      <c r="H45" s="157">
        <f t="shared" si="16"/>
        <v>0.003652419648</v>
      </c>
      <c r="I45" s="35"/>
      <c r="J45" s="158">
        <f t="shared" si="17"/>
        <v>396066677</v>
      </c>
      <c r="K45" s="139"/>
      <c r="L45" s="159">
        <f t="shared" si="18"/>
        <v>0.8517558194</v>
      </c>
      <c r="M45" s="139"/>
      <c r="N45" s="159">
        <f t="shared" si="5"/>
        <v>-0.00013619491</v>
      </c>
    </row>
    <row r="46">
      <c r="A46" s="160" t="s">
        <v>216</v>
      </c>
      <c r="B46" s="154">
        <v>3.5460541E7</v>
      </c>
      <c r="C46" s="165"/>
      <c r="D46" s="156">
        <f t="shared" si="12"/>
        <v>0.0001700082353</v>
      </c>
      <c r="E46" s="35"/>
      <c r="F46" s="154">
        <v>1.9801295E7</v>
      </c>
      <c r="G46" s="165"/>
      <c r="H46" s="157">
        <f t="shared" si="16"/>
        <v>0.0002143832499</v>
      </c>
      <c r="I46" s="35"/>
      <c r="J46" s="158">
        <f t="shared" si="17"/>
        <v>15659246</v>
      </c>
      <c r="K46" s="139"/>
      <c r="L46" s="159">
        <f t="shared" si="18"/>
        <v>1.264511395</v>
      </c>
      <c r="M46" s="139"/>
      <c r="N46" s="159">
        <f t="shared" si="5"/>
        <v>-0.00004437501461</v>
      </c>
    </row>
    <row r="47">
      <c r="A47" s="160" t="s">
        <v>217</v>
      </c>
      <c r="B47" s="154">
        <v>2.2715789E7</v>
      </c>
      <c r="C47" s="165"/>
      <c r="D47" s="156">
        <f t="shared" si="12"/>
        <v>0.0001089061557</v>
      </c>
      <c r="E47" s="35"/>
      <c r="F47" s="154">
        <v>9208858.0</v>
      </c>
      <c r="G47" s="165"/>
      <c r="H47" s="157">
        <f t="shared" si="16"/>
        <v>0.00009970180766</v>
      </c>
      <c r="I47" s="35"/>
      <c r="J47" s="158">
        <f t="shared" si="17"/>
        <v>13506931</v>
      </c>
      <c r="K47" s="139"/>
      <c r="L47" s="159">
        <f t="shared" si="18"/>
        <v>0.6817875948</v>
      </c>
      <c r="M47" s="139"/>
      <c r="N47" s="159">
        <f t="shared" si="5"/>
        <v>0.000009204348062</v>
      </c>
    </row>
    <row r="48">
      <c r="A48" s="160" t="s">
        <v>218</v>
      </c>
      <c r="B48" s="154">
        <v>6.4994004E8</v>
      </c>
      <c r="C48" s="165"/>
      <c r="D48" s="156">
        <f t="shared" si="12"/>
        <v>0.0031160032</v>
      </c>
      <c r="E48" s="35"/>
      <c r="F48" s="154">
        <v>2.05310353E8</v>
      </c>
      <c r="G48" s="165"/>
      <c r="H48" s="157">
        <f t="shared" si="16"/>
        <v>0.002222839502</v>
      </c>
      <c r="I48" s="35"/>
      <c r="J48" s="158">
        <f t="shared" si="17"/>
        <v>444629687</v>
      </c>
      <c r="K48" s="139"/>
      <c r="L48" s="159">
        <f t="shared" si="18"/>
        <v>0.4617558364</v>
      </c>
      <c r="M48" s="139"/>
      <c r="N48" s="159">
        <f t="shared" si="5"/>
        <v>0.0008931636982</v>
      </c>
    </row>
    <row r="49">
      <c r="A49" s="160" t="s">
        <v>219</v>
      </c>
      <c r="B49" s="154">
        <v>8.05110163E8</v>
      </c>
      <c r="C49" s="165"/>
      <c r="D49" s="156">
        <f t="shared" si="12"/>
        <v>0.003859934286</v>
      </c>
      <c r="E49" s="35"/>
      <c r="F49" s="154">
        <v>4.01379528E8</v>
      </c>
      <c r="G49" s="165"/>
      <c r="H49" s="157">
        <f t="shared" si="16"/>
        <v>0.004345627276</v>
      </c>
      <c r="I49" s="35"/>
      <c r="J49" s="158">
        <f t="shared" si="17"/>
        <v>403730635</v>
      </c>
      <c r="K49" s="139"/>
      <c r="L49" s="159">
        <f t="shared" si="18"/>
        <v>0.9941765455</v>
      </c>
      <c r="M49" s="139"/>
      <c r="N49" s="159">
        <f t="shared" si="5"/>
        <v>-0.0004856929898</v>
      </c>
    </row>
    <row r="50">
      <c r="A50" s="160" t="s">
        <v>220</v>
      </c>
      <c r="B50" s="154">
        <v>4.3197789E7</v>
      </c>
      <c r="C50" s="165"/>
      <c r="D50" s="156">
        <f t="shared" si="12"/>
        <v>0.0002071028717</v>
      </c>
      <c r="E50" s="35"/>
      <c r="F50" s="154">
        <v>1.1136412E7</v>
      </c>
      <c r="G50" s="165"/>
      <c r="H50" s="157">
        <f t="shared" si="16"/>
        <v>0.000120570912</v>
      </c>
      <c r="I50" s="35"/>
      <c r="J50" s="158">
        <f t="shared" si="17"/>
        <v>32061377</v>
      </c>
      <c r="K50" s="139"/>
      <c r="L50" s="159">
        <f t="shared" si="18"/>
        <v>0.3473466533</v>
      </c>
      <c r="M50" s="139"/>
      <c r="N50" s="159">
        <f t="shared" si="5"/>
        <v>0.00008653195977</v>
      </c>
    </row>
    <row r="51">
      <c r="A51" s="160" t="s">
        <v>221</v>
      </c>
      <c r="B51" s="154">
        <v>1856056.0</v>
      </c>
      <c r="C51" s="165"/>
      <c r="D51" s="156">
        <f t="shared" si="12"/>
        <v>0.000008898476904</v>
      </c>
      <c r="E51" s="35"/>
      <c r="F51" s="154">
        <v>18900.0</v>
      </c>
      <c r="G51" s="165"/>
      <c r="H51" s="157">
        <f t="shared" si="16"/>
        <v>0.0000002046251734</v>
      </c>
      <c r="I51" s="35"/>
      <c r="J51" s="158">
        <f t="shared" si="17"/>
        <v>1837156</v>
      </c>
      <c r="K51" s="139"/>
      <c r="L51" s="159">
        <f t="shared" si="18"/>
        <v>0.01028764024</v>
      </c>
      <c r="M51" s="139"/>
      <c r="N51" s="159">
        <f t="shared" si="5"/>
        <v>0.000008693851731</v>
      </c>
    </row>
    <row r="52">
      <c r="A52" s="160" t="s">
        <v>222</v>
      </c>
      <c r="B52" s="154">
        <v>5.8958853E7</v>
      </c>
      <c r="C52" s="165"/>
      <c r="D52" s="156">
        <f t="shared" si="12"/>
        <v>0.0002826660358</v>
      </c>
      <c r="E52" s="35"/>
      <c r="F52" s="154">
        <v>2.3699619E7</v>
      </c>
      <c r="G52" s="165"/>
      <c r="H52" s="157">
        <f t="shared" si="16"/>
        <v>0.0002565893464</v>
      </c>
      <c r="I52" s="35"/>
      <c r="J52" s="158">
        <f t="shared" si="17"/>
        <v>35259234</v>
      </c>
      <c r="K52" s="139"/>
      <c r="L52" s="159">
        <f t="shared" si="18"/>
        <v>0.6721535414</v>
      </c>
      <c r="M52" s="139"/>
      <c r="N52" s="159">
        <f t="shared" si="5"/>
        <v>0.00002607668939</v>
      </c>
    </row>
    <row r="53">
      <c r="A53" s="160" t="s">
        <v>223</v>
      </c>
      <c r="B53" s="154">
        <v>2.845298174E9</v>
      </c>
      <c r="C53" s="165"/>
      <c r="D53" s="156">
        <f t="shared" si="12"/>
        <v>0.01364119406</v>
      </c>
      <c r="E53" s="35"/>
      <c r="F53" s="154">
        <v>4.74063192E8</v>
      </c>
      <c r="G53" s="165"/>
      <c r="H53" s="157">
        <f t="shared" si="16"/>
        <v>0.00513255359</v>
      </c>
      <c r="I53" s="35"/>
      <c r="J53" s="158">
        <f t="shared" si="17"/>
        <v>2371234982</v>
      </c>
      <c r="K53" s="139"/>
      <c r="L53" s="159">
        <f t="shared" si="18"/>
        <v>0.1999224858</v>
      </c>
      <c r="M53" s="139"/>
      <c r="N53" s="159">
        <f t="shared" si="5"/>
        <v>0.008508640472</v>
      </c>
    </row>
    <row r="54">
      <c r="A54" s="160" t="s">
        <v>224</v>
      </c>
      <c r="B54" s="154">
        <v>3.61757825E8</v>
      </c>
      <c r="C54" s="165"/>
      <c r="D54" s="156">
        <f t="shared" si="12"/>
        <v>0.001734373128</v>
      </c>
      <c r="E54" s="35"/>
      <c r="F54" s="154">
        <v>6.0371914E7</v>
      </c>
      <c r="G54" s="165"/>
      <c r="H54" s="157">
        <f t="shared" si="16"/>
        <v>0.000653630337</v>
      </c>
      <c r="I54" s="35"/>
      <c r="J54" s="158">
        <f t="shared" si="17"/>
        <v>301385911</v>
      </c>
      <c r="K54" s="139"/>
      <c r="L54" s="159">
        <f t="shared" si="18"/>
        <v>0.2003143206</v>
      </c>
      <c r="M54" s="139"/>
      <c r="N54" s="159">
        <f t="shared" si="5"/>
        <v>0.001080742791</v>
      </c>
    </row>
    <row r="55">
      <c r="A55" s="160" t="s">
        <v>225</v>
      </c>
      <c r="B55" s="154">
        <v>172370.0</v>
      </c>
      <c r="C55" s="165"/>
      <c r="D55" s="156">
        <f t="shared" si="12"/>
        <v>0.0000008263923416</v>
      </c>
      <c r="E55" s="35"/>
      <c r="F55" s="154">
        <v>231260.0</v>
      </c>
      <c r="G55" s="165"/>
      <c r="H55" s="157">
        <f t="shared" si="16"/>
        <v>0.000002503789291</v>
      </c>
      <c r="I55" s="35"/>
      <c r="J55" s="158">
        <f t="shared" si="17"/>
        <v>-58890</v>
      </c>
      <c r="K55" s="139"/>
      <c r="L55" s="159">
        <f t="shared" si="18"/>
        <v>-3.92698251</v>
      </c>
      <c r="M55" s="139"/>
      <c r="N55" s="159">
        <f t="shared" si="5"/>
        <v>-0.000001677396949</v>
      </c>
    </row>
    <row r="56">
      <c r="A56" s="161" t="s">
        <v>226</v>
      </c>
      <c r="B56" s="162"/>
      <c r="C56" s="148">
        <v>4.287566006E9</v>
      </c>
      <c r="D56" s="149"/>
      <c r="E56" s="35"/>
      <c r="F56" s="162"/>
      <c r="G56" s="148">
        <v>4.52676714E9</v>
      </c>
      <c r="H56" s="163"/>
      <c r="I56" s="35"/>
      <c r="J56" s="151"/>
      <c r="K56" s="152">
        <f t="shared" ref="K56:K57" si="19">C56-G56</f>
        <v>-239201134</v>
      </c>
      <c r="L56" s="164"/>
      <c r="M56" s="151"/>
      <c r="N56" s="159">
        <f t="shared" si="5"/>
        <v>0</v>
      </c>
    </row>
    <row r="57">
      <c r="A57" s="161" t="s">
        <v>227</v>
      </c>
      <c r="B57" s="162"/>
      <c r="C57" s="148">
        <v>5.881291205E9</v>
      </c>
      <c r="D57" s="149"/>
      <c r="E57" s="35"/>
      <c r="F57" s="162"/>
      <c r="G57" s="148">
        <v>6.736166288E9</v>
      </c>
      <c r="H57" s="163"/>
      <c r="I57" s="35"/>
      <c r="J57" s="151"/>
      <c r="K57" s="152">
        <f t="shared" si="19"/>
        <v>-854875083</v>
      </c>
      <c r="L57" s="164"/>
      <c r="M57" s="151"/>
      <c r="N57" s="159">
        <f t="shared" si="5"/>
        <v>0</v>
      </c>
    </row>
    <row r="58">
      <c r="A58" s="160" t="s">
        <v>228</v>
      </c>
      <c r="B58" s="154">
        <v>3.59736794E8</v>
      </c>
      <c r="C58" s="165"/>
      <c r="D58" s="156">
        <f t="shared" ref="D58:D61" si="20">B58/$C$4</f>
        <v>0.001724683713</v>
      </c>
      <c r="E58" s="35"/>
      <c r="F58" s="154">
        <v>1.04367508E8</v>
      </c>
      <c r="G58" s="165"/>
      <c r="H58" s="157">
        <f>F58/$G$4</f>
        <v>0.001129958699</v>
      </c>
      <c r="I58" s="35"/>
      <c r="J58" s="158">
        <f>B58-F58</f>
        <v>255369286</v>
      </c>
      <c r="K58" s="139"/>
      <c r="L58" s="159">
        <f>F58/J58</f>
        <v>0.4086924847</v>
      </c>
      <c r="M58" s="139"/>
      <c r="N58" s="159">
        <f t="shared" si="5"/>
        <v>0.0005947250132</v>
      </c>
    </row>
    <row r="59">
      <c r="A59" s="153" t="s">
        <v>229</v>
      </c>
      <c r="B59" s="154">
        <v>5.25E7</v>
      </c>
      <c r="C59" s="155"/>
      <c r="D59" s="156">
        <f t="shared" si="20"/>
        <v>0.0002517003999</v>
      </c>
      <c r="E59" s="35"/>
      <c r="F59" s="154" t="s">
        <v>210</v>
      </c>
      <c r="G59" s="155"/>
      <c r="H59" s="157"/>
      <c r="I59" s="35"/>
      <c r="J59" s="139"/>
      <c r="K59" s="139"/>
      <c r="L59" s="159"/>
      <c r="M59" s="139"/>
      <c r="N59" s="159">
        <f t="shared" si="5"/>
        <v>0.0002517003999</v>
      </c>
    </row>
    <row r="60">
      <c r="A60" s="153" t="s">
        <v>230</v>
      </c>
      <c r="B60" s="154">
        <v>1.71793045E8</v>
      </c>
      <c r="C60" s="155"/>
      <c r="D60" s="156">
        <f t="shared" si="20"/>
        <v>0.0008236262501</v>
      </c>
      <c r="E60" s="35"/>
      <c r="F60" s="154">
        <v>5.5357634E7</v>
      </c>
      <c r="G60" s="155"/>
      <c r="H60" s="157">
        <f t="shared" ref="H60:H66" si="21">F60/$G$4</f>
        <v>0.0005993420876</v>
      </c>
      <c r="I60" s="35"/>
      <c r="J60" s="158">
        <f t="shared" ref="J60:J61" si="22">B60-F60</f>
        <v>116435411</v>
      </c>
      <c r="K60" s="139"/>
      <c r="L60" s="159">
        <f t="shared" ref="L60:L61" si="23">F60/J60</f>
        <v>0.4754364117</v>
      </c>
      <c r="M60" s="139"/>
      <c r="N60" s="159">
        <f t="shared" si="5"/>
        <v>0.0002242841625</v>
      </c>
    </row>
    <row r="61">
      <c r="A61" s="160" t="s">
        <v>231</v>
      </c>
      <c r="B61" s="154">
        <v>1.622196593E9</v>
      </c>
      <c r="C61" s="165"/>
      <c r="D61" s="156">
        <f t="shared" si="20"/>
        <v>0.007777286308</v>
      </c>
      <c r="E61" s="35"/>
      <c r="F61" s="154">
        <v>4.96287483E8</v>
      </c>
      <c r="G61" s="165"/>
      <c r="H61" s="157">
        <f t="shared" si="21"/>
        <v>0.005373169961</v>
      </c>
      <c r="I61" s="35"/>
      <c r="J61" s="158">
        <f t="shared" si="22"/>
        <v>1125909110</v>
      </c>
      <c r="K61" s="139"/>
      <c r="L61" s="159">
        <f t="shared" si="23"/>
        <v>0.4407882293</v>
      </c>
      <c r="M61" s="139"/>
      <c r="N61" s="159">
        <f t="shared" si="5"/>
        <v>0.002404116348</v>
      </c>
    </row>
    <row r="62">
      <c r="A62" s="160" t="s">
        <v>232</v>
      </c>
      <c r="B62" s="154" t="s">
        <v>210</v>
      </c>
      <c r="C62" s="165"/>
      <c r="D62" s="156"/>
      <c r="E62" s="35"/>
      <c r="F62" s="154">
        <v>2.8E7</v>
      </c>
      <c r="G62" s="155"/>
      <c r="H62" s="157">
        <f t="shared" si="21"/>
        <v>0.000303148405</v>
      </c>
      <c r="I62" s="35"/>
      <c r="J62" s="139"/>
      <c r="K62" s="139"/>
      <c r="L62" s="159"/>
      <c r="M62" s="139"/>
      <c r="N62" s="159">
        <f t="shared" si="5"/>
        <v>-0.000303148405</v>
      </c>
    </row>
    <row r="63">
      <c r="A63" s="160" t="s">
        <v>233</v>
      </c>
      <c r="B63" s="154" t="s">
        <v>210</v>
      </c>
      <c r="C63" s="165"/>
      <c r="D63" s="156"/>
      <c r="E63" s="35"/>
      <c r="F63" s="154">
        <v>30.0</v>
      </c>
      <c r="G63" s="165"/>
      <c r="H63" s="157">
        <f t="shared" si="21"/>
        <v>0.0000000003248018625</v>
      </c>
      <c r="I63" s="35"/>
      <c r="J63" s="139"/>
      <c r="K63" s="139"/>
      <c r="L63" s="159"/>
      <c r="M63" s="139"/>
      <c r="N63" s="159">
        <f t="shared" si="5"/>
        <v>-0.0000000003248018625</v>
      </c>
    </row>
    <row r="64">
      <c r="A64" s="160" t="s">
        <v>234</v>
      </c>
      <c r="B64" s="154">
        <v>6.3140949E7</v>
      </c>
      <c r="C64" s="165"/>
      <c r="D64" s="156">
        <f t="shared" ref="D64:D78" si="24">B64/$C$4</f>
        <v>0.0003027162307</v>
      </c>
      <c r="E64" s="35"/>
      <c r="F64" s="154">
        <v>4932000.0</v>
      </c>
      <c r="G64" s="165"/>
      <c r="H64" s="157">
        <f t="shared" si="21"/>
        <v>0.0000533974262</v>
      </c>
      <c r="I64" s="35"/>
      <c r="J64" s="158">
        <f t="shared" ref="J64:J66" si="25">B64-F64</f>
        <v>58208949</v>
      </c>
      <c r="K64" s="139"/>
      <c r="L64" s="159">
        <f t="shared" ref="L64:L66" si="26">F64/J64</f>
        <v>0.08472923983</v>
      </c>
      <c r="M64" s="139"/>
      <c r="N64" s="159">
        <f t="shared" si="5"/>
        <v>0.0002493188045</v>
      </c>
    </row>
    <row r="65">
      <c r="A65" s="153" t="s">
        <v>235</v>
      </c>
      <c r="B65" s="154">
        <v>1.942462521E9</v>
      </c>
      <c r="C65" s="165"/>
      <c r="D65" s="156">
        <f t="shared" si="24"/>
        <v>0.009312735111</v>
      </c>
      <c r="E65" s="35"/>
      <c r="F65" s="154">
        <v>1.436260768E9</v>
      </c>
      <c r="G65" s="165"/>
      <c r="H65" s="157">
        <f t="shared" si="21"/>
        <v>0.01555000575</v>
      </c>
      <c r="I65" s="35"/>
      <c r="J65" s="158">
        <f t="shared" si="25"/>
        <v>506201753</v>
      </c>
      <c r="K65" s="139"/>
      <c r="L65" s="159">
        <f t="shared" si="26"/>
        <v>2.837328712</v>
      </c>
      <c r="M65" s="139"/>
      <c r="N65" s="159">
        <f t="shared" si="5"/>
        <v>-0.006237270638</v>
      </c>
    </row>
    <row r="66">
      <c r="A66" s="153" t="s">
        <v>236</v>
      </c>
      <c r="B66" s="154">
        <v>7.62126555E8</v>
      </c>
      <c r="C66" s="155"/>
      <c r="D66" s="156">
        <f t="shared" si="24"/>
        <v>0.003653858261</v>
      </c>
      <c r="E66" s="35"/>
      <c r="F66" s="154">
        <v>4.270398436E9</v>
      </c>
      <c r="G66" s="155"/>
      <c r="H66" s="157">
        <f t="shared" si="21"/>
        <v>0.04623444552</v>
      </c>
      <c r="I66" s="35"/>
      <c r="J66" s="158">
        <f t="shared" si="25"/>
        <v>-3508271881</v>
      </c>
      <c r="K66" s="139"/>
      <c r="L66" s="159">
        <f t="shared" si="26"/>
        <v>-1.217237027</v>
      </c>
      <c r="M66" s="139"/>
      <c r="N66" s="159">
        <f t="shared" si="5"/>
        <v>-0.04258058726</v>
      </c>
    </row>
    <row r="67">
      <c r="A67" s="160" t="s">
        <v>237</v>
      </c>
      <c r="B67" s="154">
        <v>4.19268037E8</v>
      </c>
      <c r="C67" s="165"/>
      <c r="D67" s="156">
        <f t="shared" si="24"/>
        <v>0.002010093954</v>
      </c>
      <c r="E67" s="35"/>
      <c r="F67" s="154" t="s">
        <v>210</v>
      </c>
      <c r="G67" s="165"/>
      <c r="H67" s="157"/>
      <c r="I67" s="35"/>
      <c r="J67" s="139"/>
      <c r="K67" s="139"/>
      <c r="L67" s="159"/>
      <c r="M67" s="139"/>
      <c r="N67" s="159">
        <f t="shared" si="5"/>
        <v>0.002010093954</v>
      </c>
    </row>
    <row r="68">
      <c r="A68" s="160" t="s">
        <v>238</v>
      </c>
      <c r="B68" s="154">
        <v>4.88066711E8</v>
      </c>
      <c r="C68" s="165"/>
      <c r="D68" s="156">
        <f t="shared" si="24"/>
        <v>0.002339934978</v>
      </c>
      <c r="E68" s="35"/>
      <c r="F68" s="154">
        <v>3.40562429E8</v>
      </c>
      <c r="G68" s="165"/>
      <c r="H68" s="157">
        <f>F68/$G$4</f>
        <v>0.003687177041</v>
      </c>
      <c r="I68" s="35"/>
      <c r="J68" s="158">
        <f t="shared" ref="J68:J70" si="27">B68-F68</f>
        <v>147504282</v>
      </c>
      <c r="K68" s="139"/>
      <c r="L68" s="159">
        <f>F68/J68</f>
        <v>2.308830797</v>
      </c>
      <c r="M68" s="139"/>
      <c r="N68" s="159">
        <f t="shared" si="5"/>
        <v>-0.001347242063</v>
      </c>
    </row>
    <row r="69">
      <c r="A69" s="161" t="s">
        <v>239</v>
      </c>
      <c r="B69" s="162"/>
      <c r="C69" s="148">
        <v>5.549417711E9</v>
      </c>
      <c r="D69" s="149">
        <f t="shared" si="24"/>
        <v>0</v>
      </c>
      <c r="E69" s="35"/>
      <c r="F69" s="162"/>
      <c r="G69" s="148">
        <v>1.878705608E9</v>
      </c>
      <c r="H69" s="163"/>
      <c r="I69" s="35"/>
      <c r="J69" s="152">
        <f t="shared" si="27"/>
        <v>0</v>
      </c>
      <c r="K69" s="151"/>
      <c r="L69" s="164"/>
      <c r="M69" s="151"/>
      <c r="N69" s="159">
        <f t="shared" si="5"/>
        <v>0</v>
      </c>
    </row>
    <row r="70">
      <c r="A70" s="160" t="s">
        <v>240</v>
      </c>
      <c r="B70" s="154">
        <v>3.057154403E9</v>
      </c>
      <c r="C70" s="165"/>
      <c r="D70" s="156">
        <f t="shared" si="24"/>
        <v>0.01465689497</v>
      </c>
      <c r="E70" s="35"/>
      <c r="F70" s="154">
        <v>1.268468915E9</v>
      </c>
      <c r="G70" s="155"/>
      <c r="H70" s="157">
        <f>F70/$G$4</f>
        <v>0.01373336887</v>
      </c>
      <c r="I70" s="35"/>
      <c r="J70" s="158">
        <f t="shared" si="27"/>
        <v>1788685488</v>
      </c>
      <c r="K70" s="139"/>
      <c r="L70" s="159">
        <f>F70/J70</f>
        <v>0.7091626356</v>
      </c>
      <c r="M70" s="139"/>
      <c r="N70" s="159">
        <f t="shared" si="5"/>
        <v>0.0009235260975</v>
      </c>
    </row>
    <row r="71">
      <c r="A71" s="160" t="s">
        <v>241</v>
      </c>
      <c r="B71" s="154">
        <v>3.0589375E7</v>
      </c>
      <c r="C71" s="165"/>
      <c r="D71" s="156">
        <f t="shared" si="24"/>
        <v>0.0001466544366</v>
      </c>
      <c r="E71" s="35"/>
      <c r="F71" s="168" t="s">
        <v>210</v>
      </c>
      <c r="G71" s="165"/>
      <c r="H71" s="157"/>
      <c r="I71" s="35"/>
      <c r="J71" s="139"/>
      <c r="K71" s="139"/>
      <c r="L71" s="159"/>
      <c r="M71" s="139"/>
      <c r="N71" s="159">
        <f t="shared" si="5"/>
        <v>0.0001466544366</v>
      </c>
    </row>
    <row r="72">
      <c r="A72" s="153" t="s">
        <v>242</v>
      </c>
      <c r="B72" s="154">
        <v>11820.0</v>
      </c>
      <c r="C72" s="155"/>
      <c r="D72" s="156">
        <f t="shared" si="24"/>
        <v>0.00000005666854718</v>
      </c>
      <c r="E72" s="35"/>
      <c r="F72" s="154">
        <v>4.045874E7</v>
      </c>
      <c r="G72" s="155"/>
      <c r="H72" s="157">
        <f>F72/$G$4</f>
        <v>0.0004380358036</v>
      </c>
      <c r="I72" s="35"/>
      <c r="J72" s="158">
        <f>B72-F72</f>
        <v>-40446920</v>
      </c>
      <c r="K72" s="139"/>
      <c r="L72" s="159">
        <f>F72/J72</f>
        <v>-1.000292235</v>
      </c>
      <c r="M72" s="139"/>
      <c r="N72" s="159">
        <f t="shared" si="5"/>
        <v>-0.000437979135</v>
      </c>
    </row>
    <row r="73">
      <c r="A73" s="160" t="s">
        <v>243</v>
      </c>
      <c r="B73" s="154">
        <v>3395285.0</v>
      </c>
      <c r="C73" s="165"/>
      <c r="D73" s="156">
        <f t="shared" si="24"/>
        <v>0.00001627799223</v>
      </c>
      <c r="E73" s="35"/>
      <c r="F73" s="154" t="s">
        <v>210</v>
      </c>
      <c r="G73" s="165"/>
      <c r="H73" s="157"/>
      <c r="I73" s="35"/>
      <c r="J73" s="139"/>
      <c r="K73" s="139"/>
      <c r="L73" s="159"/>
      <c r="M73" s="139"/>
      <c r="N73" s="159">
        <f t="shared" si="5"/>
        <v>0.00001627799223</v>
      </c>
    </row>
    <row r="74">
      <c r="A74" s="160" t="s">
        <v>244</v>
      </c>
      <c r="B74" s="154">
        <v>1.234136683E9</v>
      </c>
      <c r="C74" s="165"/>
      <c r="D74" s="156">
        <f t="shared" si="24"/>
        <v>0.00591681327</v>
      </c>
      <c r="E74" s="35"/>
      <c r="F74" s="154">
        <v>2.91055128E8</v>
      </c>
      <c r="G74" s="155"/>
      <c r="H74" s="157">
        <f t="shared" ref="H74:H76" si="28">F74/$G$4</f>
        <v>0.003151174922</v>
      </c>
      <c r="I74" s="35"/>
      <c r="J74" s="158">
        <f t="shared" ref="J74:J76" si="29">B74-F74</f>
        <v>943081555</v>
      </c>
      <c r="K74" s="139"/>
      <c r="L74" s="159">
        <f t="shared" ref="L74:L76" si="30">F74/J74</f>
        <v>0.3086213769</v>
      </c>
      <c r="M74" s="139"/>
      <c r="N74" s="159">
        <f t="shared" si="5"/>
        <v>0.002765638347</v>
      </c>
    </row>
    <row r="75">
      <c r="A75" s="160" t="s">
        <v>245</v>
      </c>
      <c r="B75" s="154">
        <v>2.1114931E7</v>
      </c>
      <c r="C75" s="165"/>
      <c r="D75" s="156">
        <f t="shared" si="24"/>
        <v>0.0001012311729</v>
      </c>
      <c r="E75" s="35"/>
      <c r="F75" s="154">
        <v>6.9149684E7</v>
      </c>
      <c r="G75" s="165"/>
      <c r="H75" s="157">
        <f t="shared" si="28"/>
        <v>0.0007486648718</v>
      </c>
      <c r="I75" s="35"/>
      <c r="J75" s="158">
        <f t="shared" si="29"/>
        <v>-48034753</v>
      </c>
      <c r="K75" s="139"/>
      <c r="L75" s="159">
        <f t="shared" si="30"/>
        <v>-1.439576134</v>
      </c>
      <c r="M75" s="139"/>
      <c r="N75" s="159">
        <f t="shared" si="5"/>
        <v>-0.0006474336989</v>
      </c>
    </row>
    <row r="76">
      <c r="A76" s="160" t="s">
        <v>246</v>
      </c>
      <c r="B76" s="154">
        <v>9801200.0</v>
      </c>
      <c r="C76" s="165"/>
      <c r="D76" s="156">
        <f t="shared" si="24"/>
        <v>0.0000469898278</v>
      </c>
      <c r="E76" s="35"/>
      <c r="F76" s="154">
        <v>6.337E7</v>
      </c>
      <c r="G76" s="155"/>
      <c r="H76" s="157">
        <f t="shared" si="28"/>
        <v>0.0006860898009</v>
      </c>
      <c r="I76" s="35"/>
      <c r="J76" s="158">
        <f t="shared" si="29"/>
        <v>-53568800</v>
      </c>
      <c r="K76" s="139"/>
      <c r="L76" s="159">
        <f t="shared" si="30"/>
        <v>-1.182964711</v>
      </c>
      <c r="M76" s="139"/>
      <c r="N76" s="159">
        <f t="shared" si="5"/>
        <v>-0.0006390999731</v>
      </c>
    </row>
    <row r="77">
      <c r="A77" s="160" t="s">
        <v>247</v>
      </c>
      <c r="B77" s="154">
        <v>3.65920925E8</v>
      </c>
      <c r="C77" s="165"/>
      <c r="D77" s="156">
        <f t="shared" si="24"/>
        <v>0.001754332251</v>
      </c>
      <c r="E77" s="35"/>
      <c r="F77" s="154" t="s">
        <v>210</v>
      </c>
      <c r="G77" s="165"/>
      <c r="H77" s="157"/>
      <c r="I77" s="35"/>
      <c r="J77" s="139"/>
      <c r="K77" s="139"/>
      <c r="L77" s="159"/>
      <c r="M77" s="139"/>
      <c r="N77" s="159">
        <f t="shared" si="5"/>
        <v>0.001754332251</v>
      </c>
    </row>
    <row r="78">
      <c r="A78" s="160" t="s">
        <v>248</v>
      </c>
      <c r="B78" s="154">
        <v>8.27293089E8</v>
      </c>
      <c r="C78" s="165"/>
      <c r="D78" s="156">
        <f t="shared" si="24"/>
        <v>0.00396628574</v>
      </c>
      <c r="E78" s="35"/>
      <c r="F78" s="154">
        <v>1.46203141E8</v>
      </c>
      <c r="G78" s="165"/>
      <c r="H78" s="157">
        <f>F78/$G$4</f>
        <v>0.00158290175</v>
      </c>
      <c r="I78" s="35"/>
      <c r="J78" s="158">
        <f>B78-F78</f>
        <v>681089948</v>
      </c>
      <c r="K78" s="139"/>
      <c r="L78" s="159">
        <f>F78/J78</f>
        <v>0.2146605473</v>
      </c>
      <c r="M78" s="139"/>
      <c r="N78" s="159">
        <f t="shared" si="5"/>
        <v>0.00238338399</v>
      </c>
    </row>
    <row r="79">
      <c r="A79" s="161" t="s">
        <v>249</v>
      </c>
      <c r="B79" s="162"/>
      <c r="C79" s="148">
        <v>3.955692512E9</v>
      </c>
      <c r="D79" s="149"/>
      <c r="E79" s="35"/>
      <c r="F79" s="162"/>
      <c r="G79" s="169">
        <v>-3.3069354E8</v>
      </c>
      <c r="H79" s="163"/>
      <c r="I79" s="35"/>
      <c r="J79" s="151"/>
      <c r="K79" s="152">
        <f>C79-G79</f>
        <v>4286386052</v>
      </c>
      <c r="L79" s="170"/>
      <c r="M79" s="151"/>
      <c r="N79" s="151"/>
    </row>
    <row r="80">
      <c r="A80" s="161" t="s">
        <v>250</v>
      </c>
      <c r="B80" s="162"/>
      <c r="C80" s="148" t="s">
        <v>210</v>
      </c>
      <c r="D80" s="149"/>
      <c r="E80" s="35"/>
      <c r="F80" s="162"/>
      <c r="G80" s="171" t="s">
        <v>210</v>
      </c>
      <c r="H80" s="163"/>
      <c r="I80" s="35"/>
      <c r="J80" s="151"/>
      <c r="K80" s="151"/>
      <c r="L80" s="170"/>
      <c r="M80" s="151"/>
      <c r="N80" s="151"/>
    </row>
    <row r="81">
      <c r="A81" s="161" t="s">
        <v>251</v>
      </c>
      <c r="B81" s="147"/>
      <c r="C81" s="148" t="s">
        <v>210</v>
      </c>
      <c r="D81" s="149"/>
      <c r="E81" s="35"/>
      <c r="F81" s="162"/>
      <c r="G81" s="148" t="s">
        <v>210</v>
      </c>
      <c r="H81" s="163"/>
      <c r="I81" s="35"/>
      <c r="J81" s="151"/>
      <c r="K81" s="151"/>
      <c r="L81" s="170"/>
      <c r="M81" s="151"/>
      <c r="N81" s="151"/>
    </row>
    <row r="82">
      <c r="A82" s="161" t="s">
        <v>252</v>
      </c>
      <c r="B82" s="162"/>
      <c r="C82" s="148">
        <v>3.955692512E9</v>
      </c>
      <c r="D82" s="149"/>
      <c r="E82" s="35"/>
      <c r="F82" s="162"/>
      <c r="G82" s="169">
        <v>-3.3069354E8</v>
      </c>
      <c r="H82" s="163"/>
      <c r="I82" s="35"/>
      <c r="J82" s="151"/>
      <c r="K82" s="152">
        <f>C82-G82</f>
        <v>4286386052</v>
      </c>
      <c r="L82" s="170"/>
      <c r="M82" s="151"/>
      <c r="N82" s="151"/>
    </row>
    <row r="83">
      <c r="A83" s="146" t="s">
        <v>253</v>
      </c>
      <c r="B83" s="147"/>
      <c r="C83" s="171" t="s">
        <v>210</v>
      </c>
      <c r="D83" s="149"/>
      <c r="E83" s="35"/>
      <c r="F83" s="147"/>
      <c r="G83" s="171" t="s">
        <v>210</v>
      </c>
      <c r="H83" s="163"/>
      <c r="I83" s="35"/>
      <c r="J83" s="151"/>
      <c r="K83" s="151"/>
      <c r="L83" s="170"/>
      <c r="M83" s="151"/>
      <c r="N83" s="151"/>
    </row>
    <row r="84">
      <c r="A84" s="172" t="s">
        <v>254</v>
      </c>
      <c r="B84" s="155"/>
      <c r="C84" s="154">
        <v>3.955692512E9</v>
      </c>
      <c r="D84" s="156">
        <f>B84/$C$4</f>
        <v>0</v>
      </c>
      <c r="E84" s="35"/>
      <c r="F84" s="155"/>
      <c r="G84" s="154">
        <v>-3.3069354E8</v>
      </c>
      <c r="H84" s="157"/>
      <c r="I84" s="35"/>
      <c r="J84" s="139">
        <f t="shared" ref="J84:K84" si="31">B84-F84</f>
        <v>0</v>
      </c>
      <c r="K84" s="152">
        <f t="shared" si="31"/>
        <v>4286386052</v>
      </c>
      <c r="L84" s="159"/>
      <c r="M84" s="139"/>
      <c r="N84" s="139"/>
    </row>
    <row r="90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</row>
    <row r="91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3"/>
    </row>
    <row r="92">
      <c r="A92" s="175"/>
      <c r="B92" s="176"/>
      <c r="C92" s="176"/>
      <c r="D92" s="176"/>
      <c r="E92" s="176"/>
      <c r="F92" s="176"/>
      <c r="G92" s="176"/>
      <c r="H92" s="176"/>
      <c r="I92" s="176"/>
      <c r="J92" s="175"/>
      <c r="K92" s="176"/>
      <c r="L92" s="176"/>
      <c r="M92" s="176"/>
      <c r="N92" s="177"/>
      <c r="Q92" s="175" t="s">
        <v>66</v>
      </c>
      <c r="R92" s="178"/>
      <c r="S92" s="178"/>
      <c r="T92" s="178"/>
      <c r="U92" s="179"/>
    </row>
    <row r="93">
      <c r="A93" s="175" t="s">
        <v>67</v>
      </c>
      <c r="B93" s="178"/>
      <c r="C93" s="178"/>
      <c r="D93" s="178"/>
      <c r="E93" s="178"/>
      <c r="F93" s="178"/>
      <c r="G93" s="178"/>
      <c r="H93" s="178"/>
      <c r="I93" s="178"/>
      <c r="J93" s="175"/>
      <c r="K93" s="178"/>
      <c r="L93" s="178"/>
      <c r="M93" s="178"/>
      <c r="N93" s="179"/>
      <c r="Q93" s="180" t="s">
        <v>255</v>
      </c>
      <c r="R93" s="178"/>
      <c r="S93" s="178"/>
      <c r="T93" s="178"/>
      <c r="U93" s="179"/>
    </row>
    <row r="94">
      <c r="A94" s="180" t="s">
        <v>256</v>
      </c>
      <c r="B94" s="178"/>
      <c r="C94" s="178"/>
      <c r="D94" s="178"/>
      <c r="E94" s="178"/>
      <c r="F94" s="178"/>
      <c r="G94" s="178"/>
      <c r="H94" s="178"/>
      <c r="I94" s="178"/>
      <c r="J94" s="180"/>
      <c r="K94" s="178"/>
      <c r="L94" s="178"/>
      <c r="M94" s="178"/>
      <c r="N94" s="179"/>
      <c r="Q94" s="180" t="s">
        <v>257</v>
      </c>
      <c r="R94" s="178"/>
      <c r="S94" s="178"/>
      <c r="T94" s="178"/>
      <c r="U94" s="179"/>
    </row>
    <row r="95">
      <c r="A95" s="180" t="s">
        <v>258</v>
      </c>
      <c r="B95" s="178"/>
      <c r="C95" s="178"/>
      <c r="D95" s="178"/>
      <c r="E95" s="178"/>
      <c r="F95" s="178"/>
      <c r="G95" s="178"/>
      <c r="H95" s="178"/>
      <c r="I95" s="178"/>
      <c r="J95" s="180"/>
      <c r="K95" s="178"/>
      <c r="L95" s="178"/>
      <c r="M95" s="178"/>
      <c r="N95" s="179"/>
      <c r="Q95" s="180" t="s">
        <v>259</v>
      </c>
      <c r="R95" s="178"/>
      <c r="S95" s="178"/>
      <c r="T95" s="178"/>
      <c r="U95" s="179"/>
    </row>
    <row r="96">
      <c r="A96" s="180" t="s">
        <v>260</v>
      </c>
      <c r="B96" s="178"/>
      <c r="C96" s="178"/>
      <c r="D96" s="178"/>
      <c r="E96" s="178"/>
      <c r="F96" s="178"/>
      <c r="G96" s="178"/>
      <c r="H96" s="178"/>
      <c r="I96" s="178"/>
      <c r="J96" s="180"/>
      <c r="K96" s="178"/>
      <c r="L96" s="178"/>
      <c r="M96" s="178"/>
      <c r="N96" s="179"/>
      <c r="Q96" s="180" t="s">
        <v>261</v>
      </c>
      <c r="R96" s="178"/>
      <c r="S96" s="178"/>
      <c r="T96" s="178"/>
      <c r="U96" s="179"/>
    </row>
    <row r="97">
      <c r="A97" s="180" t="s">
        <v>262</v>
      </c>
      <c r="B97" s="178"/>
      <c r="C97" s="178"/>
      <c r="D97" s="178"/>
      <c r="E97" s="178"/>
      <c r="F97" s="178"/>
      <c r="G97" s="178"/>
      <c r="H97" s="178"/>
      <c r="I97" s="178"/>
      <c r="J97" s="180"/>
      <c r="K97" s="178"/>
      <c r="L97" s="178"/>
      <c r="M97" s="178"/>
      <c r="N97" s="179"/>
      <c r="Q97" s="180" t="s">
        <v>263</v>
      </c>
      <c r="R97" s="178"/>
      <c r="S97" s="178"/>
      <c r="T97" s="178"/>
      <c r="U97" s="179"/>
    </row>
    <row r="98">
      <c r="A98" s="178"/>
      <c r="B98" s="178"/>
      <c r="C98" s="178"/>
      <c r="D98" s="178"/>
      <c r="E98" s="178"/>
      <c r="F98" s="178"/>
      <c r="G98" s="178"/>
      <c r="H98" s="178"/>
      <c r="I98" s="178"/>
      <c r="J98" s="180"/>
      <c r="K98" s="178"/>
      <c r="L98" s="178"/>
      <c r="M98" s="178"/>
      <c r="N98" s="179"/>
      <c r="Q98" s="178"/>
      <c r="R98" s="178"/>
      <c r="S98" s="178"/>
      <c r="T98" s="178"/>
      <c r="U98" s="179"/>
    </row>
    <row r="99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9"/>
    </row>
    <row r="100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9"/>
    </row>
    <row r="101">
      <c r="A101" s="178"/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9"/>
    </row>
    <row r="102">
      <c r="A102" s="178"/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9"/>
    </row>
    <row r="103">
      <c r="A103" s="175"/>
      <c r="B103" s="176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9"/>
    </row>
    <row r="104">
      <c r="A104" s="175" t="s">
        <v>264</v>
      </c>
      <c r="B104" s="176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9"/>
    </row>
    <row r="105">
      <c r="A105" s="181" t="s">
        <v>265</v>
      </c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9"/>
    </row>
    <row r="106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</row>
  </sheetData>
  <mergeCells count="174">
    <mergeCell ref="H23:I23"/>
    <mergeCell ref="H24:I24"/>
    <mergeCell ref="H16:I16"/>
    <mergeCell ref="H17:I17"/>
    <mergeCell ref="H18:I18"/>
    <mergeCell ref="H19:I19"/>
    <mergeCell ref="H20:I20"/>
    <mergeCell ref="H21:I21"/>
    <mergeCell ref="H22:I22"/>
    <mergeCell ref="A2:A3"/>
    <mergeCell ref="B2:C2"/>
    <mergeCell ref="D2:E2"/>
    <mergeCell ref="F2:G2"/>
    <mergeCell ref="H2:I2"/>
    <mergeCell ref="J2:M2"/>
    <mergeCell ref="B3:C3"/>
    <mergeCell ref="L3:M3"/>
    <mergeCell ref="D3:E3"/>
    <mergeCell ref="F3:G3"/>
    <mergeCell ref="D4:E4"/>
    <mergeCell ref="D5:E5"/>
    <mergeCell ref="D6:E6"/>
    <mergeCell ref="D7:E7"/>
    <mergeCell ref="D8:E8"/>
    <mergeCell ref="H3:I3"/>
    <mergeCell ref="J3:K3"/>
    <mergeCell ref="H4:I4"/>
    <mergeCell ref="H5:I5"/>
    <mergeCell ref="H6:I6"/>
    <mergeCell ref="H7:I7"/>
    <mergeCell ref="H8:I8"/>
    <mergeCell ref="D9:E9"/>
    <mergeCell ref="D10:E10"/>
    <mergeCell ref="D11:E11"/>
    <mergeCell ref="D12:E12"/>
    <mergeCell ref="D13:E13"/>
    <mergeCell ref="D14:E14"/>
    <mergeCell ref="D15:E15"/>
    <mergeCell ref="H9:I9"/>
    <mergeCell ref="H10:I10"/>
    <mergeCell ref="H11:I11"/>
    <mergeCell ref="H12:I12"/>
    <mergeCell ref="H13:I13"/>
    <mergeCell ref="H14:I14"/>
    <mergeCell ref="H15:I15"/>
    <mergeCell ref="D16:E16"/>
    <mergeCell ref="D17:E17"/>
    <mergeCell ref="D18:E18"/>
    <mergeCell ref="D19:E19"/>
    <mergeCell ref="D20:E20"/>
    <mergeCell ref="D21:E21"/>
    <mergeCell ref="D22:E22"/>
    <mergeCell ref="H28:I28"/>
    <mergeCell ref="H29:I29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8:E78"/>
    <mergeCell ref="D79:E79"/>
    <mergeCell ref="D80:E80"/>
    <mergeCell ref="D81:E81"/>
    <mergeCell ref="D82:E82"/>
    <mergeCell ref="D83:E83"/>
    <mergeCell ref="D84:E84"/>
    <mergeCell ref="D71:E71"/>
    <mergeCell ref="D72:E72"/>
    <mergeCell ref="D73:E73"/>
    <mergeCell ref="D74:E74"/>
    <mergeCell ref="D75:E75"/>
    <mergeCell ref="D76:E76"/>
    <mergeCell ref="D77:E77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79:I79"/>
    <mergeCell ref="H80:I80"/>
    <mergeCell ref="H81:I81"/>
    <mergeCell ref="H82:I82"/>
    <mergeCell ref="H83:I83"/>
    <mergeCell ref="H84:I84"/>
    <mergeCell ref="H72:I72"/>
    <mergeCell ref="H73:I73"/>
    <mergeCell ref="H74:I74"/>
    <mergeCell ref="H75:I75"/>
    <mergeCell ref="H76:I76"/>
    <mergeCell ref="H77:I77"/>
    <mergeCell ref="H78:I78"/>
    <mergeCell ref="D23:E23"/>
    <mergeCell ref="D24:E24"/>
    <mergeCell ref="D25:E25"/>
    <mergeCell ref="H25:I25"/>
    <mergeCell ref="D26:E26"/>
    <mergeCell ref="H26:I26"/>
    <mergeCell ref="H27:I27"/>
    <mergeCell ref="H31:I31"/>
    <mergeCell ref="H32:I32"/>
    <mergeCell ref="D27:E27"/>
    <mergeCell ref="D28:E28"/>
    <mergeCell ref="D29:E29"/>
    <mergeCell ref="D30:E30"/>
    <mergeCell ref="H30:I30"/>
    <mergeCell ref="D31:E31"/>
    <mergeCell ref="D32:E32"/>
    <mergeCell ref="D33:E33"/>
    <mergeCell ref="H33:I33"/>
    <mergeCell ref="D34:E34"/>
    <mergeCell ref="H34:I34"/>
    <mergeCell ref="D35:E35"/>
    <mergeCell ref="H35:I35"/>
    <mergeCell ref="H36:I36"/>
    <mergeCell ref="D36:E36"/>
    <mergeCell ref="D37:E37"/>
    <mergeCell ref="D38:E38"/>
    <mergeCell ref="D39:E39"/>
    <mergeCell ref="D40:E40"/>
    <mergeCell ref="D41:E41"/>
    <mergeCell ref="D42:E42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M1" s="130"/>
    </row>
    <row r="2">
      <c r="A2" s="183" t="s">
        <v>266</v>
      </c>
      <c r="B2" s="184" t="s">
        <v>62</v>
      </c>
      <c r="M2" s="130"/>
    </row>
    <row r="3">
      <c r="A3" s="185" t="s">
        <v>63</v>
      </c>
      <c r="B3" s="186" t="s">
        <v>267</v>
      </c>
      <c r="C3" s="40"/>
      <c r="D3" s="186"/>
      <c r="E3" s="40"/>
      <c r="F3" s="186" t="s">
        <v>268</v>
      </c>
      <c r="G3" s="40"/>
      <c r="H3" s="187"/>
      <c r="I3" s="187"/>
      <c r="J3" s="188" t="s">
        <v>66</v>
      </c>
      <c r="K3" s="34"/>
      <c r="L3" s="34"/>
      <c r="M3" s="35"/>
      <c r="N3" s="189" t="s">
        <v>67</v>
      </c>
    </row>
    <row r="4">
      <c r="A4" s="190"/>
      <c r="B4" s="186" t="s">
        <v>68</v>
      </c>
      <c r="C4" s="40"/>
      <c r="D4" s="191" t="s">
        <v>69</v>
      </c>
      <c r="E4" s="49"/>
      <c r="F4" s="186" t="s">
        <v>68</v>
      </c>
      <c r="G4" s="40"/>
      <c r="H4" s="192" t="s">
        <v>69</v>
      </c>
      <c r="I4" s="35"/>
      <c r="J4" s="193" t="s">
        <v>70</v>
      </c>
      <c r="K4" s="35"/>
      <c r="L4" s="193" t="s">
        <v>69</v>
      </c>
      <c r="M4" s="35"/>
      <c r="N4" s="194" t="s">
        <v>71</v>
      </c>
    </row>
    <row r="5">
      <c r="A5" s="195" t="s">
        <v>146</v>
      </c>
      <c r="B5" s="196"/>
      <c r="C5" s="196"/>
      <c r="D5" s="196"/>
      <c r="E5" s="196"/>
      <c r="F5" s="196"/>
      <c r="G5" s="197"/>
      <c r="H5" s="139"/>
      <c r="I5" s="139"/>
      <c r="J5" s="139"/>
      <c r="K5" s="139"/>
      <c r="L5" s="139"/>
      <c r="M5" s="159"/>
      <c r="N5" s="139"/>
    </row>
    <row r="6">
      <c r="A6" s="195" t="s">
        <v>269</v>
      </c>
      <c r="B6" s="196"/>
      <c r="C6" s="198">
        <v>5.9312879616E10</v>
      </c>
      <c r="D6" s="199">
        <f t="shared" ref="D6:E6" si="1">B6/$C$69</f>
        <v>0</v>
      </c>
      <c r="E6" s="199">
        <f t="shared" si="1"/>
        <v>0.5339067305</v>
      </c>
      <c r="F6" s="196"/>
      <c r="G6" s="200">
        <v>5.1567280453E10</v>
      </c>
      <c r="H6" s="159">
        <f t="shared" ref="H6:I6" si="2">F6/$G$69</f>
        <v>0</v>
      </c>
      <c r="I6" s="159">
        <f t="shared" si="2"/>
        <v>0.5364846568</v>
      </c>
      <c r="J6" s="201">
        <v>0.0</v>
      </c>
      <c r="K6" s="158">
        <f t="shared" ref="K6:K9" si="5">C6-G6</f>
        <v>7745599163</v>
      </c>
      <c r="L6" s="159"/>
      <c r="M6" s="159">
        <f t="shared" ref="M6:M9" si="6">K6/G6</f>
        <v>0.1502037551</v>
      </c>
      <c r="N6" s="159">
        <f t="shared" ref="N6:N111" si="7">(D6+E6)-(H6+I6)</f>
        <v>-0.002577926281</v>
      </c>
    </row>
    <row r="7">
      <c r="A7" s="195" t="s">
        <v>270</v>
      </c>
      <c r="B7" s="196"/>
      <c r="C7" s="198">
        <v>4.7543249138E10</v>
      </c>
      <c r="D7" s="199">
        <f t="shared" ref="D7:E7" si="3">B7/$C$69</f>
        <v>0</v>
      </c>
      <c r="E7" s="199">
        <f t="shared" si="3"/>
        <v>0.4279620357</v>
      </c>
      <c r="F7" s="196"/>
      <c r="G7" s="200">
        <v>3.8770045026E10</v>
      </c>
      <c r="H7" s="159">
        <f t="shared" ref="H7:I7" si="4">F7/$G$69</f>
        <v>0</v>
      </c>
      <c r="I7" s="159">
        <f t="shared" si="4"/>
        <v>0.4033475126</v>
      </c>
      <c r="J7" s="201">
        <v>0.0</v>
      </c>
      <c r="K7" s="158">
        <f t="shared" si="5"/>
        <v>8773204112</v>
      </c>
      <c r="L7" s="159"/>
      <c r="M7" s="159">
        <f t="shared" si="6"/>
        <v>0.2262882106</v>
      </c>
      <c r="N7" s="159">
        <f t="shared" si="7"/>
        <v>0.02461452318</v>
      </c>
    </row>
    <row r="8">
      <c r="A8" s="195" t="s">
        <v>271</v>
      </c>
      <c r="B8" s="196"/>
      <c r="C8" s="198">
        <v>1.7359799705E10</v>
      </c>
      <c r="D8" s="199">
        <f t="shared" ref="D8:E8" si="8">B8/$C$69</f>
        <v>0</v>
      </c>
      <c r="E8" s="199">
        <f t="shared" si="8"/>
        <v>0.1562647769</v>
      </c>
      <c r="F8" s="196"/>
      <c r="G8" s="200">
        <v>1.0256248799E10</v>
      </c>
      <c r="H8" s="159">
        <f t="shared" ref="H8:I8" si="9">F8/$G$69</f>
        <v>0</v>
      </c>
      <c r="I8" s="159">
        <f t="shared" si="9"/>
        <v>0.1067017704</v>
      </c>
      <c r="J8" s="201">
        <v>0.0</v>
      </c>
      <c r="K8" s="158">
        <f t="shared" si="5"/>
        <v>7103550906</v>
      </c>
      <c r="L8" s="159"/>
      <c r="M8" s="159">
        <f t="shared" si="6"/>
        <v>0.6926071164</v>
      </c>
      <c r="N8" s="159">
        <f t="shared" si="7"/>
        <v>0.04956300658</v>
      </c>
    </row>
    <row r="9">
      <c r="A9" s="195" t="s">
        <v>272</v>
      </c>
      <c r="B9" s="196"/>
      <c r="C9" s="198">
        <v>9.34667115E8</v>
      </c>
      <c r="D9" s="199">
        <f t="shared" ref="D9:E9" si="10">B9/$C$69</f>
        <v>0</v>
      </c>
      <c r="E9" s="199">
        <f t="shared" si="10"/>
        <v>0.008413435104</v>
      </c>
      <c r="F9" s="196"/>
      <c r="G9" s="200">
        <v>9.26075136E8</v>
      </c>
      <c r="H9" s="159">
        <f t="shared" ref="H9:I9" si="11">F9/$G$69</f>
        <v>0</v>
      </c>
      <c r="I9" s="159">
        <f t="shared" si="11"/>
        <v>0.009634502676</v>
      </c>
      <c r="J9" s="201">
        <v>0.0</v>
      </c>
      <c r="K9" s="158">
        <f t="shared" si="5"/>
        <v>8591979</v>
      </c>
      <c r="L9" s="159"/>
      <c r="M9" s="159">
        <f t="shared" si="6"/>
        <v>0.009277842225</v>
      </c>
      <c r="N9" s="159">
        <f t="shared" si="7"/>
        <v>-0.001221067572</v>
      </c>
    </row>
    <row r="10">
      <c r="A10" s="195" t="s">
        <v>273</v>
      </c>
      <c r="B10" s="198">
        <v>1.6316781695E10</v>
      </c>
      <c r="C10" s="196"/>
      <c r="D10" s="199">
        <f t="shared" ref="D10:E10" si="12">B10/$C$69</f>
        <v>0.1468760179</v>
      </c>
      <c r="E10" s="199">
        <f t="shared" si="12"/>
        <v>0</v>
      </c>
      <c r="F10" s="198">
        <v>3.4526569025E10</v>
      </c>
      <c r="G10" s="197"/>
      <c r="H10" s="159">
        <f t="shared" ref="H10:I10" si="13">F10/$G$69</f>
        <v>0.3592001434</v>
      </c>
      <c r="I10" s="159">
        <f t="shared" si="13"/>
        <v>0</v>
      </c>
      <c r="J10" s="158">
        <f t="shared" ref="J10:K10" si="14">B10-F10</f>
        <v>-18209787330</v>
      </c>
      <c r="K10" s="139">
        <f t="shared" si="14"/>
        <v>0</v>
      </c>
      <c r="L10" s="159">
        <f t="shared" ref="L10:L19" si="18">J10/F10</f>
        <v>-0.5274137525</v>
      </c>
      <c r="M10" s="159"/>
      <c r="N10" s="159">
        <f t="shared" si="7"/>
        <v>-0.2123241255</v>
      </c>
    </row>
    <row r="11">
      <c r="A11" s="195" t="s">
        <v>78</v>
      </c>
      <c r="B11" s="198">
        <v>-2.83503215E9</v>
      </c>
      <c r="C11" s="198">
        <v>1.3481749545E10</v>
      </c>
      <c r="D11" s="199">
        <f t="shared" ref="D11:E11" si="15">B11/$C$69</f>
        <v>-0.02551963007</v>
      </c>
      <c r="E11" s="199">
        <f t="shared" si="15"/>
        <v>0.1213563878</v>
      </c>
      <c r="F11" s="198">
        <v>-2.3007902976E10</v>
      </c>
      <c r="G11" s="200">
        <v>1.1518666049E10</v>
      </c>
      <c r="H11" s="159">
        <f t="shared" ref="H11:I11" si="16">F11/$G$69</f>
        <v>-0.2393647061</v>
      </c>
      <c r="I11" s="159">
        <f t="shared" si="16"/>
        <v>0.1198354373</v>
      </c>
      <c r="J11" s="158">
        <f t="shared" ref="J11:K11" si="17">B11-F11</f>
        <v>20172870826</v>
      </c>
      <c r="K11" s="158">
        <f t="shared" si="17"/>
        <v>1963083496</v>
      </c>
      <c r="L11" s="159">
        <f t="shared" si="18"/>
        <v>-0.8767800719</v>
      </c>
      <c r="M11" s="159">
        <f>K11/G11</f>
        <v>0.1704262879</v>
      </c>
      <c r="N11" s="159">
        <f t="shared" si="7"/>
        <v>0.2153660266</v>
      </c>
    </row>
    <row r="12">
      <c r="A12" s="195" t="s">
        <v>274</v>
      </c>
      <c r="B12" s="198">
        <v>4.335579104E9</v>
      </c>
      <c r="C12" s="196"/>
      <c r="D12" s="199">
        <f t="shared" ref="D12:E12" si="19">B12/$C$69</f>
        <v>0.03902685014</v>
      </c>
      <c r="E12" s="199">
        <f t="shared" si="19"/>
        <v>0</v>
      </c>
      <c r="F12" s="198">
        <v>3.6279302281E10</v>
      </c>
      <c r="G12" s="197"/>
      <c r="H12" s="159">
        <f t="shared" ref="H12:I12" si="20">F12/$G$69</f>
        <v>0.3774348553</v>
      </c>
      <c r="I12" s="159">
        <f t="shared" si="20"/>
        <v>0</v>
      </c>
      <c r="J12" s="158">
        <f t="shared" ref="J12:K12" si="21">B12-F12</f>
        <v>-31943723177</v>
      </c>
      <c r="K12" s="139">
        <f t="shared" si="21"/>
        <v>0</v>
      </c>
      <c r="L12" s="159">
        <f t="shared" si="18"/>
        <v>-0.8804944188</v>
      </c>
      <c r="M12" s="159"/>
      <c r="N12" s="159">
        <f t="shared" si="7"/>
        <v>-0.3384080051</v>
      </c>
    </row>
    <row r="13">
      <c r="A13" s="195" t="s">
        <v>78</v>
      </c>
      <c r="B13" s="198">
        <v>-4.31623222E9</v>
      </c>
      <c r="C13" s="198">
        <v>1.9346884E7</v>
      </c>
      <c r="D13" s="199">
        <f t="shared" ref="D13:E13" si="22">B13/$C$69</f>
        <v>-0.03885269857</v>
      </c>
      <c r="E13" s="199">
        <f t="shared" si="22"/>
        <v>0.000174151578</v>
      </c>
      <c r="F13" s="198">
        <v>-3.6215608704E10</v>
      </c>
      <c r="G13" s="200">
        <v>6.3693577E7</v>
      </c>
      <c r="H13" s="159">
        <f t="shared" ref="H13:I13" si="23">F13/$G$69</f>
        <v>-0.3767722136</v>
      </c>
      <c r="I13" s="159">
        <f t="shared" si="23"/>
        <v>0.0006626416305</v>
      </c>
      <c r="J13" s="158">
        <f t="shared" ref="J13:K13" si="24">B13-F13</f>
        <v>31899376484</v>
      </c>
      <c r="K13" s="158">
        <f t="shared" si="24"/>
        <v>-44346693</v>
      </c>
      <c r="L13" s="159">
        <f t="shared" si="18"/>
        <v>-0.8808184544</v>
      </c>
      <c r="M13" s="159">
        <f>K13/G13</f>
        <v>-0.6962506282</v>
      </c>
      <c r="N13" s="159">
        <f t="shared" si="7"/>
        <v>0.337431025</v>
      </c>
    </row>
    <row r="14">
      <c r="A14" s="195" t="s">
        <v>275</v>
      </c>
      <c r="B14" s="198">
        <v>1.3016434414E10</v>
      </c>
      <c r="C14" s="196"/>
      <c r="D14" s="199">
        <f t="shared" ref="D14:E14" si="25">B14/$C$69</f>
        <v>0.1171678392</v>
      </c>
      <c r="E14" s="199">
        <f t="shared" si="25"/>
        <v>0</v>
      </c>
      <c r="F14" s="198">
        <v>1.9784941464E10</v>
      </c>
      <c r="G14" s="197"/>
      <c r="H14" s="159">
        <f t="shared" ref="H14:I14" si="26">F14/$G$69</f>
        <v>0.2058343476</v>
      </c>
      <c r="I14" s="159">
        <f t="shared" si="26"/>
        <v>0</v>
      </c>
      <c r="J14" s="158">
        <f t="shared" ref="J14:K14" si="27">B14-F14</f>
        <v>-6768507050</v>
      </c>
      <c r="K14" s="139">
        <f t="shared" si="27"/>
        <v>0</v>
      </c>
      <c r="L14" s="159">
        <f t="shared" si="18"/>
        <v>-0.3421039715</v>
      </c>
      <c r="M14" s="159"/>
      <c r="N14" s="159">
        <f t="shared" si="7"/>
        <v>-0.08866650844</v>
      </c>
    </row>
    <row r="15">
      <c r="A15" s="195" t="s">
        <v>78</v>
      </c>
      <c r="B15" s="198">
        <v>-7.218522666E9</v>
      </c>
      <c r="C15" s="198">
        <v>5.797911748E9</v>
      </c>
      <c r="D15" s="199">
        <f t="shared" ref="D15:E15" si="28">B15/$C$69</f>
        <v>-0.06497775628</v>
      </c>
      <c r="E15" s="199">
        <f t="shared" si="28"/>
        <v>0.05219008292</v>
      </c>
      <c r="F15" s="198">
        <v>-1.4629686851E10</v>
      </c>
      <c r="G15" s="200">
        <v>5.155254613E9</v>
      </c>
      <c r="H15" s="159">
        <f t="shared" ref="H15:I15" si="29">F15/$G$69</f>
        <v>-0.1522012109</v>
      </c>
      <c r="I15" s="159">
        <f t="shared" si="29"/>
        <v>0.0536331367</v>
      </c>
      <c r="J15" s="158">
        <f t="shared" ref="J15:K15" si="30">B15-F15</f>
        <v>7411164185</v>
      </c>
      <c r="K15" s="158">
        <f t="shared" si="30"/>
        <v>642657135</v>
      </c>
      <c r="L15" s="159">
        <f t="shared" si="18"/>
        <v>-0.5065839249</v>
      </c>
      <c r="M15" s="159">
        <f>K15/G15</f>
        <v>0.1246606003</v>
      </c>
      <c r="N15" s="159">
        <f t="shared" si="7"/>
        <v>0.08578040087</v>
      </c>
    </row>
    <row r="16">
      <c r="A16" s="195" t="s">
        <v>276</v>
      </c>
      <c r="B16" s="198">
        <v>1.3940103E7</v>
      </c>
      <c r="C16" s="196"/>
      <c r="D16" s="199">
        <f t="shared" ref="D16:E16" si="31">B16/$C$69</f>
        <v>0.0001254822707</v>
      </c>
      <c r="E16" s="199">
        <f t="shared" si="31"/>
        <v>0</v>
      </c>
      <c r="F16" s="198">
        <v>1.78855815E8</v>
      </c>
      <c r="G16" s="197"/>
      <c r="H16" s="159">
        <f t="shared" ref="H16:I16" si="32">F16/$G$69</f>
        <v>0.001860741922</v>
      </c>
      <c r="I16" s="159">
        <f t="shared" si="32"/>
        <v>0</v>
      </c>
      <c r="J16" s="158">
        <f t="shared" ref="J16:K16" si="33">B16-F16</f>
        <v>-164915712</v>
      </c>
      <c r="K16" s="139">
        <f t="shared" si="33"/>
        <v>0</v>
      </c>
      <c r="L16" s="159">
        <f t="shared" si="18"/>
        <v>-0.9220595484</v>
      </c>
      <c r="M16" s="159"/>
      <c r="N16" s="159">
        <f t="shared" si="7"/>
        <v>-0.001735259651</v>
      </c>
    </row>
    <row r="17">
      <c r="A17" s="195" t="s">
        <v>78</v>
      </c>
      <c r="B17" s="198">
        <v>-66395.0</v>
      </c>
      <c r="C17" s="198">
        <v>1.3873708E7</v>
      </c>
      <c r="D17" s="199">
        <f t="shared" ref="D17:E17" si="34">B17/$C$69</f>
        <v>-0.0000005976566574</v>
      </c>
      <c r="E17" s="199">
        <f t="shared" si="34"/>
        <v>0.000124884614</v>
      </c>
      <c r="F17" s="198">
        <v>-1.73173746E8</v>
      </c>
      <c r="G17" s="200">
        <v>5682069.0</v>
      </c>
      <c r="H17" s="159">
        <f t="shared" ref="H17:I17" si="35">F17/$G$69</f>
        <v>-0.001801628026</v>
      </c>
      <c r="I17" s="159">
        <f t="shared" si="35"/>
        <v>0.00005911389568</v>
      </c>
      <c r="J17" s="158">
        <f t="shared" ref="J17:K17" si="36">B17-F17</f>
        <v>173107351</v>
      </c>
      <c r="K17" s="158">
        <f t="shared" si="36"/>
        <v>8191639</v>
      </c>
      <c r="L17" s="159">
        <f t="shared" si="18"/>
        <v>-0.9996165989</v>
      </c>
      <c r="M17" s="159">
        <f>K17/G17</f>
        <v>1.441664823</v>
      </c>
      <c r="N17" s="159">
        <f t="shared" si="7"/>
        <v>0.001866801088</v>
      </c>
    </row>
    <row r="18">
      <c r="A18" s="195" t="s">
        <v>277</v>
      </c>
      <c r="B18" s="198">
        <v>1.48139582E8</v>
      </c>
      <c r="C18" s="196"/>
      <c r="D18" s="199">
        <f t="shared" ref="D18:E18" si="37">B18/$C$69</f>
        <v>0.001333483055</v>
      </c>
      <c r="E18" s="199">
        <f t="shared" si="37"/>
        <v>0</v>
      </c>
      <c r="F18" s="198">
        <v>2.4466721501E10</v>
      </c>
      <c r="G18" s="197"/>
      <c r="H18" s="159">
        <f t="shared" ref="H18:I18" si="38">F18/$G$69</f>
        <v>0.2545416507</v>
      </c>
      <c r="I18" s="159">
        <f t="shared" si="38"/>
        <v>0</v>
      </c>
      <c r="J18" s="158">
        <f t="shared" ref="J18:K18" si="39">B18-F18</f>
        <v>-24318581919</v>
      </c>
      <c r="K18" s="139">
        <f t="shared" si="39"/>
        <v>0</v>
      </c>
      <c r="L18" s="159">
        <f t="shared" si="18"/>
        <v>-0.9939452623</v>
      </c>
      <c r="M18" s="159"/>
      <c r="N18" s="159">
        <f t="shared" si="7"/>
        <v>-0.2532081676</v>
      </c>
    </row>
    <row r="19">
      <c r="A19" s="195" t="s">
        <v>78</v>
      </c>
      <c r="B19" s="198">
        <v>-740696.0</v>
      </c>
      <c r="C19" s="198">
        <v>1.47398886E8</v>
      </c>
      <c r="D19" s="199">
        <f t="shared" ref="D19:E19" si="40">B19/$C$69</f>
        <v>-0.00000666739808</v>
      </c>
      <c r="E19" s="199">
        <f t="shared" si="40"/>
        <v>0.001326815657</v>
      </c>
      <c r="F19" s="198">
        <v>-2.4088090583E10</v>
      </c>
      <c r="G19" s="200">
        <v>3.78630918E8</v>
      </c>
      <c r="H19" s="159">
        <f t="shared" ref="H19:I19" si="41">F19/$G$69</f>
        <v>-0.2506025312</v>
      </c>
      <c r="I19" s="159">
        <f t="shared" si="41"/>
        <v>0.003939119463</v>
      </c>
      <c r="J19" s="158">
        <f t="shared" ref="J19:K19" si="42">B19-F19</f>
        <v>24087349887</v>
      </c>
      <c r="K19" s="158">
        <f t="shared" si="42"/>
        <v>-231232032</v>
      </c>
      <c r="L19" s="159">
        <f t="shared" si="18"/>
        <v>-0.9999692505</v>
      </c>
      <c r="M19" s="159">
        <f t="shared" ref="M19:M21" si="46">K19/G19</f>
        <v>-0.6107056265</v>
      </c>
      <c r="N19" s="159">
        <f t="shared" si="7"/>
        <v>0.24798356</v>
      </c>
    </row>
    <row r="20">
      <c r="A20" s="195" t="s">
        <v>278</v>
      </c>
      <c r="B20" s="196"/>
      <c r="C20" s="198">
        <v>6.11611115E8</v>
      </c>
      <c r="D20" s="199">
        <f t="shared" ref="D20:E20" si="43">B20/$C$69</f>
        <v>0</v>
      </c>
      <c r="E20" s="199">
        <f t="shared" si="43"/>
        <v>0.005505436473</v>
      </c>
      <c r="F20" s="196"/>
      <c r="G20" s="200">
        <v>7.01697609E8</v>
      </c>
      <c r="H20" s="159">
        <f t="shared" ref="H20:I20" si="44">F20/$G$69</f>
        <v>0</v>
      </c>
      <c r="I20" s="159">
        <f t="shared" si="44"/>
        <v>0.007300171691</v>
      </c>
      <c r="J20" s="139">
        <f t="shared" ref="J20:K20" si="45">B20-F20</f>
        <v>0</v>
      </c>
      <c r="K20" s="158">
        <f t="shared" si="45"/>
        <v>-90086494</v>
      </c>
      <c r="L20" s="159"/>
      <c r="M20" s="159">
        <f t="shared" si="46"/>
        <v>-0.1283836411</v>
      </c>
      <c r="N20" s="159">
        <f t="shared" si="7"/>
        <v>-0.001794735218</v>
      </c>
    </row>
    <row r="21">
      <c r="A21" s="195" t="s">
        <v>279</v>
      </c>
      <c r="B21" s="196"/>
      <c r="C21" s="198">
        <v>8.782224242E9</v>
      </c>
      <c r="D21" s="199">
        <f t="shared" ref="D21:E21" si="47">B21/$C$69</f>
        <v>0</v>
      </c>
      <c r="E21" s="199">
        <f t="shared" si="47"/>
        <v>0.07905346465</v>
      </c>
      <c r="F21" s="196"/>
      <c r="G21" s="200">
        <v>9.22770289E9</v>
      </c>
      <c r="H21" s="159">
        <f t="shared" ref="H21:I21" si="48">F21/$G$69</f>
        <v>0</v>
      </c>
      <c r="I21" s="159">
        <f t="shared" si="48"/>
        <v>0.09600120415</v>
      </c>
      <c r="J21" s="139">
        <f t="shared" ref="J21:K21" si="49">B21-F21</f>
        <v>0</v>
      </c>
      <c r="K21" s="158">
        <f t="shared" si="49"/>
        <v>-445478648</v>
      </c>
      <c r="L21" s="159"/>
      <c r="M21" s="159">
        <f t="shared" si="46"/>
        <v>-0.0482762236</v>
      </c>
      <c r="N21" s="159">
        <f t="shared" si="7"/>
        <v>-0.0169477395</v>
      </c>
    </row>
    <row r="22">
      <c r="A22" s="195" t="s">
        <v>280</v>
      </c>
      <c r="B22" s="198">
        <v>3.08843527E8</v>
      </c>
      <c r="C22" s="196"/>
      <c r="D22" s="199">
        <f t="shared" ref="D22:E22" si="50">B22/$C$69</f>
        <v>0.002780064614</v>
      </c>
      <c r="E22" s="199">
        <f t="shared" si="50"/>
        <v>0</v>
      </c>
      <c r="F22" s="198">
        <v>4.86389992E8</v>
      </c>
      <c r="G22" s="197"/>
      <c r="H22" s="159">
        <f t="shared" ref="H22:I22" si="51">F22/$G$69</f>
        <v>0.005060200298</v>
      </c>
      <c r="I22" s="159">
        <f t="shared" si="51"/>
        <v>0</v>
      </c>
      <c r="J22" s="158">
        <f t="shared" ref="J22:K22" si="52">B22-F22</f>
        <v>-177546465</v>
      </c>
      <c r="K22" s="139">
        <f t="shared" si="52"/>
        <v>0</v>
      </c>
      <c r="L22" s="159">
        <f t="shared" ref="L22:L23" si="56">J22/F22</f>
        <v>-0.3650290259</v>
      </c>
      <c r="M22" s="159"/>
      <c r="N22" s="159">
        <f t="shared" si="7"/>
        <v>-0.002280135685</v>
      </c>
    </row>
    <row r="23">
      <c r="A23" s="195" t="s">
        <v>78</v>
      </c>
      <c r="B23" s="198">
        <v>-7908937.0</v>
      </c>
      <c r="C23" s="198">
        <v>3.0093459E8</v>
      </c>
      <c r="D23" s="199">
        <f t="shared" ref="D23:E23" si="53">B23/$C$69</f>
        <v>-0.00007119254238</v>
      </c>
      <c r="E23" s="199">
        <f t="shared" si="53"/>
        <v>0.002708872071</v>
      </c>
      <c r="F23" s="198">
        <v>-6158936.0</v>
      </c>
      <c r="G23" s="200">
        <v>4.80231056E8</v>
      </c>
      <c r="H23" s="159">
        <f t="shared" ref="H23:I23" si="54">F23/$G$69</f>
        <v>-0.00006407502271</v>
      </c>
      <c r="I23" s="159">
        <f t="shared" si="54"/>
        <v>0.004996125276</v>
      </c>
      <c r="J23" s="158">
        <f t="shared" ref="J23:K23" si="55">B23-F23</f>
        <v>-1750001</v>
      </c>
      <c r="K23" s="158">
        <f t="shared" si="55"/>
        <v>-179296466</v>
      </c>
      <c r="L23" s="159">
        <f t="shared" si="56"/>
        <v>0.2841401502</v>
      </c>
      <c r="M23" s="159">
        <f t="shared" ref="M23:M27" si="60">K23/G23</f>
        <v>-0.3733545837</v>
      </c>
      <c r="N23" s="159">
        <f t="shared" si="7"/>
        <v>-0.002294370724</v>
      </c>
    </row>
    <row r="24">
      <c r="A24" s="195" t="s">
        <v>281</v>
      </c>
      <c r="B24" s="196"/>
      <c r="C24" s="198">
        <v>9.37316E7</v>
      </c>
      <c r="D24" s="199">
        <f t="shared" ref="D24:E24" si="57">B24/$C$69</f>
        <v>0</v>
      </c>
      <c r="E24" s="199">
        <f t="shared" si="57"/>
        <v>0.0008437279125</v>
      </c>
      <c r="F24" s="196"/>
      <c r="G24" s="200">
        <v>5.616231E7</v>
      </c>
      <c r="H24" s="159">
        <f t="shared" ref="H24:I24" si="58">F24/$G$69</f>
        <v>0</v>
      </c>
      <c r="I24" s="159">
        <f t="shared" si="58"/>
        <v>0.0005842894436</v>
      </c>
      <c r="J24" s="139">
        <f t="shared" ref="J24:K24" si="59">B24-F24</f>
        <v>0</v>
      </c>
      <c r="K24" s="158">
        <f t="shared" si="59"/>
        <v>37569290</v>
      </c>
      <c r="L24" s="159"/>
      <c r="M24" s="159">
        <f t="shared" si="60"/>
        <v>0.6689413238</v>
      </c>
      <c r="N24" s="159">
        <f t="shared" si="7"/>
        <v>0.0002594384689</v>
      </c>
    </row>
    <row r="25">
      <c r="A25" s="195" t="s">
        <v>282</v>
      </c>
      <c r="B25" s="196"/>
      <c r="C25" s="198">
        <v>1.1769630478E10</v>
      </c>
      <c r="D25" s="199">
        <f t="shared" ref="D25:E25" si="61">B25/$C$69</f>
        <v>0</v>
      </c>
      <c r="E25" s="199">
        <f t="shared" si="61"/>
        <v>0.1059446948</v>
      </c>
      <c r="F25" s="196"/>
      <c r="G25" s="200">
        <v>1.2797235427E10</v>
      </c>
      <c r="H25" s="159">
        <f t="shared" ref="H25:I25" si="62">F25/$G$69</f>
        <v>0</v>
      </c>
      <c r="I25" s="159">
        <f t="shared" si="62"/>
        <v>0.1331371442</v>
      </c>
      <c r="J25" s="139">
        <f t="shared" ref="J25:K25" si="63">B25-F25</f>
        <v>0</v>
      </c>
      <c r="K25" s="158">
        <f t="shared" si="63"/>
        <v>-1027604949</v>
      </c>
      <c r="L25" s="159"/>
      <c r="M25" s="159">
        <f t="shared" si="60"/>
        <v>-0.0802989798</v>
      </c>
      <c r="N25" s="159">
        <f t="shared" si="7"/>
        <v>-0.02719244946</v>
      </c>
    </row>
    <row r="26">
      <c r="A26" s="195" t="s">
        <v>283</v>
      </c>
      <c r="B26" s="196"/>
      <c r="C26" s="198">
        <v>1.023946033E9</v>
      </c>
      <c r="D26" s="199">
        <f t="shared" ref="D26:E26" si="64">B26/$C$69</f>
        <v>0</v>
      </c>
      <c r="E26" s="199">
        <f t="shared" si="64"/>
        <v>0.009217082061</v>
      </c>
      <c r="F26" s="196"/>
      <c r="G26" s="200">
        <v>1.964368596E9</v>
      </c>
      <c r="H26" s="159">
        <f t="shared" ref="H26:I26" si="65">F26/$G$69</f>
        <v>0</v>
      </c>
      <c r="I26" s="159">
        <f t="shared" si="65"/>
        <v>0.02043647838</v>
      </c>
      <c r="J26" s="139">
        <f t="shared" ref="J26:K26" si="66">B26-F26</f>
        <v>0</v>
      </c>
      <c r="K26" s="158">
        <f t="shared" si="66"/>
        <v>-940422563</v>
      </c>
      <c r="L26" s="159"/>
      <c r="M26" s="159">
        <f t="shared" si="60"/>
        <v>-0.4787403774</v>
      </c>
      <c r="N26" s="159">
        <f t="shared" si="7"/>
        <v>-0.01121939632</v>
      </c>
    </row>
    <row r="27">
      <c r="A27" s="195" t="s">
        <v>284</v>
      </c>
      <c r="B27" s="196"/>
      <c r="C27" s="198">
        <v>1.145839702E9</v>
      </c>
      <c r="D27" s="199">
        <f t="shared" ref="D27:E27" si="67">B27/$C$69</f>
        <v>0</v>
      </c>
      <c r="E27" s="199">
        <f t="shared" si="67"/>
        <v>0.01031431171</v>
      </c>
      <c r="F27" s="196"/>
      <c r="G27" s="200">
        <v>1.182370683E9</v>
      </c>
      <c r="H27" s="159">
        <f t="shared" ref="H27:I27" si="68">F27/$G$69</f>
        <v>0</v>
      </c>
      <c r="I27" s="159">
        <f t="shared" si="68"/>
        <v>0.01230089554</v>
      </c>
      <c r="J27" s="139">
        <f t="shared" ref="J27:K27" si="69">B27-F27</f>
        <v>0</v>
      </c>
      <c r="K27" s="158">
        <f t="shared" si="69"/>
        <v>-36530981</v>
      </c>
      <c r="L27" s="159"/>
      <c r="M27" s="159">
        <f t="shared" si="60"/>
        <v>-0.03089638599</v>
      </c>
      <c r="N27" s="159">
        <f t="shared" si="7"/>
        <v>-0.001986583825</v>
      </c>
    </row>
    <row r="28">
      <c r="A28" s="195" t="s">
        <v>285</v>
      </c>
      <c r="B28" s="198">
        <v>1.489647308E9</v>
      </c>
      <c r="C28" s="196"/>
      <c r="D28" s="199">
        <f t="shared" ref="D28:E28" si="70">B28/$C$69</f>
        <v>0.01340910657</v>
      </c>
      <c r="E28" s="199">
        <f t="shared" si="70"/>
        <v>0</v>
      </c>
      <c r="F28" s="198">
        <v>2.654607634E9</v>
      </c>
      <c r="G28" s="197"/>
      <c r="H28" s="159">
        <f t="shared" ref="H28:I28" si="71">F28/$G$69</f>
        <v>0.02761743984</v>
      </c>
      <c r="I28" s="159">
        <f t="shared" si="71"/>
        <v>0</v>
      </c>
      <c r="J28" s="158">
        <f t="shared" ref="J28:K28" si="72">B28-F28</f>
        <v>-1164960326</v>
      </c>
      <c r="K28" s="139">
        <f t="shared" si="72"/>
        <v>0</v>
      </c>
      <c r="L28" s="159">
        <f t="shared" ref="L28:L29" si="76">J28/F28</f>
        <v>-0.4388446379</v>
      </c>
      <c r="M28" s="159"/>
      <c r="N28" s="159">
        <f t="shared" si="7"/>
        <v>-0.01420833327</v>
      </c>
    </row>
    <row r="29">
      <c r="A29" s="195" t="s">
        <v>286</v>
      </c>
      <c r="B29" s="198">
        <v>-1.51040467E8</v>
      </c>
      <c r="C29" s="198">
        <v>1.338606841E9</v>
      </c>
      <c r="D29" s="199">
        <f t="shared" ref="D29:E29" si="73">B29/$C$69</f>
        <v>-0.001359595461</v>
      </c>
      <c r="E29" s="199">
        <f t="shared" si="73"/>
        <v>0.01204951111</v>
      </c>
      <c r="F29" s="198">
        <v>-4.30698367E8</v>
      </c>
      <c r="G29" s="200">
        <v>2.223909267E9</v>
      </c>
      <c r="H29" s="159">
        <f t="shared" ref="H29:I29" si="74">F29/$G$69</f>
        <v>-0.004480807667</v>
      </c>
      <c r="I29" s="159">
        <f t="shared" si="74"/>
        <v>0.02313663217</v>
      </c>
      <c r="J29" s="158">
        <f t="shared" ref="J29:K29" si="75">B29-F29</f>
        <v>279657900</v>
      </c>
      <c r="K29" s="158">
        <f t="shared" si="75"/>
        <v>-885302426</v>
      </c>
      <c r="L29" s="159">
        <f t="shared" si="76"/>
        <v>-0.6493126546</v>
      </c>
      <c r="M29" s="159">
        <f t="shared" ref="M29:M36" si="80">K29/G29</f>
        <v>-0.3980838783</v>
      </c>
      <c r="N29" s="159">
        <f t="shared" si="7"/>
        <v>-0.007965908854</v>
      </c>
    </row>
    <row r="30">
      <c r="A30" s="195" t="s">
        <v>287</v>
      </c>
      <c r="B30" s="196"/>
      <c r="C30" s="198">
        <v>5.713795342E9</v>
      </c>
      <c r="D30" s="199">
        <f t="shared" ref="D30:E30" si="77">B30/$C$69</f>
        <v>0</v>
      </c>
      <c r="E30" s="199">
        <f t="shared" si="77"/>
        <v>0.05143290647</v>
      </c>
      <c r="F30" s="196"/>
      <c r="G30" s="200">
        <v>3.167890692E9</v>
      </c>
      <c r="H30" s="159">
        <f t="shared" ref="H30:I30" si="78">F30/$G$69</f>
        <v>0</v>
      </c>
      <c r="I30" s="159">
        <f t="shared" si="78"/>
        <v>0.03295742447</v>
      </c>
      <c r="J30" s="139">
        <f t="shared" ref="J30:K30" si="79">B30-F30</f>
        <v>0</v>
      </c>
      <c r="K30" s="158">
        <f t="shared" si="79"/>
        <v>2545904650</v>
      </c>
      <c r="L30" s="159"/>
      <c r="M30" s="159">
        <f t="shared" si="80"/>
        <v>0.8036592476</v>
      </c>
      <c r="N30" s="159">
        <f t="shared" si="7"/>
        <v>0.018475482</v>
      </c>
    </row>
    <row r="31">
      <c r="A31" s="195" t="s">
        <v>288</v>
      </c>
      <c r="B31" s="196"/>
      <c r="C31" s="198">
        <v>1.299056682E9</v>
      </c>
      <c r="D31" s="199">
        <f t="shared" ref="D31:E31" si="81">B31/$C$69</f>
        <v>0</v>
      </c>
      <c r="E31" s="199">
        <f t="shared" si="81"/>
        <v>0.01169349912</v>
      </c>
      <c r="F31" s="196"/>
      <c r="G31" s="200">
        <v>1.616090512E9</v>
      </c>
      <c r="H31" s="159">
        <f t="shared" ref="H31:I31" si="82">F31/$G$69</f>
        <v>0</v>
      </c>
      <c r="I31" s="159">
        <f t="shared" si="82"/>
        <v>0.01681313725</v>
      </c>
      <c r="J31" s="139">
        <f t="shared" ref="J31:K31" si="83">B31-F31</f>
        <v>0</v>
      </c>
      <c r="K31" s="158">
        <f t="shared" si="83"/>
        <v>-317033830</v>
      </c>
      <c r="L31" s="159"/>
      <c r="M31" s="159">
        <f t="shared" si="80"/>
        <v>-0.1961733131</v>
      </c>
      <c r="N31" s="159">
        <f t="shared" si="7"/>
        <v>-0.005119638122</v>
      </c>
    </row>
    <row r="32">
      <c r="A32" s="195" t="s">
        <v>289</v>
      </c>
      <c r="B32" s="196"/>
      <c r="C32" s="198">
        <v>1.248385878E9</v>
      </c>
      <c r="D32" s="199">
        <f t="shared" ref="D32:E32" si="84">B32/$C$69</f>
        <v>0</v>
      </c>
      <c r="E32" s="199">
        <f t="shared" si="84"/>
        <v>0.01123738431</v>
      </c>
      <c r="F32" s="196"/>
      <c r="G32" s="200">
        <v>2.642605677E9</v>
      </c>
      <c r="H32" s="159">
        <f t="shared" ref="H32:I32" si="85">F32/$G$69</f>
        <v>0</v>
      </c>
      <c r="I32" s="159">
        <f t="shared" si="85"/>
        <v>0.02749257644</v>
      </c>
      <c r="J32" s="139">
        <f t="shared" ref="J32:K32" si="86">B32-F32</f>
        <v>0</v>
      </c>
      <c r="K32" s="158">
        <f t="shared" si="86"/>
        <v>-1394219799</v>
      </c>
      <c r="L32" s="159"/>
      <c r="M32" s="159">
        <f t="shared" si="80"/>
        <v>-0.5275928267</v>
      </c>
      <c r="N32" s="159">
        <f t="shared" si="7"/>
        <v>-0.01625519213</v>
      </c>
    </row>
    <row r="33">
      <c r="A33" s="195" t="s">
        <v>290</v>
      </c>
      <c r="B33" s="196"/>
      <c r="C33" s="198">
        <v>5.1779332234E10</v>
      </c>
      <c r="D33" s="199">
        <f t="shared" ref="D33:E33" si="87">B33/$C$69</f>
        <v>0</v>
      </c>
      <c r="E33" s="199">
        <f t="shared" si="87"/>
        <v>0.4660932695</v>
      </c>
      <c r="F33" s="196"/>
      <c r="G33" s="200">
        <v>4.455341899E10</v>
      </c>
      <c r="H33" s="159">
        <f t="shared" ref="H33:I33" si="88">F33/$G$69</f>
        <v>0</v>
      </c>
      <c r="I33" s="159">
        <f t="shared" si="88"/>
        <v>0.4635153432</v>
      </c>
      <c r="J33" s="139">
        <f t="shared" ref="J33:K33" si="89">B33-F33</f>
        <v>0</v>
      </c>
      <c r="K33" s="158">
        <f t="shared" si="89"/>
        <v>7225913244</v>
      </c>
      <c r="L33" s="159"/>
      <c r="M33" s="159">
        <f t="shared" si="80"/>
        <v>0.1621853812</v>
      </c>
      <c r="N33" s="159">
        <f t="shared" si="7"/>
        <v>0.002577926281</v>
      </c>
    </row>
    <row r="34">
      <c r="A34" s="195" t="s">
        <v>291</v>
      </c>
      <c r="B34" s="196"/>
      <c r="C34" s="198">
        <v>1.2231431013E10</v>
      </c>
      <c r="D34" s="199">
        <f t="shared" ref="D34:E34" si="90">B34/$C$69</f>
        <v>0</v>
      </c>
      <c r="E34" s="199">
        <f t="shared" si="90"/>
        <v>0.1101016067</v>
      </c>
      <c r="F34" s="196"/>
      <c r="G34" s="200">
        <v>5.466557306E9</v>
      </c>
      <c r="H34" s="159">
        <f t="shared" ref="H34:I34" si="91">F34/$G$69</f>
        <v>0</v>
      </c>
      <c r="I34" s="159">
        <f t="shared" si="91"/>
        <v>0.05687180116</v>
      </c>
      <c r="J34" s="139">
        <f t="shared" ref="J34:K34" si="92">B34-F34</f>
        <v>0</v>
      </c>
      <c r="K34" s="158">
        <f t="shared" si="92"/>
        <v>6764873707</v>
      </c>
      <c r="L34" s="159"/>
      <c r="M34" s="159">
        <f t="shared" si="80"/>
        <v>1.237501654</v>
      </c>
      <c r="N34" s="159">
        <f t="shared" si="7"/>
        <v>0.05322980551</v>
      </c>
    </row>
    <row r="35">
      <c r="A35" s="195" t="s">
        <v>292</v>
      </c>
      <c r="B35" s="196"/>
      <c r="C35" s="198">
        <v>1.2E7</v>
      </c>
      <c r="D35" s="199">
        <f t="shared" ref="D35:E35" si="93">B35/$C$69</f>
        <v>0</v>
      </c>
      <c r="E35" s="199">
        <f t="shared" si="93"/>
        <v>0.0001080183732</v>
      </c>
      <c r="F35" s="196"/>
      <c r="G35" s="200">
        <v>1.45E7</v>
      </c>
      <c r="H35" s="159">
        <f t="shared" ref="H35:I35" si="94">F35/$G$69</f>
        <v>0</v>
      </c>
      <c r="I35" s="159">
        <f t="shared" si="94"/>
        <v>0.0001508520026</v>
      </c>
      <c r="J35" s="139">
        <f t="shared" ref="J35:K35" si="95">B35-F35</f>
        <v>0</v>
      </c>
      <c r="K35" s="158">
        <f t="shared" si="95"/>
        <v>-2500000</v>
      </c>
      <c r="L35" s="159"/>
      <c r="M35" s="159">
        <f t="shared" si="80"/>
        <v>-0.1724137931</v>
      </c>
      <c r="N35" s="159">
        <f t="shared" si="7"/>
        <v>-0.00004283362937</v>
      </c>
    </row>
    <row r="36">
      <c r="A36" s="195" t="s">
        <v>293</v>
      </c>
      <c r="B36" s="196"/>
      <c r="C36" s="198">
        <v>8.97641374E8</v>
      </c>
      <c r="D36" s="199">
        <f t="shared" ref="D36:E36" si="96">B36/$C$69</f>
        <v>0</v>
      </c>
      <c r="E36" s="199">
        <f t="shared" si="96"/>
        <v>0.008080146745</v>
      </c>
      <c r="F36" s="196"/>
      <c r="G36" s="200">
        <v>2.14930405E9</v>
      </c>
      <c r="H36" s="159">
        <f t="shared" ref="H36:I36" si="97">F36/$G$69</f>
        <v>0</v>
      </c>
      <c r="I36" s="159">
        <f t="shared" si="97"/>
        <v>0.02236047035</v>
      </c>
      <c r="J36" s="139">
        <f t="shared" ref="J36:K36" si="98">B36-F36</f>
        <v>0</v>
      </c>
      <c r="K36" s="158">
        <f t="shared" si="98"/>
        <v>-1251662676</v>
      </c>
      <c r="L36" s="159"/>
      <c r="M36" s="159">
        <f t="shared" si="80"/>
        <v>-0.5823571942</v>
      </c>
      <c r="N36" s="159">
        <f t="shared" si="7"/>
        <v>-0.01428032361</v>
      </c>
    </row>
    <row r="37">
      <c r="A37" s="195" t="s">
        <v>294</v>
      </c>
      <c r="B37" s="202">
        <v>0.0</v>
      </c>
      <c r="C37" s="196"/>
      <c r="D37" s="199">
        <f t="shared" ref="D37:E37" si="99">B37/$C$69</f>
        <v>0</v>
      </c>
      <c r="E37" s="199">
        <f t="shared" si="99"/>
        <v>0</v>
      </c>
      <c r="F37" s="198">
        <v>2.5607501E8</v>
      </c>
      <c r="G37" s="197"/>
      <c r="H37" s="159">
        <f t="shared" ref="H37:I37" si="100">F37/$G$69</f>
        <v>0.002664098487</v>
      </c>
      <c r="I37" s="159">
        <f t="shared" si="100"/>
        <v>0</v>
      </c>
      <c r="J37" s="158">
        <f t="shared" ref="J37:K37" si="101">B37-F37</f>
        <v>-256075010</v>
      </c>
      <c r="K37" s="139">
        <f t="shared" si="101"/>
        <v>0</v>
      </c>
      <c r="L37" s="159">
        <f t="shared" ref="L37:L38" si="105">J37/F37</f>
        <v>-1</v>
      </c>
      <c r="M37" s="159"/>
      <c r="N37" s="159">
        <f t="shared" si="7"/>
        <v>-0.002664098487</v>
      </c>
    </row>
    <row r="38">
      <c r="A38" s="195" t="s">
        <v>78</v>
      </c>
      <c r="B38" s="202">
        <v>0.0</v>
      </c>
      <c r="C38" s="202">
        <v>0.0</v>
      </c>
      <c r="D38" s="199">
        <f t="shared" ref="D38:E38" si="102">B38/$C$69</f>
        <v>0</v>
      </c>
      <c r="E38" s="199">
        <f t="shared" si="102"/>
        <v>0</v>
      </c>
      <c r="F38" s="198">
        <v>-2.5607501E8</v>
      </c>
      <c r="G38" s="203">
        <v>0.0</v>
      </c>
      <c r="H38" s="159">
        <f t="shared" ref="H38:I38" si="103">F38/$G$69</f>
        <v>-0.002664098487</v>
      </c>
      <c r="I38" s="159">
        <f t="shared" si="103"/>
        <v>0</v>
      </c>
      <c r="J38" s="158">
        <f t="shared" ref="J38:K38" si="104">B38-F38</f>
        <v>256075010</v>
      </c>
      <c r="K38" s="139">
        <f t="shared" si="104"/>
        <v>0</v>
      </c>
      <c r="L38" s="159">
        <f t="shared" si="105"/>
        <v>-1</v>
      </c>
      <c r="M38" s="159"/>
      <c r="N38" s="159">
        <f t="shared" si="7"/>
        <v>0.002664098487</v>
      </c>
    </row>
    <row r="39">
      <c r="A39" s="195" t="s">
        <v>295</v>
      </c>
      <c r="B39" s="196"/>
      <c r="C39" s="198">
        <v>9.275033209E9</v>
      </c>
      <c r="D39" s="199">
        <f t="shared" ref="D39:E39" si="106">B39/$C$69</f>
        <v>0</v>
      </c>
      <c r="E39" s="199">
        <f t="shared" si="106"/>
        <v>0.08348949989</v>
      </c>
      <c r="F39" s="196"/>
      <c r="G39" s="200">
        <v>1956000.0</v>
      </c>
      <c r="H39" s="159">
        <f t="shared" ref="H39:I39" si="107">F39/$G$69</f>
        <v>0</v>
      </c>
      <c r="I39" s="159">
        <f t="shared" si="107"/>
        <v>0.00002034941497</v>
      </c>
      <c r="J39" s="139">
        <f t="shared" ref="J39:K39" si="108">B39-F39</f>
        <v>0</v>
      </c>
      <c r="K39" s="158">
        <f t="shared" si="108"/>
        <v>9273077209</v>
      </c>
      <c r="L39" s="159"/>
      <c r="M39" s="159">
        <f t="shared" ref="M39:M40" si="112">K39/G39</f>
        <v>4740.837019</v>
      </c>
      <c r="N39" s="159">
        <f t="shared" si="7"/>
        <v>0.08346915047</v>
      </c>
    </row>
    <row r="40">
      <c r="A40" s="195" t="s">
        <v>296</v>
      </c>
      <c r="B40" s="196"/>
      <c r="C40" s="198">
        <v>3.8772643E8</v>
      </c>
      <c r="D40" s="199">
        <f t="shared" ref="D40:E40" si="109">B40/$C$69</f>
        <v>0</v>
      </c>
      <c r="E40" s="199">
        <f t="shared" si="109"/>
        <v>0.003490131518</v>
      </c>
      <c r="F40" s="196"/>
      <c r="G40" s="200">
        <v>8.76620248E8</v>
      </c>
      <c r="H40" s="159">
        <f t="shared" ref="H40:I40" si="110">F40/$G$69</f>
        <v>0</v>
      </c>
      <c r="I40" s="159">
        <f t="shared" si="110"/>
        <v>0.009119994477</v>
      </c>
      <c r="J40" s="139">
        <f t="shared" ref="J40:K40" si="111">B40-F40</f>
        <v>0</v>
      </c>
      <c r="K40" s="158">
        <f t="shared" si="111"/>
        <v>-488893818</v>
      </c>
      <c r="L40" s="159"/>
      <c r="M40" s="159">
        <f t="shared" si="112"/>
        <v>-0.5577030865</v>
      </c>
      <c r="N40" s="159">
        <f t="shared" si="7"/>
        <v>-0.005629862958</v>
      </c>
    </row>
    <row r="41">
      <c r="A41" s="195" t="s">
        <v>297</v>
      </c>
      <c r="B41" s="198">
        <v>3.61083E9</v>
      </c>
      <c r="C41" s="196"/>
      <c r="D41" s="199">
        <f t="shared" ref="D41:E41" si="113">B41/$C$69</f>
        <v>0.03250299854</v>
      </c>
      <c r="E41" s="199">
        <f t="shared" si="113"/>
        <v>0</v>
      </c>
      <c r="F41" s="198">
        <v>3.78991E9</v>
      </c>
      <c r="G41" s="197"/>
      <c r="H41" s="159">
        <f t="shared" ref="H41:I41" si="114">F41/$G$69</f>
        <v>0.03942865607</v>
      </c>
      <c r="I41" s="159">
        <f t="shared" si="114"/>
        <v>0</v>
      </c>
      <c r="J41" s="158">
        <f t="shared" ref="J41:K41" si="115">B41-F41</f>
        <v>-179080000</v>
      </c>
      <c r="K41" s="139">
        <f t="shared" si="115"/>
        <v>0</v>
      </c>
      <c r="L41" s="159">
        <f t="shared" ref="L41:L42" si="119">J41/F41</f>
        <v>-0.0472517817</v>
      </c>
      <c r="M41" s="159"/>
      <c r="N41" s="159">
        <f t="shared" si="7"/>
        <v>-0.006925657531</v>
      </c>
    </row>
    <row r="42">
      <c r="A42" s="195" t="s">
        <v>78</v>
      </c>
      <c r="B42" s="198">
        <v>-1.9518E9</v>
      </c>
      <c r="C42" s="198">
        <v>1.65903E9</v>
      </c>
      <c r="D42" s="199">
        <f t="shared" ref="D42:E42" si="116">B42/$C$69</f>
        <v>-0.0175691884</v>
      </c>
      <c r="E42" s="199">
        <f t="shared" si="116"/>
        <v>0.01493381014</v>
      </c>
      <c r="F42" s="198">
        <v>-1.365732992E9</v>
      </c>
      <c r="G42" s="200">
        <v>2.424177008E9</v>
      </c>
      <c r="H42" s="159">
        <f t="shared" ref="H42:I42" si="117">F42/$G$69</f>
        <v>-0.01420852116</v>
      </c>
      <c r="I42" s="159">
        <f t="shared" si="117"/>
        <v>0.02522013491</v>
      </c>
      <c r="J42" s="158">
        <f t="shared" ref="J42:K42" si="118">B42-F42</f>
        <v>-586067008</v>
      </c>
      <c r="K42" s="158">
        <f t="shared" si="118"/>
        <v>-765147008</v>
      </c>
      <c r="L42" s="159">
        <f t="shared" si="119"/>
        <v>0.4291226846</v>
      </c>
      <c r="M42" s="159">
        <f t="shared" ref="M42:M44" si="123">K42/G42</f>
        <v>-0.3156316579</v>
      </c>
      <c r="N42" s="159">
        <f t="shared" si="7"/>
        <v>-0.01364699201</v>
      </c>
    </row>
    <row r="43">
      <c r="A43" s="195" t="s">
        <v>298</v>
      </c>
      <c r="B43" s="196"/>
      <c r="C43" s="198">
        <v>3.9412446314E10</v>
      </c>
      <c r="D43" s="199">
        <f t="shared" ref="D43:E43" si="120">B43/$C$69</f>
        <v>0</v>
      </c>
      <c r="E43" s="199">
        <f t="shared" si="120"/>
        <v>0.3547723612</v>
      </c>
      <c r="F43" s="196"/>
      <c r="G43" s="200">
        <v>3.8963329067E10</v>
      </c>
      <c r="H43" s="159">
        <f t="shared" ref="H43:I43" si="121">F43/$G$69</f>
        <v>0</v>
      </c>
      <c r="I43" s="159">
        <f t="shared" si="121"/>
        <v>0.4053583598</v>
      </c>
      <c r="J43" s="139">
        <f t="shared" ref="J43:K43" si="122">B43-F43</f>
        <v>0</v>
      </c>
      <c r="K43" s="158">
        <f t="shared" si="122"/>
        <v>449117247</v>
      </c>
      <c r="L43" s="159"/>
      <c r="M43" s="159">
        <f t="shared" si="123"/>
        <v>0.01152666514</v>
      </c>
      <c r="N43" s="159">
        <f t="shared" si="7"/>
        <v>-0.05058599853</v>
      </c>
    </row>
    <row r="44">
      <c r="A44" s="195" t="s">
        <v>299</v>
      </c>
      <c r="B44" s="196"/>
      <c r="C44" s="198">
        <v>2.0617033529E10</v>
      </c>
      <c r="D44" s="199">
        <f t="shared" ref="D44:E44" si="124">B44/$C$69</f>
        <v>0</v>
      </c>
      <c r="E44" s="199">
        <f t="shared" si="124"/>
        <v>0.1855848685</v>
      </c>
      <c r="F44" s="196"/>
      <c r="G44" s="200">
        <v>2.0617033529E10</v>
      </c>
      <c r="H44" s="159">
        <f t="shared" ref="H44:I44" si="125">F44/$G$69</f>
        <v>0</v>
      </c>
      <c r="I44" s="159">
        <f t="shared" si="125"/>
        <v>0.2144910893</v>
      </c>
      <c r="J44" s="139">
        <f t="shared" ref="J44:K44" si="126">B44-F44</f>
        <v>0</v>
      </c>
      <c r="K44" s="158">
        <f t="shared" si="126"/>
        <v>0</v>
      </c>
      <c r="L44" s="159"/>
      <c r="M44" s="159">
        <f t="shared" si="123"/>
        <v>0</v>
      </c>
      <c r="N44" s="159">
        <f t="shared" si="7"/>
        <v>-0.0289062208</v>
      </c>
    </row>
    <row r="45">
      <c r="A45" s="195" t="s">
        <v>300</v>
      </c>
      <c r="B45" s="198">
        <v>1.295302526E10</v>
      </c>
      <c r="C45" s="196"/>
      <c r="D45" s="199">
        <f t="shared" ref="D45:E45" si="127">B45/$C$69</f>
        <v>0.1165970597</v>
      </c>
      <c r="E45" s="199">
        <f t="shared" si="127"/>
        <v>0</v>
      </c>
      <c r="F45" s="198">
        <v>1.210274326E10</v>
      </c>
      <c r="G45" s="197"/>
      <c r="H45" s="159">
        <f t="shared" ref="H45:I45" si="128">F45/$G$69</f>
        <v>0.125911935</v>
      </c>
      <c r="I45" s="159">
        <f t="shared" si="128"/>
        <v>0</v>
      </c>
      <c r="J45" s="158">
        <f t="shared" ref="J45:K45" si="129">B45-F45</f>
        <v>850282000</v>
      </c>
      <c r="K45" s="139">
        <f t="shared" si="129"/>
        <v>0</v>
      </c>
      <c r="L45" s="159">
        <f t="shared" ref="L45:L64" si="133">J45/F45</f>
        <v>0.07025531169</v>
      </c>
      <c r="M45" s="159"/>
      <c r="N45" s="159">
        <f t="shared" si="7"/>
        <v>-0.009314875271</v>
      </c>
    </row>
    <row r="46">
      <c r="A46" s="195" t="s">
        <v>105</v>
      </c>
      <c r="B46" s="198">
        <v>-2.660940759E9</v>
      </c>
      <c r="C46" s="198">
        <v>1.0292084501E10</v>
      </c>
      <c r="D46" s="199">
        <f t="shared" ref="D46:E46" si="130">B46/$C$69</f>
        <v>-0.023952541</v>
      </c>
      <c r="E46" s="199">
        <f t="shared" si="130"/>
        <v>0.09264451873</v>
      </c>
      <c r="F46" s="198">
        <v>-2.2858469E9</v>
      </c>
      <c r="G46" s="200">
        <v>9.81689636E9</v>
      </c>
      <c r="H46" s="159">
        <f t="shared" ref="H46:I46" si="131">F46/$G$69</f>
        <v>-0.02378100569</v>
      </c>
      <c r="I46" s="159">
        <f t="shared" si="131"/>
        <v>0.1021309293</v>
      </c>
      <c r="J46" s="158">
        <f t="shared" ref="J46:K46" si="132">B46-F46</f>
        <v>-375093859</v>
      </c>
      <c r="K46" s="158">
        <f t="shared" si="132"/>
        <v>475188141</v>
      </c>
      <c r="L46" s="159">
        <f t="shared" si="133"/>
        <v>0.1640940428</v>
      </c>
      <c r="M46" s="159">
        <f>K46/G46</f>
        <v>0.04840512964</v>
      </c>
      <c r="N46" s="159">
        <f t="shared" si="7"/>
        <v>-0.009657945897</v>
      </c>
    </row>
    <row r="47">
      <c r="A47" s="195" t="s">
        <v>301</v>
      </c>
      <c r="B47" s="198">
        <v>2.76248171E8</v>
      </c>
      <c r="C47" s="196"/>
      <c r="D47" s="199">
        <f t="shared" ref="D47:E47" si="134">B47/$C$69</f>
        <v>0.002486656503</v>
      </c>
      <c r="E47" s="199">
        <f t="shared" si="134"/>
        <v>0</v>
      </c>
      <c r="F47" s="198">
        <v>2.75984171E8</v>
      </c>
      <c r="G47" s="197"/>
      <c r="H47" s="159">
        <f t="shared" ref="H47:I47" si="135">F47/$G$69</f>
        <v>0.002871225164</v>
      </c>
      <c r="I47" s="159">
        <f t="shared" si="135"/>
        <v>0</v>
      </c>
      <c r="J47" s="158">
        <f t="shared" ref="J47:K47" si="136">B47-F47</f>
        <v>264000</v>
      </c>
      <c r="K47" s="139">
        <f t="shared" si="136"/>
        <v>0</v>
      </c>
      <c r="L47" s="159">
        <f t="shared" si="133"/>
        <v>0.0009565766002</v>
      </c>
      <c r="M47" s="159"/>
      <c r="N47" s="159">
        <f t="shared" si="7"/>
        <v>-0.000384568661</v>
      </c>
    </row>
    <row r="48">
      <c r="A48" s="195" t="s">
        <v>105</v>
      </c>
      <c r="B48" s="198">
        <v>-8.5155751E7</v>
      </c>
      <c r="C48" s="198">
        <v>1.9109242E8</v>
      </c>
      <c r="D48" s="199">
        <f t="shared" ref="D48:E48" si="137">B48/$C$69</f>
        <v>-0.000766532141</v>
      </c>
      <c r="E48" s="199">
        <f t="shared" si="137"/>
        <v>0.001720124362</v>
      </c>
      <c r="F48" s="198">
        <v>-6.9591881E7</v>
      </c>
      <c r="G48" s="200">
        <v>2.0639229E8</v>
      </c>
      <c r="H48" s="159">
        <f t="shared" ref="H48:I48" si="138">F48/$G$69</f>
        <v>-0.0007240051456</v>
      </c>
      <c r="I48" s="159">
        <f t="shared" si="138"/>
        <v>0.002147220018</v>
      </c>
      <c r="J48" s="158">
        <f t="shared" ref="J48:K48" si="139">B48-F48</f>
        <v>-15563870</v>
      </c>
      <c r="K48" s="158">
        <f t="shared" si="139"/>
        <v>-15299870</v>
      </c>
      <c r="L48" s="159">
        <f t="shared" si="133"/>
        <v>0.2236449105</v>
      </c>
      <c r="M48" s="159">
        <f>K48/G48</f>
        <v>-0.07413004623</v>
      </c>
      <c r="N48" s="159">
        <f t="shared" si="7"/>
        <v>-0.0004696226518</v>
      </c>
    </row>
    <row r="49">
      <c r="A49" s="195" t="s">
        <v>302</v>
      </c>
      <c r="B49" s="198">
        <v>6.62420468E9</v>
      </c>
      <c r="C49" s="196"/>
      <c r="D49" s="199">
        <f t="shared" ref="D49:E49" si="140">B49/$C$69</f>
        <v>0.05962798444</v>
      </c>
      <c r="E49" s="199">
        <f t="shared" si="140"/>
        <v>0</v>
      </c>
      <c r="F49" s="198">
        <v>6.329507231E9</v>
      </c>
      <c r="G49" s="197"/>
      <c r="H49" s="159">
        <f t="shared" ref="H49:I49" si="141">F49/$G$69</f>
        <v>0.06584957525</v>
      </c>
      <c r="I49" s="159">
        <f t="shared" si="141"/>
        <v>0</v>
      </c>
      <c r="J49" s="158">
        <f t="shared" ref="J49:K49" si="142">B49-F49</f>
        <v>294697449</v>
      </c>
      <c r="K49" s="139">
        <f t="shared" si="142"/>
        <v>0</v>
      </c>
      <c r="L49" s="159">
        <f t="shared" si="133"/>
        <v>0.04655930363</v>
      </c>
      <c r="M49" s="159"/>
      <c r="N49" s="159">
        <f t="shared" si="7"/>
        <v>-0.006221590806</v>
      </c>
    </row>
    <row r="50">
      <c r="A50" s="195" t="s">
        <v>105</v>
      </c>
      <c r="B50" s="198">
        <v>-4.045722319E9</v>
      </c>
      <c r="C50" s="198">
        <v>2.578482361E9</v>
      </c>
      <c r="D50" s="199">
        <f t="shared" ref="D50:E50" si="143">B50/$C$69</f>
        <v>-0.03641769528</v>
      </c>
      <c r="E50" s="199">
        <f t="shared" si="143"/>
        <v>0.02321028916</v>
      </c>
      <c r="F50" s="198">
        <v>-3.927408335E9</v>
      </c>
      <c r="G50" s="200">
        <v>2.402098896E9</v>
      </c>
      <c r="H50" s="159">
        <f t="shared" ref="H50:I50" si="144">F50/$G$69</f>
        <v>-0.04085913188</v>
      </c>
      <c r="I50" s="159">
        <f t="shared" si="144"/>
        <v>0.02499044337</v>
      </c>
      <c r="J50" s="158">
        <f t="shared" ref="J50:K50" si="145">B50-F50</f>
        <v>-118313984</v>
      </c>
      <c r="K50" s="158">
        <f t="shared" si="145"/>
        <v>176383465</v>
      </c>
      <c r="L50" s="159">
        <f t="shared" si="133"/>
        <v>0.03012520571</v>
      </c>
      <c r="M50" s="159">
        <f>K50/G50</f>
        <v>0.07342889391</v>
      </c>
      <c r="N50" s="159">
        <f t="shared" si="7"/>
        <v>0.002661282398</v>
      </c>
    </row>
    <row r="51">
      <c r="A51" s="195" t="s">
        <v>303</v>
      </c>
      <c r="B51" s="198">
        <v>7.688863914E9</v>
      </c>
      <c r="C51" s="196"/>
      <c r="D51" s="199">
        <f t="shared" ref="D51:E51" si="146">B51/$C$69</f>
        <v>0.06921154765</v>
      </c>
      <c r="E51" s="199">
        <f t="shared" si="146"/>
        <v>0</v>
      </c>
      <c r="F51" s="198">
        <v>8.92207445E9</v>
      </c>
      <c r="G51" s="197"/>
      <c r="H51" s="159">
        <f t="shared" ref="H51:I51" si="147">F51/$G$69</f>
        <v>0.09282157227</v>
      </c>
      <c r="I51" s="159">
        <f t="shared" si="147"/>
        <v>0</v>
      </c>
      <c r="J51" s="158">
        <f t="shared" ref="J51:K51" si="148">B51-F51</f>
        <v>-1233210536</v>
      </c>
      <c r="K51" s="139">
        <f t="shared" si="148"/>
        <v>0</v>
      </c>
      <c r="L51" s="159">
        <f t="shared" si="133"/>
        <v>-0.1382201575</v>
      </c>
      <c r="M51" s="159"/>
      <c r="N51" s="159">
        <f t="shared" si="7"/>
        <v>-0.02361002462</v>
      </c>
    </row>
    <row r="52">
      <c r="A52" s="195" t="s">
        <v>105</v>
      </c>
      <c r="B52" s="198">
        <v>-5.34421277E9</v>
      </c>
      <c r="C52" s="198">
        <v>2.344651144E9</v>
      </c>
      <c r="D52" s="199">
        <f t="shared" ref="D52:E52" si="149">B52/$C$69</f>
        <v>-0.04810609746</v>
      </c>
      <c r="E52" s="199">
        <f t="shared" si="149"/>
        <v>0.02110545019</v>
      </c>
      <c r="F52" s="198">
        <v>-5.553577074E9</v>
      </c>
      <c r="G52" s="200">
        <v>3.368497376E9</v>
      </c>
      <c r="H52" s="159">
        <f t="shared" ref="H52:I52" si="150">F52/$G$69</f>
        <v>-0.05777711883</v>
      </c>
      <c r="I52" s="159">
        <f t="shared" si="150"/>
        <v>0.03504445344</v>
      </c>
      <c r="J52" s="158">
        <f t="shared" ref="J52:K52" si="151">B52-F52</f>
        <v>209364304</v>
      </c>
      <c r="K52" s="158">
        <f t="shared" si="151"/>
        <v>-1023846232</v>
      </c>
      <c r="L52" s="159">
        <f t="shared" si="133"/>
        <v>-0.03769900034</v>
      </c>
      <c r="M52" s="159">
        <f>K52/G52</f>
        <v>-0.3039474631</v>
      </c>
      <c r="N52" s="159">
        <f t="shared" si="7"/>
        <v>-0.004267981869</v>
      </c>
    </row>
    <row r="53">
      <c r="A53" s="195" t="s">
        <v>304</v>
      </c>
      <c r="B53" s="198">
        <v>4.88251283E8</v>
      </c>
      <c r="C53" s="196"/>
      <c r="D53" s="199">
        <f t="shared" ref="D53:E53" si="152">B53/$C$69</f>
        <v>0.004395009109</v>
      </c>
      <c r="E53" s="199">
        <f t="shared" si="152"/>
        <v>0</v>
      </c>
      <c r="F53" s="198">
        <v>5.7163571E8</v>
      </c>
      <c r="G53" s="197"/>
      <c r="H53" s="159">
        <f t="shared" ref="H53:I53" si="153">F53/$G$69</f>
        <v>0.005947061489</v>
      </c>
      <c r="I53" s="159">
        <f t="shared" si="153"/>
        <v>0</v>
      </c>
      <c r="J53" s="158">
        <f t="shared" ref="J53:K53" si="154">B53-F53</f>
        <v>-83384427</v>
      </c>
      <c r="K53" s="139">
        <f t="shared" si="154"/>
        <v>0</v>
      </c>
      <c r="L53" s="159">
        <f t="shared" si="133"/>
        <v>-0.1458698705</v>
      </c>
      <c r="M53" s="159"/>
      <c r="N53" s="159">
        <f t="shared" si="7"/>
        <v>-0.001552052381</v>
      </c>
    </row>
    <row r="54">
      <c r="A54" s="195" t="s">
        <v>105</v>
      </c>
      <c r="B54" s="198">
        <v>-4.40305496E8</v>
      </c>
      <c r="C54" s="198">
        <v>4.7945787E7</v>
      </c>
      <c r="D54" s="199">
        <f t="shared" ref="D54:E54" si="155">B54/$C$69</f>
        <v>-0.003963423616</v>
      </c>
      <c r="E54" s="199">
        <f t="shared" si="155"/>
        <v>0.0004315854928</v>
      </c>
      <c r="F54" s="198">
        <v>-5.38242908E8</v>
      </c>
      <c r="G54" s="200">
        <v>3.3392802E7</v>
      </c>
      <c r="H54" s="159">
        <f t="shared" ref="H54:I54" si="156">F54/$G$69</f>
        <v>-0.005599656589</v>
      </c>
      <c r="I54" s="159">
        <f t="shared" si="156"/>
        <v>0.0003474049002</v>
      </c>
      <c r="J54" s="158">
        <f t="shared" ref="J54:K54" si="157">B54-F54</f>
        <v>97937412</v>
      </c>
      <c r="K54" s="158">
        <f t="shared" si="157"/>
        <v>14552985</v>
      </c>
      <c r="L54" s="159">
        <f t="shared" si="133"/>
        <v>-0.181957645</v>
      </c>
      <c r="M54" s="159">
        <f>K54/G54</f>
        <v>0.4358120352</v>
      </c>
      <c r="N54" s="159">
        <f t="shared" si="7"/>
        <v>0.001720413566</v>
      </c>
    </row>
    <row r="55">
      <c r="A55" s="195" t="s">
        <v>305</v>
      </c>
      <c r="B55" s="198">
        <v>5.68536708E8</v>
      </c>
      <c r="C55" s="196"/>
      <c r="D55" s="199">
        <f t="shared" ref="D55:E55" si="158">B55/$C$69</f>
        <v>0.005117700859</v>
      </c>
      <c r="E55" s="199">
        <f t="shared" si="158"/>
        <v>0</v>
      </c>
      <c r="F55" s="198">
        <v>7.21789462E8</v>
      </c>
      <c r="G55" s="197"/>
      <c r="H55" s="159">
        <f t="shared" ref="H55:I55" si="159">F55/$G$69</f>
        <v>0.007509199019</v>
      </c>
      <c r="I55" s="159">
        <f t="shared" si="159"/>
        <v>0</v>
      </c>
      <c r="J55" s="158">
        <f t="shared" ref="J55:K55" si="160">B55-F55</f>
        <v>-153252754</v>
      </c>
      <c r="K55" s="139">
        <f t="shared" si="160"/>
        <v>0</v>
      </c>
      <c r="L55" s="159">
        <f t="shared" si="133"/>
        <v>-0.2123233464</v>
      </c>
      <c r="M55" s="159"/>
      <c r="N55" s="159">
        <f t="shared" si="7"/>
        <v>-0.002391498161</v>
      </c>
    </row>
    <row r="56">
      <c r="A56" s="195" t="s">
        <v>105</v>
      </c>
      <c r="B56" s="198">
        <v>-5.23999036E8</v>
      </c>
      <c r="C56" s="198">
        <v>4.4537672E7</v>
      </c>
      <c r="D56" s="199">
        <f t="shared" ref="D56:E56" si="161">B56/$C$69</f>
        <v>-0.004716793619</v>
      </c>
      <c r="E56" s="199">
        <f t="shared" si="161"/>
        <v>0.0004009072397</v>
      </c>
      <c r="F56" s="198">
        <v>-6.8458603E8</v>
      </c>
      <c r="G56" s="200">
        <v>3.7203432E7</v>
      </c>
      <c r="H56" s="159">
        <f t="shared" ref="H56:I56" si="162">F56/$G$69</f>
        <v>-0.007122149901</v>
      </c>
      <c r="I56" s="159">
        <f t="shared" si="162"/>
        <v>0.0003870491186</v>
      </c>
      <c r="J56" s="158">
        <f t="shared" ref="J56:K56" si="163">B56-F56</f>
        <v>160586994</v>
      </c>
      <c r="K56" s="158">
        <f t="shared" si="163"/>
        <v>7334240</v>
      </c>
      <c r="L56" s="159">
        <f t="shared" si="133"/>
        <v>-0.2345753301</v>
      </c>
      <c r="M56" s="159">
        <f>K56/G56</f>
        <v>0.1971388016</v>
      </c>
      <c r="N56" s="159">
        <f t="shared" si="7"/>
        <v>0.002419214403</v>
      </c>
    </row>
    <row r="57">
      <c r="A57" s="195" t="s">
        <v>306</v>
      </c>
      <c r="B57" s="198">
        <v>5.884938172E9</v>
      </c>
      <c r="C57" s="196"/>
      <c r="D57" s="199">
        <f t="shared" ref="D57:E57" si="164">B57/$C$69</f>
        <v>0.05297345398</v>
      </c>
      <c r="E57" s="199">
        <f t="shared" si="164"/>
        <v>0</v>
      </c>
      <c r="F57" s="198">
        <v>6.627118301E9</v>
      </c>
      <c r="G57" s="197"/>
      <c r="H57" s="159">
        <f t="shared" ref="H57:I57" si="165">F57/$G$69</f>
        <v>0.06894579773</v>
      </c>
      <c r="I57" s="159">
        <f t="shared" si="165"/>
        <v>0</v>
      </c>
      <c r="J57" s="158">
        <f t="shared" ref="J57:K57" si="166">B57-F57</f>
        <v>-742180129</v>
      </c>
      <c r="K57" s="139">
        <f t="shared" si="166"/>
        <v>0</v>
      </c>
      <c r="L57" s="159">
        <f t="shared" si="133"/>
        <v>-0.1119913808</v>
      </c>
      <c r="M57" s="159"/>
      <c r="N57" s="159">
        <f t="shared" si="7"/>
        <v>-0.01597234374</v>
      </c>
    </row>
    <row r="58">
      <c r="A58" s="195" t="s">
        <v>105</v>
      </c>
      <c r="B58" s="198">
        <v>-5.311905076E9</v>
      </c>
      <c r="C58" s="198">
        <v>5.73033096E8</v>
      </c>
      <c r="D58" s="199">
        <f t="shared" ref="D58:E58" si="167">B58/$C$69</f>
        <v>-0.04781527874</v>
      </c>
      <c r="E58" s="199">
        <f t="shared" si="167"/>
        <v>0.005158175235</v>
      </c>
      <c r="F58" s="198">
        <v>-6.160868028E9</v>
      </c>
      <c r="G58" s="200">
        <v>4.66250273E8</v>
      </c>
      <c r="H58" s="159">
        <f t="shared" ref="H58:I58" si="168">F58/$G$69</f>
        <v>-0.06409512273</v>
      </c>
      <c r="I58" s="159">
        <f t="shared" si="168"/>
        <v>0.004850674992</v>
      </c>
      <c r="J58" s="158">
        <f t="shared" ref="J58:K58" si="169">B58-F58</f>
        <v>848962952</v>
      </c>
      <c r="K58" s="158">
        <f t="shared" si="169"/>
        <v>106782823</v>
      </c>
      <c r="L58" s="159">
        <f t="shared" si="133"/>
        <v>-0.1377992432</v>
      </c>
      <c r="M58" s="159">
        <f>K58/G58</f>
        <v>0.2290246873</v>
      </c>
      <c r="N58" s="159">
        <f t="shared" si="7"/>
        <v>0.01658734423</v>
      </c>
    </row>
    <row r="59">
      <c r="A59" s="195" t="s">
        <v>307</v>
      </c>
      <c r="B59" s="198">
        <v>3.02591944E8</v>
      </c>
      <c r="C59" s="196"/>
      <c r="D59" s="199">
        <f t="shared" ref="D59:E59" si="170">B59/$C$69</f>
        <v>0.002723790795</v>
      </c>
      <c r="E59" s="199">
        <f t="shared" si="170"/>
        <v>0</v>
      </c>
      <c r="F59" s="198">
        <v>4.54762285E8</v>
      </c>
      <c r="G59" s="197"/>
      <c r="H59" s="159">
        <f t="shared" ref="H59:I59" si="171">F59/$G$69</f>
        <v>0.004731158716</v>
      </c>
      <c r="I59" s="159">
        <f t="shared" si="171"/>
        <v>0</v>
      </c>
      <c r="J59" s="158">
        <f t="shared" ref="J59:K59" si="172">B59-F59</f>
        <v>-152170341</v>
      </c>
      <c r="K59" s="139">
        <f t="shared" si="172"/>
        <v>0</v>
      </c>
      <c r="L59" s="159">
        <f t="shared" si="133"/>
        <v>-0.3346151297</v>
      </c>
      <c r="M59" s="159"/>
      <c r="N59" s="159">
        <f t="shared" si="7"/>
        <v>-0.002007367922</v>
      </c>
    </row>
    <row r="60">
      <c r="A60" s="195" t="s">
        <v>105</v>
      </c>
      <c r="B60" s="198">
        <v>-3.02580944E8</v>
      </c>
      <c r="C60" s="198">
        <v>11000.0</v>
      </c>
      <c r="D60" s="199">
        <f t="shared" ref="D60:E60" si="173">B60/$C$69</f>
        <v>-0.002723691778</v>
      </c>
      <c r="E60" s="199">
        <f t="shared" si="173"/>
        <v>0.00000009901684211</v>
      </c>
      <c r="F60" s="198">
        <v>-4.54750285E8</v>
      </c>
      <c r="G60" s="200">
        <v>12000.0</v>
      </c>
      <c r="H60" s="159">
        <f t="shared" ref="H60:I60" si="174">F60/$G$69</f>
        <v>-0.004731033873</v>
      </c>
      <c r="I60" s="159">
        <f t="shared" si="174"/>
        <v>0.0000001248430366</v>
      </c>
      <c r="J60" s="158">
        <f t="shared" ref="J60:K60" si="175">B60-F60</f>
        <v>152169341</v>
      </c>
      <c r="K60" s="158">
        <f t="shared" si="175"/>
        <v>-1000</v>
      </c>
      <c r="L60" s="159">
        <f t="shared" si="133"/>
        <v>-0.3346217606</v>
      </c>
      <c r="M60" s="159">
        <f>K60/G60</f>
        <v>-0.08333333333</v>
      </c>
      <c r="N60" s="159">
        <f t="shared" si="7"/>
        <v>0.002007316269</v>
      </c>
    </row>
    <row r="61">
      <c r="A61" s="195" t="s">
        <v>308</v>
      </c>
      <c r="B61" s="198">
        <v>1.163824255E9</v>
      </c>
      <c r="C61" s="196"/>
      <c r="D61" s="199">
        <f t="shared" ref="D61:E61" si="176">B61/$C$69</f>
        <v>0.01047620023</v>
      </c>
      <c r="E61" s="199">
        <f t="shared" si="176"/>
        <v>0</v>
      </c>
      <c r="F61" s="198">
        <v>1.189237075E9</v>
      </c>
      <c r="G61" s="197"/>
      <c r="H61" s="159">
        <f t="shared" ref="H61:I61" si="177">F61/$G$69</f>
        <v>0.01237233064</v>
      </c>
      <c r="I61" s="159">
        <f t="shared" si="177"/>
        <v>0</v>
      </c>
      <c r="J61" s="158">
        <f t="shared" ref="J61:K61" si="178">B61-F61</f>
        <v>-25412820</v>
      </c>
      <c r="K61" s="139">
        <f t="shared" si="178"/>
        <v>0</v>
      </c>
      <c r="L61" s="159">
        <f t="shared" si="133"/>
        <v>-0.02136901088</v>
      </c>
      <c r="M61" s="159"/>
      <c r="N61" s="159">
        <f t="shared" si="7"/>
        <v>-0.001896130414</v>
      </c>
    </row>
    <row r="62">
      <c r="A62" s="195" t="s">
        <v>105</v>
      </c>
      <c r="B62" s="198">
        <v>-1.094680751E9</v>
      </c>
      <c r="C62" s="198">
        <v>6.9143504E7</v>
      </c>
      <c r="D62" s="199">
        <f t="shared" ref="D62:E62" si="179">B62/$C$69</f>
        <v>-0.009853802825</v>
      </c>
      <c r="E62" s="199">
        <f t="shared" si="179"/>
        <v>0.0006223974017</v>
      </c>
      <c r="F62" s="198">
        <v>-1.078818692E9</v>
      </c>
      <c r="G62" s="200">
        <v>1.10418383E8</v>
      </c>
      <c r="H62" s="159">
        <f t="shared" ref="H62:I62" si="180">F62/$G$69</f>
        <v>-0.01122358346</v>
      </c>
      <c r="I62" s="159">
        <f t="shared" si="180"/>
        <v>0.001148747186</v>
      </c>
      <c r="J62" s="158">
        <f t="shared" ref="J62:K62" si="181">B62-F62</f>
        <v>-15862059</v>
      </c>
      <c r="K62" s="158">
        <f t="shared" si="181"/>
        <v>-41274879</v>
      </c>
      <c r="L62" s="159">
        <f t="shared" si="133"/>
        <v>0.01470317405</v>
      </c>
      <c r="M62" s="159">
        <f>K62/G62</f>
        <v>-0.3738044144</v>
      </c>
      <c r="N62" s="159">
        <f t="shared" si="7"/>
        <v>0.0008434308458</v>
      </c>
    </row>
    <row r="63">
      <c r="A63" s="195" t="s">
        <v>309</v>
      </c>
      <c r="B63" s="198">
        <v>5.929483698E9</v>
      </c>
      <c r="C63" s="196"/>
      <c r="D63" s="199">
        <f t="shared" ref="D63:E63" si="182">B63/$C$69</f>
        <v>0.05337443192</v>
      </c>
      <c r="E63" s="199">
        <f t="shared" si="182"/>
        <v>0</v>
      </c>
      <c r="F63" s="198">
        <v>5.196783698E9</v>
      </c>
      <c r="G63" s="197"/>
      <c r="H63" s="159">
        <f t="shared" ref="H63:I63" si="183">F63/$G$69</f>
        <v>0.05406518812</v>
      </c>
      <c r="I63" s="159">
        <f t="shared" si="183"/>
        <v>0</v>
      </c>
      <c r="J63" s="158">
        <f t="shared" ref="J63:K63" si="184">B63-F63</f>
        <v>732700000</v>
      </c>
      <c r="K63" s="139">
        <f t="shared" si="184"/>
        <v>0</v>
      </c>
      <c r="L63" s="159">
        <f t="shared" si="133"/>
        <v>0.1409910519</v>
      </c>
      <c r="M63" s="159"/>
      <c r="N63" s="159">
        <f t="shared" si="7"/>
        <v>-0.0006907562061</v>
      </c>
    </row>
    <row r="64">
      <c r="A64" s="195" t="s">
        <v>105</v>
      </c>
      <c r="B64" s="198">
        <v>-3.707052398E9</v>
      </c>
      <c r="C64" s="198">
        <v>2.2224313E9</v>
      </c>
      <c r="D64" s="199">
        <f t="shared" ref="D64:E64" si="185">B64/$C$69</f>
        <v>-0.03336914745</v>
      </c>
      <c r="E64" s="199">
        <f t="shared" si="185"/>
        <v>0.02000528447</v>
      </c>
      <c r="F64" s="198">
        <v>-3.308649972E9</v>
      </c>
      <c r="G64" s="200">
        <v>1.888133726E9</v>
      </c>
      <c r="H64" s="159">
        <f t="shared" ref="H64:I64" si="186">F64/$G$69</f>
        <v>-0.0344218258</v>
      </c>
      <c r="I64" s="159">
        <f t="shared" si="186"/>
        <v>0.01964336232</v>
      </c>
      <c r="J64" s="158">
        <f t="shared" ref="J64:K64" si="187">B64-F64</f>
        <v>-398402426</v>
      </c>
      <c r="K64" s="158">
        <f t="shared" si="187"/>
        <v>334297574</v>
      </c>
      <c r="L64" s="159">
        <f t="shared" si="133"/>
        <v>0.1204123825</v>
      </c>
      <c r="M64" s="159">
        <f t="shared" ref="M64:M69" si="191">K64/G64</f>
        <v>0.1770518525</v>
      </c>
      <c r="N64" s="159">
        <f t="shared" si="7"/>
        <v>0.00141460049</v>
      </c>
    </row>
    <row r="65">
      <c r="A65" s="195" t="s">
        <v>310</v>
      </c>
      <c r="B65" s="196"/>
      <c r="C65" s="198">
        <v>4.32E8</v>
      </c>
      <c r="D65" s="199">
        <f t="shared" ref="D65:E65" si="188">B65/$C$69</f>
        <v>0</v>
      </c>
      <c r="E65" s="199">
        <f t="shared" si="188"/>
        <v>0.003888661435</v>
      </c>
      <c r="F65" s="196"/>
      <c r="G65" s="200">
        <v>1.7E7</v>
      </c>
      <c r="H65" s="159">
        <f t="shared" ref="H65:I65" si="189">F65/$G$69</f>
        <v>0</v>
      </c>
      <c r="I65" s="159">
        <f t="shared" si="189"/>
        <v>0.0001768609685</v>
      </c>
      <c r="J65" s="139">
        <f t="shared" ref="J65:K65" si="190">B65-F65</f>
        <v>0</v>
      </c>
      <c r="K65" s="158">
        <f t="shared" si="190"/>
        <v>415000000</v>
      </c>
      <c r="L65" s="159"/>
      <c r="M65" s="159">
        <f t="shared" si="191"/>
        <v>24.41176471</v>
      </c>
      <c r="N65" s="159">
        <f t="shared" si="7"/>
        <v>0.003711800467</v>
      </c>
    </row>
    <row r="66">
      <c r="A66" s="195" t="s">
        <v>311</v>
      </c>
      <c r="B66" s="196"/>
      <c r="C66" s="198">
        <v>1.35454907E8</v>
      </c>
      <c r="D66" s="199">
        <f t="shared" ref="D66:E66" si="192">B66/$C$69</f>
        <v>0</v>
      </c>
      <c r="E66" s="199">
        <f t="shared" si="192"/>
        <v>0.001219301558</v>
      </c>
      <c r="F66" s="196"/>
      <c r="G66" s="200">
        <v>1.23532617E8</v>
      </c>
      <c r="H66" s="159">
        <f t="shared" ref="H66:I66" si="193">F66/$G$69</f>
        <v>0</v>
      </c>
      <c r="I66" s="159">
        <f t="shared" si="193"/>
        <v>0.001285182252</v>
      </c>
      <c r="J66" s="139">
        <f t="shared" ref="J66:K66" si="194">B66-F66</f>
        <v>0</v>
      </c>
      <c r="K66" s="158">
        <f t="shared" si="194"/>
        <v>11922290</v>
      </c>
      <c r="L66" s="159"/>
      <c r="M66" s="159">
        <f t="shared" si="191"/>
        <v>0.096511272</v>
      </c>
      <c r="N66" s="159">
        <f t="shared" si="7"/>
        <v>-0.00006588069418</v>
      </c>
    </row>
    <row r="67">
      <c r="A67" s="195" t="s">
        <v>312</v>
      </c>
      <c r="B67" s="196"/>
      <c r="C67" s="198">
        <v>3.319757E7</v>
      </c>
      <c r="D67" s="199">
        <f t="shared" ref="D67:E67" si="195">B67/$C$69</f>
        <v>0</v>
      </c>
      <c r="E67" s="199">
        <f t="shared" si="195"/>
        <v>0.0002988289588</v>
      </c>
      <c r="F67" s="196"/>
      <c r="G67" s="200">
        <v>1.0328214E7</v>
      </c>
      <c r="H67" s="159">
        <f t="shared" ref="H67:I67" si="196">F67/$G$69</f>
        <v>0</v>
      </c>
      <c r="I67" s="159">
        <f t="shared" si="196"/>
        <v>0.0001074504665</v>
      </c>
      <c r="J67" s="139">
        <f t="shared" ref="J67:K67" si="197">B67-F67</f>
        <v>0</v>
      </c>
      <c r="K67" s="158">
        <f t="shared" si="197"/>
        <v>22869356</v>
      </c>
      <c r="L67" s="159"/>
      <c r="M67" s="159">
        <f t="shared" si="191"/>
        <v>2.214260471</v>
      </c>
      <c r="N67" s="159">
        <f t="shared" si="7"/>
        <v>0.0001913784923</v>
      </c>
    </row>
    <row r="68">
      <c r="A68" s="195" t="s">
        <v>313</v>
      </c>
      <c r="B68" s="196"/>
      <c r="C68" s="198">
        <v>1.02257337E8</v>
      </c>
      <c r="D68" s="199">
        <f t="shared" ref="D68:E68" si="198">B68/$C$69</f>
        <v>0</v>
      </c>
      <c r="E68" s="199">
        <f t="shared" si="198"/>
        <v>0.0009204725993</v>
      </c>
      <c r="F68" s="196"/>
      <c r="G68" s="200">
        <v>1.13204403E8</v>
      </c>
      <c r="H68" s="159">
        <f t="shared" ref="H68:I68" si="199">F68/$G$69</f>
        <v>0</v>
      </c>
      <c r="I68" s="159">
        <f t="shared" si="199"/>
        <v>0.001177731786</v>
      </c>
      <c r="J68" s="139">
        <f t="shared" ref="J68:K68" si="200">B68-F68</f>
        <v>0</v>
      </c>
      <c r="K68" s="158">
        <f t="shared" si="200"/>
        <v>-10947066</v>
      </c>
      <c r="L68" s="159"/>
      <c r="M68" s="159">
        <f t="shared" si="191"/>
        <v>-0.09670176875</v>
      </c>
      <c r="N68" s="159">
        <f t="shared" si="7"/>
        <v>-0.0002572591865</v>
      </c>
    </row>
    <row r="69">
      <c r="A69" s="195" t="s">
        <v>38</v>
      </c>
      <c r="B69" s="196"/>
      <c r="C69" s="198">
        <v>1.1109221185E11</v>
      </c>
      <c r="D69" s="196"/>
      <c r="E69" s="198"/>
      <c r="F69" s="196"/>
      <c r="G69" s="200">
        <v>9.6120699443E10</v>
      </c>
      <c r="H69" s="139"/>
      <c r="I69" s="139"/>
      <c r="J69" s="139">
        <f t="shared" ref="J69:K69" si="201">B69-F69</f>
        <v>0</v>
      </c>
      <c r="K69" s="158">
        <f t="shared" si="201"/>
        <v>14971512407</v>
      </c>
      <c r="L69" s="159"/>
      <c r="M69" s="159">
        <f t="shared" si="191"/>
        <v>0.1557574226</v>
      </c>
      <c r="N69" s="158">
        <f t="shared" si="7"/>
        <v>0</v>
      </c>
    </row>
    <row r="70">
      <c r="A70" s="195" t="s">
        <v>154</v>
      </c>
      <c r="B70" s="196"/>
      <c r="C70" s="196"/>
      <c r="D70" s="196"/>
      <c r="E70" s="196"/>
      <c r="F70" s="196"/>
      <c r="G70" s="197"/>
      <c r="H70" s="139"/>
      <c r="I70" s="139"/>
      <c r="J70" s="139">
        <f t="shared" ref="J70:K70" si="202">B70-F70</f>
        <v>0</v>
      </c>
      <c r="K70" s="139">
        <f t="shared" si="202"/>
        <v>0</v>
      </c>
      <c r="L70" s="159"/>
      <c r="M70" s="159"/>
      <c r="N70" s="139">
        <f t="shared" si="7"/>
        <v>0</v>
      </c>
    </row>
    <row r="71">
      <c r="A71" s="195" t="s">
        <v>314</v>
      </c>
      <c r="B71" s="196"/>
      <c r="C71" s="198">
        <v>8.0415814988E10</v>
      </c>
      <c r="D71" s="204">
        <f t="shared" ref="D71:D96" si="205">B71/C$69</f>
        <v>0</v>
      </c>
      <c r="E71" s="199">
        <f t="shared" ref="E71:E96" si="206">C71/$C$69</f>
        <v>0.7238654596</v>
      </c>
      <c r="F71" s="196"/>
      <c r="G71" s="200">
        <v>4.4509243577E10</v>
      </c>
      <c r="H71" s="159">
        <f t="shared" ref="H71:I71" si="203">F71/$G$69</f>
        <v>0</v>
      </c>
      <c r="I71" s="159">
        <f t="shared" si="203"/>
        <v>0.4630557605</v>
      </c>
      <c r="J71" s="139">
        <f t="shared" ref="J71:K71" si="204">B71-F71</f>
        <v>0</v>
      </c>
      <c r="K71" s="158">
        <f t="shared" si="204"/>
        <v>35906571411</v>
      </c>
      <c r="L71" s="159"/>
      <c r="M71" s="159">
        <f t="shared" ref="M71:M78" si="209">K71/G71</f>
        <v>0.8067216723</v>
      </c>
      <c r="N71" s="159">
        <f t="shared" si="7"/>
        <v>0.2608096991</v>
      </c>
    </row>
    <row r="72">
      <c r="A72" s="195" t="s">
        <v>315</v>
      </c>
      <c r="B72" s="196"/>
      <c r="C72" s="198">
        <v>2.0718568846E10</v>
      </c>
      <c r="D72" s="204">
        <f t="shared" si="205"/>
        <v>0</v>
      </c>
      <c r="E72" s="199">
        <f t="shared" si="206"/>
        <v>0.1864988418</v>
      </c>
      <c r="F72" s="196"/>
      <c r="G72" s="200">
        <v>2.116407783E10</v>
      </c>
      <c r="H72" s="159">
        <f t="shared" ref="H72:I72" si="207">F72/$G$69</f>
        <v>0</v>
      </c>
      <c r="I72" s="159">
        <f t="shared" si="207"/>
        <v>0.220182312</v>
      </c>
      <c r="J72" s="139">
        <f t="shared" ref="J72:K72" si="208">B72-F72</f>
        <v>0</v>
      </c>
      <c r="K72" s="158">
        <f t="shared" si="208"/>
        <v>-445508984</v>
      </c>
      <c r="L72" s="159"/>
      <c r="M72" s="159">
        <f t="shared" si="209"/>
        <v>-0.02105024313</v>
      </c>
      <c r="N72" s="159">
        <f t="shared" si="7"/>
        <v>-0.03368347013</v>
      </c>
    </row>
    <row r="73">
      <c r="A73" s="195" t="s">
        <v>316</v>
      </c>
      <c r="B73" s="196"/>
      <c r="C73" s="198">
        <v>4.260208939E9</v>
      </c>
      <c r="D73" s="204">
        <f t="shared" si="205"/>
        <v>0</v>
      </c>
      <c r="E73" s="199">
        <f t="shared" si="206"/>
        <v>0.03834840326</v>
      </c>
      <c r="F73" s="196"/>
      <c r="G73" s="200">
        <v>6.239828584E9</v>
      </c>
      <c r="H73" s="159">
        <f t="shared" ref="H73:I73" si="210">F73/$G$69</f>
        <v>0</v>
      </c>
      <c r="I73" s="159">
        <f t="shared" si="210"/>
        <v>0.0649165957</v>
      </c>
      <c r="J73" s="139">
        <f t="shared" ref="J73:K73" si="211">B73-F73</f>
        <v>0</v>
      </c>
      <c r="K73" s="158">
        <f t="shared" si="211"/>
        <v>-1979619645</v>
      </c>
      <c r="L73" s="159"/>
      <c r="M73" s="159">
        <f t="shared" si="209"/>
        <v>-0.3172554532</v>
      </c>
      <c r="N73" s="159">
        <f t="shared" si="7"/>
        <v>-0.02656819244</v>
      </c>
    </row>
    <row r="74">
      <c r="A74" s="195" t="s">
        <v>317</v>
      </c>
      <c r="B74" s="196"/>
      <c r="C74" s="198">
        <v>1.0420857546E10</v>
      </c>
      <c r="D74" s="204">
        <f t="shared" si="205"/>
        <v>0</v>
      </c>
      <c r="E74" s="199">
        <f t="shared" si="206"/>
        <v>0.0938036733</v>
      </c>
      <c r="F74" s="196"/>
      <c r="G74" s="200">
        <v>8.404329925E9</v>
      </c>
      <c r="H74" s="159">
        <f t="shared" ref="H74:I74" si="212">F74/$G$69</f>
        <v>0</v>
      </c>
      <c r="I74" s="159">
        <f t="shared" si="212"/>
        <v>0.08743517238</v>
      </c>
      <c r="J74" s="139">
        <f t="shared" ref="J74:K74" si="213">B74-F74</f>
        <v>0</v>
      </c>
      <c r="K74" s="158">
        <f t="shared" si="213"/>
        <v>2016527621</v>
      </c>
      <c r="L74" s="159"/>
      <c r="M74" s="159">
        <f t="shared" si="209"/>
        <v>0.2399391313</v>
      </c>
      <c r="N74" s="159">
        <f t="shared" si="7"/>
        <v>0.006368500916</v>
      </c>
    </row>
    <row r="75">
      <c r="A75" s="195" t="s">
        <v>318</v>
      </c>
      <c r="B75" s="196"/>
      <c r="C75" s="198">
        <v>7.13827326E9</v>
      </c>
      <c r="D75" s="204">
        <f t="shared" si="205"/>
        <v>0</v>
      </c>
      <c r="E75" s="199">
        <f t="shared" si="206"/>
        <v>0.06425538875</v>
      </c>
      <c r="F75" s="196"/>
      <c r="G75" s="200">
        <v>2.141801922E9</v>
      </c>
      <c r="H75" s="159">
        <f t="shared" ref="H75:I75" si="214">F75/$G$69</f>
        <v>0</v>
      </c>
      <c r="I75" s="159">
        <f t="shared" si="214"/>
        <v>0.02228242131</v>
      </c>
      <c r="J75" s="139">
        <f t="shared" ref="J75:K75" si="215">B75-F75</f>
        <v>0</v>
      </c>
      <c r="K75" s="158">
        <f t="shared" si="215"/>
        <v>4996471338</v>
      </c>
      <c r="L75" s="159"/>
      <c r="M75" s="159">
        <f t="shared" si="209"/>
        <v>2.332835397</v>
      </c>
      <c r="N75" s="159">
        <f t="shared" si="7"/>
        <v>0.04197296744</v>
      </c>
    </row>
    <row r="76">
      <c r="A76" s="195" t="s">
        <v>319</v>
      </c>
      <c r="B76" s="196"/>
      <c r="C76" s="198">
        <v>9.45096842E8</v>
      </c>
      <c r="D76" s="204">
        <f t="shared" si="205"/>
        <v>0</v>
      </c>
      <c r="E76" s="199">
        <f t="shared" si="206"/>
        <v>0.008507318616</v>
      </c>
      <c r="F76" s="196"/>
      <c r="G76" s="200">
        <v>1.223692591E9</v>
      </c>
      <c r="H76" s="159">
        <f t="shared" ref="H76:I76" si="216">F76/$G$69</f>
        <v>0</v>
      </c>
      <c r="I76" s="159">
        <f t="shared" si="216"/>
        <v>0.01273079158</v>
      </c>
      <c r="J76" s="139">
        <f t="shared" ref="J76:K76" si="217">B76-F76</f>
        <v>0</v>
      </c>
      <c r="K76" s="158">
        <f t="shared" si="217"/>
        <v>-278595749</v>
      </c>
      <c r="L76" s="159"/>
      <c r="M76" s="159">
        <f t="shared" si="209"/>
        <v>-0.2276680851</v>
      </c>
      <c r="N76" s="159">
        <f t="shared" si="7"/>
        <v>-0.004223472962</v>
      </c>
    </row>
    <row r="77">
      <c r="A77" s="195" t="s">
        <v>320</v>
      </c>
      <c r="B77" s="196"/>
      <c r="C77" s="198">
        <v>4.260966E7</v>
      </c>
      <c r="D77" s="204">
        <f t="shared" si="205"/>
        <v>0</v>
      </c>
      <c r="E77" s="199">
        <f t="shared" si="206"/>
        <v>0.0003835521797</v>
      </c>
      <c r="F77" s="196"/>
      <c r="G77" s="200">
        <v>4.132759E7</v>
      </c>
      <c r="H77" s="159">
        <f t="shared" ref="H77:I77" si="218">F77/$G$69</f>
        <v>0</v>
      </c>
      <c r="I77" s="159">
        <f t="shared" si="218"/>
        <v>0.0004299551526</v>
      </c>
      <c r="J77" s="139">
        <f t="shared" ref="J77:K77" si="219">B77-F77</f>
        <v>0</v>
      </c>
      <c r="K77" s="158">
        <f t="shared" si="219"/>
        <v>1282070</v>
      </c>
      <c r="L77" s="159"/>
      <c r="M77" s="159">
        <f t="shared" si="209"/>
        <v>0.03102213316</v>
      </c>
      <c r="N77" s="159">
        <f t="shared" si="7"/>
        <v>-0.00004640297296</v>
      </c>
    </row>
    <row r="78">
      <c r="A78" s="195" t="s">
        <v>321</v>
      </c>
      <c r="B78" s="196"/>
      <c r="C78" s="198">
        <v>2.648446549E9</v>
      </c>
      <c r="D78" s="204">
        <f t="shared" si="205"/>
        <v>0</v>
      </c>
      <c r="E78" s="199">
        <f t="shared" si="206"/>
        <v>0.02384007398</v>
      </c>
      <c r="F78" s="196"/>
      <c r="G78" s="200">
        <v>3.066977492E9</v>
      </c>
      <c r="H78" s="159">
        <f t="shared" ref="H78:I78" si="220">F78/$G$69</f>
        <v>0</v>
      </c>
      <c r="I78" s="159">
        <f t="shared" si="220"/>
        <v>0.03190756528</v>
      </c>
      <c r="J78" s="139">
        <f t="shared" ref="J78:K78" si="221">B78-F78</f>
        <v>0</v>
      </c>
      <c r="K78" s="158">
        <f t="shared" si="221"/>
        <v>-418530943</v>
      </c>
      <c r="L78" s="159"/>
      <c r="M78" s="159">
        <f t="shared" si="209"/>
        <v>-0.13646365</v>
      </c>
      <c r="N78" s="159">
        <f t="shared" si="7"/>
        <v>-0.008067491298</v>
      </c>
    </row>
    <row r="79">
      <c r="A79" s="195" t="s">
        <v>322</v>
      </c>
      <c r="B79" s="196"/>
      <c r="C79" s="198">
        <v>1174540.0</v>
      </c>
      <c r="D79" s="204">
        <f t="shared" si="205"/>
        <v>0</v>
      </c>
      <c r="E79" s="199">
        <f t="shared" si="206"/>
        <v>0.00001057265834</v>
      </c>
      <c r="F79" s="196"/>
      <c r="G79" s="203">
        <v>0.0</v>
      </c>
      <c r="H79" s="159">
        <f t="shared" ref="H79:I79" si="222">F79/$G$69</f>
        <v>0</v>
      </c>
      <c r="I79" s="159">
        <f t="shared" si="222"/>
        <v>0</v>
      </c>
      <c r="J79" s="139">
        <f t="shared" ref="J79:K79" si="223">B79-F79</f>
        <v>0</v>
      </c>
      <c r="K79" s="158">
        <f t="shared" si="223"/>
        <v>1174540</v>
      </c>
      <c r="L79" s="159"/>
      <c r="M79" s="159"/>
      <c r="N79" s="159">
        <f t="shared" si="7"/>
        <v>0.00001057265834</v>
      </c>
    </row>
    <row r="80">
      <c r="A80" s="195" t="s">
        <v>323</v>
      </c>
      <c r="B80" s="198">
        <v>6.353513436E9</v>
      </c>
      <c r="C80" s="196"/>
      <c r="D80" s="204">
        <f t="shared" si="205"/>
        <v>0.05719134879</v>
      </c>
      <c r="E80" s="199">
        <f t="shared" si="206"/>
        <v>0</v>
      </c>
      <c r="F80" s="202">
        <v>0.0</v>
      </c>
      <c r="G80" s="197"/>
      <c r="H80" s="159">
        <f t="shared" ref="H80:I80" si="224">F80/$G$69</f>
        <v>0</v>
      </c>
      <c r="I80" s="159">
        <f t="shared" si="224"/>
        <v>0</v>
      </c>
      <c r="J80" s="158">
        <f t="shared" ref="J80:K80" si="225">B80-F80</f>
        <v>6353513436</v>
      </c>
      <c r="K80" s="139">
        <f t="shared" si="225"/>
        <v>0</v>
      </c>
      <c r="L80" s="159"/>
      <c r="M80" s="159"/>
      <c r="N80" s="159">
        <f t="shared" si="7"/>
        <v>0.05719134879</v>
      </c>
    </row>
    <row r="81">
      <c r="A81" s="195" t="s">
        <v>324</v>
      </c>
      <c r="B81" s="198">
        <v>-2.58111792E8</v>
      </c>
      <c r="C81" s="196"/>
      <c r="D81" s="204">
        <f t="shared" si="205"/>
        <v>-0.002323401323</v>
      </c>
      <c r="E81" s="199">
        <f t="shared" si="206"/>
        <v>0</v>
      </c>
      <c r="F81" s="202">
        <v>0.0</v>
      </c>
      <c r="G81" s="197"/>
      <c r="H81" s="159">
        <f t="shared" ref="H81:I81" si="226">F81/$G$69</f>
        <v>0</v>
      </c>
      <c r="I81" s="159">
        <f t="shared" si="226"/>
        <v>0</v>
      </c>
      <c r="J81" s="158">
        <f t="shared" ref="J81:K81" si="227">B81-F81</f>
        <v>-258111792</v>
      </c>
      <c r="K81" s="139">
        <f t="shared" si="227"/>
        <v>0</v>
      </c>
      <c r="L81" s="159"/>
      <c r="M81" s="159"/>
      <c r="N81" s="159">
        <f t="shared" si="7"/>
        <v>-0.002323401323</v>
      </c>
    </row>
    <row r="82">
      <c r="A82" s="195" t="s">
        <v>325</v>
      </c>
      <c r="B82" s="198">
        <v>-9374499.0</v>
      </c>
      <c r="C82" s="198">
        <v>6.086027145E9</v>
      </c>
      <c r="D82" s="204">
        <f t="shared" si="205"/>
        <v>-0.0000843848443</v>
      </c>
      <c r="E82" s="199">
        <f t="shared" si="206"/>
        <v>0.05478356262</v>
      </c>
      <c r="F82" s="202">
        <v>0.0</v>
      </c>
      <c r="G82" s="203">
        <v>0.0</v>
      </c>
      <c r="H82" s="159">
        <f t="shared" ref="H82:I82" si="228">F82/$G$69</f>
        <v>0</v>
      </c>
      <c r="I82" s="159">
        <f t="shared" si="228"/>
        <v>0</v>
      </c>
      <c r="J82" s="158">
        <f t="shared" ref="J82:K82" si="229">B82-F82</f>
        <v>-9374499</v>
      </c>
      <c r="K82" s="158">
        <f t="shared" si="229"/>
        <v>6086027145</v>
      </c>
      <c r="L82" s="159"/>
      <c r="M82" s="159"/>
      <c r="N82" s="159">
        <f t="shared" si="7"/>
        <v>0.05469917778</v>
      </c>
    </row>
    <row r="83">
      <c r="A83" s="195" t="s">
        <v>326</v>
      </c>
      <c r="B83" s="198">
        <v>2.8212908439E10</v>
      </c>
      <c r="C83" s="196"/>
      <c r="D83" s="204">
        <f t="shared" si="205"/>
        <v>0.2539593728</v>
      </c>
      <c r="E83" s="199">
        <f t="shared" si="206"/>
        <v>0</v>
      </c>
      <c r="F83" s="198">
        <v>1255890.0</v>
      </c>
      <c r="G83" s="197"/>
      <c r="H83" s="159">
        <f t="shared" ref="H83:I83" si="230">F83/$G$69</f>
        <v>0.0000130657601</v>
      </c>
      <c r="I83" s="159">
        <f t="shared" si="230"/>
        <v>0</v>
      </c>
      <c r="J83" s="158">
        <f t="shared" ref="J83:K83" si="231">B83-F83</f>
        <v>28211652549</v>
      </c>
      <c r="K83" s="139">
        <f t="shared" si="231"/>
        <v>0</v>
      </c>
      <c r="L83" s="159">
        <f>J83/F83</f>
        <v>22463.47415</v>
      </c>
      <c r="M83" s="159"/>
      <c r="N83" s="159">
        <f t="shared" si="7"/>
        <v>0.253946307</v>
      </c>
    </row>
    <row r="84">
      <c r="A84" s="195" t="s">
        <v>324</v>
      </c>
      <c r="B84" s="198">
        <v>-8.00170778E8</v>
      </c>
      <c r="C84" s="198">
        <v>2.7412737661E10</v>
      </c>
      <c r="D84" s="204">
        <f t="shared" si="205"/>
        <v>-0.007202762144</v>
      </c>
      <c r="E84" s="199">
        <f t="shared" si="206"/>
        <v>0.2467566106</v>
      </c>
      <c r="F84" s="202">
        <v>0.0</v>
      </c>
      <c r="G84" s="200">
        <v>1255890.0</v>
      </c>
      <c r="H84" s="159">
        <f t="shared" ref="H84:I84" si="232">F84/$G$69</f>
        <v>0</v>
      </c>
      <c r="I84" s="159">
        <f t="shared" si="232"/>
        <v>0.0000130657601</v>
      </c>
      <c r="J84" s="158">
        <f t="shared" ref="J84:K84" si="233">B84-F84</f>
        <v>-800170778</v>
      </c>
      <c r="K84" s="158">
        <f t="shared" si="233"/>
        <v>27411481771</v>
      </c>
      <c r="L84" s="159"/>
      <c r="M84" s="159">
        <f t="shared" ref="M84:M87" si="236">K84/G84</f>
        <v>21826.3397</v>
      </c>
      <c r="N84" s="159">
        <f t="shared" si="7"/>
        <v>0.2395407827</v>
      </c>
    </row>
    <row r="85">
      <c r="A85" s="195" t="s">
        <v>327</v>
      </c>
      <c r="B85" s="196"/>
      <c r="C85" s="198">
        <v>7.41814E8</v>
      </c>
      <c r="D85" s="204">
        <f t="shared" si="205"/>
        <v>0</v>
      </c>
      <c r="E85" s="199">
        <f t="shared" si="206"/>
        <v>0.006677461792</v>
      </c>
      <c r="F85" s="196"/>
      <c r="G85" s="200">
        <v>7.57814E8</v>
      </c>
      <c r="H85" s="159">
        <f t="shared" ref="H85:I85" si="234">F85/$G$69</f>
        <v>0</v>
      </c>
      <c r="I85" s="159">
        <f t="shared" si="234"/>
        <v>0.007883983412</v>
      </c>
      <c r="J85" s="139">
        <f t="shared" ref="J85:K85" si="235">B85-F85</f>
        <v>0</v>
      </c>
      <c r="K85" s="158">
        <f t="shared" si="235"/>
        <v>-16000000</v>
      </c>
      <c r="L85" s="159"/>
      <c r="M85" s="159">
        <f t="shared" si="236"/>
        <v>-0.02111336027</v>
      </c>
      <c r="N85" s="159">
        <f t="shared" si="7"/>
        <v>-0.001206521621</v>
      </c>
    </row>
    <row r="86">
      <c r="A86" s="195" t="s">
        <v>328</v>
      </c>
      <c r="B86" s="196"/>
      <c r="C86" s="202">
        <v>0.0</v>
      </c>
      <c r="D86" s="204">
        <f t="shared" si="205"/>
        <v>0</v>
      </c>
      <c r="E86" s="199">
        <f t="shared" si="206"/>
        <v>0</v>
      </c>
      <c r="F86" s="196"/>
      <c r="G86" s="200">
        <v>1.468137753E9</v>
      </c>
      <c r="H86" s="159">
        <f t="shared" ref="H86:I86" si="237">F86/$G$69</f>
        <v>0</v>
      </c>
      <c r="I86" s="159">
        <f t="shared" si="237"/>
        <v>0.01527389794</v>
      </c>
      <c r="J86" s="139">
        <f t="shared" ref="J86:K86" si="238">B86-F86</f>
        <v>0</v>
      </c>
      <c r="K86" s="158">
        <f t="shared" si="238"/>
        <v>-1468137753</v>
      </c>
      <c r="L86" s="159"/>
      <c r="M86" s="159">
        <f t="shared" si="236"/>
        <v>-1</v>
      </c>
      <c r="N86" s="159">
        <f t="shared" si="7"/>
        <v>-0.01527389794</v>
      </c>
    </row>
    <row r="87">
      <c r="A87" s="195" t="s">
        <v>329</v>
      </c>
      <c r="B87" s="196"/>
      <c r="C87" s="198">
        <v>7.194419503E9</v>
      </c>
      <c r="D87" s="204">
        <f t="shared" si="205"/>
        <v>0</v>
      </c>
      <c r="E87" s="199">
        <f t="shared" si="206"/>
        <v>0.06476079091</v>
      </c>
      <c r="F87" s="196"/>
      <c r="G87" s="200">
        <v>3.9643529972E10</v>
      </c>
      <c r="H87" s="159">
        <f t="shared" ref="H87:I87" si="239">F87/$G$69</f>
        <v>0</v>
      </c>
      <c r="I87" s="159">
        <f t="shared" si="239"/>
        <v>0.4124348887</v>
      </c>
      <c r="J87" s="139">
        <f t="shared" ref="J87:K87" si="240">B87-F87</f>
        <v>0</v>
      </c>
      <c r="K87" s="158">
        <f t="shared" si="240"/>
        <v>-32449110469</v>
      </c>
      <c r="L87" s="159"/>
      <c r="M87" s="159">
        <f t="shared" si="236"/>
        <v>-0.8185222278</v>
      </c>
      <c r="N87" s="159">
        <f t="shared" si="7"/>
        <v>-0.3476740977</v>
      </c>
    </row>
    <row r="88">
      <c r="A88" s="195" t="s">
        <v>330</v>
      </c>
      <c r="B88" s="202">
        <v>0.0</v>
      </c>
      <c r="C88" s="196"/>
      <c r="D88" s="204">
        <f t="shared" si="205"/>
        <v>0</v>
      </c>
      <c r="E88" s="199">
        <f t="shared" si="206"/>
        <v>0</v>
      </c>
      <c r="F88" s="198">
        <v>6.353513436E9</v>
      </c>
      <c r="G88" s="197"/>
      <c r="H88" s="159">
        <f t="shared" ref="H88:I88" si="241">F88/$G$69</f>
        <v>0.06609932588</v>
      </c>
      <c r="I88" s="159">
        <f t="shared" si="241"/>
        <v>0</v>
      </c>
      <c r="J88" s="158">
        <f t="shared" ref="J88:K88" si="242">B88-F88</f>
        <v>-6353513436</v>
      </c>
      <c r="K88" s="139">
        <f t="shared" si="242"/>
        <v>0</v>
      </c>
      <c r="L88" s="159">
        <f t="shared" ref="L88:L95" si="245">J88/F88</f>
        <v>-1</v>
      </c>
      <c r="M88" s="159"/>
      <c r="N88" s="159">
        <f t="shared" si="7"/>
        <v>-0.06609932588</v>
      </c>
    </row>
    <row r="89">
      <c r="A89" s="195" t="s">
        <v>324</v>
      </c>
      <c r="B89" s="202">
        <v>0.0</v>
      </c>
      <c r="C89" s="196"/>
      <c r="D89" s="204">
        <f t="shared" si="205"/>
        <v>0</v>
      </c>
      <c r="E89" s="199">
        <f t="shared" si="206"/>
        <v>0</v>
      </c>
      <c r="F89" s="198">
        <v>-5.51912699E8</v>
      </c>
      <c r="G89" s="197"/>
      <c r="H89" s="159">
        <f t="shared" ref="H89:I89" si="243">F89/$G$69</f>
        <v>-0.005741871441</v>
      </c>
      <c r="I89" s="159">
        <f t="shared" si="243"/>
        <v>0</v>
      </c>
      <c r="J89" s="158">
        <f t="shared" ref="J89:K89" si="244">B89-F89</f>
        <v>551912699</v>
      </c>
      <c r="K89" s="139">
        <f t="shared" si="244"/>
        <v>0</v>
      </c>
      <c r="L89" s="159">
        <f t="shared" si="245"/>
        <v>-1</v>
      </c>
      <c r="M89" s="159"/>
      <c r="N89" s="159">
        <f t="shared" si="7"/>
        <v>0.005741871441</v>
      </c>
    </row>
    <row r="90">
      <c r="A90" s="195" t="s">
        <v>325</v>
      </c>
      <c r="B90" s="202">
        <v>0.0</v>
      </c>
      <c r="C90" s="202">
        <v>0.0</v>
      </c>
      <c r="D90" s="204">
        <f t="shared" si="205"/>
        <v>0</v>
      </c>
      <c r="E90" s="199">
        <f t="shared" si="206"/>
        <v>0</v>
      </c>
      <c r="F90" s="198">
        <v>-2.1049272E7</v>
      </c>
      <c r="G90" s="200">
        <v>5.780551465E9</v>
      </c>
      <c r="H90" s="159">
        <f t="shared" ref="H90:I90" si="246">F90/$G$69</f>
        <v>-0.0002189879196</v>
      </c>
      <c r="I90" s="159">
        <f t="shared" si="246"/>
        <v>0.06013846652</v>
      </c>
      <c r="J90" s="158">
        <f t="shared" ref="J90:K90" si="247">B90-F90</f>
        <v>21049272</v>
      </c>
      <c r="K90" s="158">
        <f t="shared" si="247"/>
        <v>-5780551465</v>
      </c>
      <c r="L90" s="159">
        <f t="shared" si="245"/>
        <v>-1</v>
      </c>
      <c r="M90" s="159">
        <f>K90/G90</f>
        <v>-1</v>
      </c>
      <c r="N90" s="159">
        <f t="shared" si="7"/>
        <v>-0.0599194786</v>
      </c>
    </row>
    <row r="91">
      <c r="A91" s="195" t="s">
        <v>331</v>
      </c>
      <c r="B91" s="198">
        <v>2.930118E7</v>
      </c>
      <c r="C91" s="196"/>
      <c r="D91" s="204">
        <f t="shared" si="205"/>
        <v>0.0002637554831</v>
      </c>
      <c r="E91" s="199">
        <f t="shared" si="206"/>
        <v>0</v>
      </c>
      <c r="F91" s="198">
        <v>2.9378659869E10</v>
      </c>
      <c r="G91" s="197"/>
      <c r="H91" s="159">
        <f t="shared" ref="H91:I91" si="248">F91/$G$69</f>
        <v>0.3056434258</v>
      </c>
      <c r="I91" s="159">
        <f t="shared" si="248"/>
        <v>0</v>
      </c>
      <c r="J91" s="158">
        <f t="shared" ref="J91:K91" si="249">B91-F91</f>
        <v>-29349358689</v>
      </c>
      <c r="K91" s="139">
        <f t="shared" si="249"/>
        <v>0</v>
      </c>
      <c r="L91" s="159">
        <f t="shared" si="245"/>
        <v>-0.9990026373</v>
      </c>
      <c r="M91" s="159"/>
      <c r="N91" s="159">
        <f t="shared" si="7"/>
        <v>-0.3053796703</v>
      </c>
    </row>
    <row r="92">
      <c r="A92" s="195" t="s">
        <v>324</v>
      </c>
      <c r="B92" s="202">
        <v>0.0</v>
      </c>
      <c r="C92" s="198">
        <v>2.930118E7</v>
      </c>
      <c r="D92" s="204">
        <f t="shared" si="205"/>
        <v>0</v>
      </c>
      <c r="E92" s="199">
        <f t="shared" si="206"/>
        <v>0.0002637554831</v>
      </c>
      <c r="F92" s="198">
        <v>-1.590578731E9</v>
      </c>
      <c r="G92" s="200">
        <v>2.7788081138E10</v>
      </c>
      <c r="H92" s="159">
        <f t="shared" ref="H92:I92" si="250">F92/$G$69</f>
        <v>-0.01654772323</v>
      </c>
      <c r="I92" s="159">
        <f t="shared" si="250"/>
        <v>0.2890957026</v>
      </c>
      <c r="J92" s="158">
        <f t="shared" ref="J92:K92" si="251">B92-F92</f>
        <v>1590578731</v>
      </c>
      <c r="K92" s="158">
        <f t="shared" si="251"/>
        <v>-27758779958</v>
      </c>
      <c r="L92" s="159">
        <f t="shared" si="245"/>
        <v>-1</v>
      </c>
      <c r="M92" s="159">
        <f>K92/G92</f>
        <v>-0.9989455486</v>
      </c>
      <c r="N92" s="159">
        <f t="shared" si="7"/>
        <v>-0.2722842239</v>
      </c>
    </row>
    <row r="93">
      <c r="A93" s="195" t="s">
        <v>332</v>
      </c>
      <c r="B93" s="198">
        <v>8.682777791E9</v>
      </c>
      <c r="C93" s="196"/>
      <c r="D93" s="204">
        <f t="shared" si="205"/>
        <v>0.07815829433</v>
      </c>
      <c r="E93" s="199">
        <f t="shared" si="206"/>
        <v>0</v>
      </c>
      <c r="F93" s="198">
        <v>8.231368332E9</v>
      </c>
      <c r="G93" s="197"/>
      <c r="H93" s="159">
        <f t="shared" ref="H93:I93" si="252">F93/$G$69</f>
        <v>0.08563575151</v>
      </c>
      <c r="I93" s="159">
        <f t="shared" si="252"/>
        <v>0</v>
      </c>
      <c r="J93" s="158">
        <f t="shared" ref="J93:K93" si="253">B93-F93</f>
        <v>451409459</v>
      </c>
      <c r="K93" s="139">
        <f t="shared" si="253"/>
        <v>0</v>
      </c>
      <c r="L93" s="159">
        <f t="shared" si="245"/>
        <v>0.05484014817</v>
      </c>
      <c r="M93" s="159"/>
      <c r="N93" s="159">
        <f t="shared" si="7"/>
        <v>-0.00747745718</v>
      </c>
    </row>
    <row r="94">
      <c r="A94" s="195" t="s">
        <v>333</v>
      </c>
      <c r="B94" s="198">
        <v>-1.777359397E9</v>
      </c>
      <c r="C94" s="196"/>
      <c r="D94" s="204">
        <f t="shared" si="205"/>
        <v>-0.01599895589</v>
      </c>
      <c r="E94" s="199">
        <f t="shared" si="206"/>
        <v>0</v>
      </c>
      <c r="F94" s="198">
        <v>-2.275738623E9</v>
      </c>
      <c r="G94" s="197"/>
      <c r="H94" s="159">
        <f t="shared" ref="H94:I94" si="254">F94/$G$69</f>
        <v>-0.02367584335</v>
      </c>
      <c r="I94" s="159">
        <f t="shared" si="254"/>
        <v>0</v>
      </c>
      <c r="J94" s="158">
        <f t="shared" ref="J94:K94" si="255">B94-F94</f>
        <v>498379226</v>
      </c>
      <c r="K94" s="139">
        <f t="shared" si="255"/>
        <v>0</v>
      </c>
      <c r="L94" s="159">
        <f t="shared" si="245"/>
        <v>-0.2189966901</v>
      </c>
      <c r="M94" s="159"/>
      <c r="N94" s="159">
        <f t="shared" si="7"/>
        <v>0.007676887464</v>
      </c>
    </row>
    <row r="95">
      <c r="A95" s="195" t="s">
        <v>334</v>
      </c>
      <c r="B95" s="198">
        <v>-1.54639488E8</v>
      </c>
      <c r="C95" s="198">
        <v>6.750778906E9</v>
      </c>
      <c r="D95" s="204">
        <f t="shared" si="205"/>
        <v>-0.001391992161</v>
      </c>
      <c r="E95" s="199">
        <f t="shared" si="206"/>
        <v>0.06076734628</v>
      </c>
      <c r="F95" s="198">
        <v>-1.84546888E8</v>
      </c>
      <c r="G95" s="200">
        <v>5.771082821E9</v>
      </c>
      <c r="H95" s="159">
        <f t="shared" ref="H95:I95" si="256">F95/$G$69</f>
        <v>-0.001919949491</v>
      </c>
      <c r="I95" s="159">
        <f t="shared" si="256"/>
        <v>0.06003995866</v>
      </c>
      <c r="J95" s="158">
        <f t="shared" ref="J95:K95" si="257">B95-F95</f>
        <v>29907400</v>
      </c>
      <c r="K95" s="158">
        <f t="shared" si="257"/>
        <v>979696085</v>
      </c>
      <c r="L95" s="159">
        <f t="shared" si="245"/>
        <v>-0.1620585442</v>
      </c>
      <c r="M95" s="159">
        <f t="shared" ref="M95:M97" si="260">K95/G95</f>
        <v>0.1697594915</v>
      </c>
      <c r="N95" s="159">
        <f t="shared" si="7"/>
        <v>0.001255344945</v>
      </c>
    </row>
    <row r="96">
      <c r="A96" s="195" t="s">
        <v>335</v>
      </c>
      <c r="B96" s="196"/>
      <c r="C96" s="198">
        <v>4.14339417E8</v>
      </c>
      <c r="D96" s="204">
        <f t="shared" si="205"/>
        <v>0</v>
      </c>
      <c r="E96" s="199">
        <f t="shared" si="206"/>
        <v>0.003729689148</v>
      </c>
      <c r="F96" s="196"/>
      <c r="G96" s="200">
        <v>3.03814548E8</v>
      </c>
      <c r="H96" s="159">
        <f t="shared" ref="H96:I96" si="258">F96/$G$69</f>
        <v>0</v>
      </c>
      <c r="I96" s="159">
        <f t="shared" si="258"/>
        <v>0.003160760895</v>
      </c>
      <c r="J96" s="139">
        <f t="shared" ref="J96:K96" si="259">B96-F96</f>
        <v>0</v>
      </c>
      <c r="K96" s="158">
        <f t="shared" si="259"/>
        <v>110524869</v>
      </c>
      <c r="L96" s="159"/>
      <c r="M96" s="159">
        <f t="shared" si="260"/>
        <v>0.3637905746</v>
      </c>
      <c r="N96" s="159">
        <f t="shared" si="7"/>
        <v>0.0005689282533</v>
      </c>
    </row>
    <row r="97">
      <c r="A97" s="195" t="s">
        <v>39</v>
      </c>
      <c r="B97" s="196"/>
      <c r="C97" s="198">
        <v>8.7610234491E10</v>
      </c>
      <c r="D97" s="204"/>
      <c r="E97" s="198"/>
      <c r="F97" s="196"/>
      <c r="G97" s="200">
        <v>8.4152773549E10</v>
      </c>
      <c r="H97" s="159">
        <f t="shared" ref="H97:I97" si="261">F97/$G$69</f>
        <v>0</v>
      </c>
      <c r="I97" s="159">
        <f t="shared" si="261"/>
        <v>0.8754906491</v>
      </c>
      <c r="J97" s="139">
        <f t="shared" ref="J97:K97" si="262">B97-F97</f>
        <v>0</v>
      </c>
      <c r="K97" s="158">
        <f t="shared" si="262"/>
        <v>3457460942</v>
      </c>
      <c r="L97" s="159"/>
      <c r="M97" s="159">
        <f t="shared" si="260"/>
        <v>0.04108552572</v>
      </c>
      <c r="N97" s="159">
        <f t="shared" si="7"/>
        <v>-0.8754906491</v>
      </c>
    </row>
    <row r="98">
      <c r="A98" s="195" t="s">
        <v>162</v>
      </c>
      <c r="B98" s="196"/>
      <c r="C98" s="196"/>
      <c r="D98" s="204"/>
      <c r="E98" s="196"/>
      <c r="F98" s="196"/>
      <c r="G98" s="197"/>
      <c r="H98" s="159">
        <f t="shared" ref="H98:I98" si="263">F98/$G$69</f>
        <v>0</v>
      </c>
      <c r="I98" s="159">
        <f t="shared" si="263"/>
        <v>0</v>
      </c>
      <c r="J98" s="139">
        <f t="shared" ref="J98:K98" si="264">B98-F98</f>
        <v>0</v>
      </c>
      <c r="K98" s="139">
        <f t="shared" si="264"/>
        <v>0</v>
      </c>
      <c r="L98" s="159"/>
      <c r="M98" s="159"/>
      <c r="N98" s="159">
        <f t="shared" si="7"/>
        <v>0</v>
      </c>
    </row>
    <row r="99">
      <c r="A99" s="195" t="s">
        <v>336</v>
      </c>
      <c r="B99" s="196"/>
      <c r="C99" s="198">
        <v>2.9821775E10</v>
      </c>
      <c r="D99" s="204">
        <f t="shared" ref="D99:D111" si="267">B99/C$69</f>
        <v>0</v>
      </c>
      <c r="E99" s="199">
        <f t="shared" ref="E99:E111" si="268">C99/$C$69</f>
        <v>0.2684416351</v>
      </c>
      <c r="F99" s="196"/>
      <c r="G99" s="200">
        <v>1.44621725E11</v>
      </c>
      <c r="H99" s="159">
        <f t="shared" ref="H99:I99" si="265">F99/$G$69</f>
        <v>0</v>
      </c>
      <c r="I99" s="159">
        <f t="shared" si="265"/>
        <v>1.504584609</v>
      </c>
      <c r="J99" s="139">
        <f t="shared" ref="J99:K99" si="266">B99-F99</f>
        <v>0</v>
      </c>
      <c r="K99" s="158">
        <f t="shared" si="266"/>
        <v>-114799950000</v>
      </c>
      <c r="L99" s="159"/>
      <c r="M99" s="159">
        <f t="shared" ref="M99:M101" si="271">K99/G99</f>
        <v>-0.7937946391</v>
      </c>
      <c r="N99" s="159">
        <f t="shared" si="7"/>
        <v>-1.236142974</v>
      </c>
    </row>
    <row r="100">
      <c r="A100" s="195" t="s">
        <v>337</v>
      </c>
      <c r="B100" s="196"/>
      <c r="C100" s="198">
        <v>2.6315475E10</v>
      </c>
      <c r="D100" s="204">
        <f t="shared" si="267"/>
        <v>0</v>
      </c>
      <c r="E100" s="199">
        <f t="shared" si="268"/>
        <v>0.2368795666</v>
      </c>
      <c r="F100" s="196"/>
      <c r="G100" s="200">
        <v>1.27128025E11</v>
      </c>
      <c r="H100" s="159">
        <f t="shared" ref="H100:I100" si="269">F100/$G$69</f>
        <v>0</v>
      </c>
      <c r="I100" s="159">
        <f t="shared" si="269"/>
        <v>1.32258739</v>
      </c>
      <c r="J100" s="139">
        <f t="shared" ref="J100:K100" si="270">B100-F100</f>
        <v>0</v>
      </c>
      <c r="K100" s="158">
        <f t="shared" si="270"/>
        <v>-100812550000</v>
      </c>
      <c r="L100" s="159"/>
      <c r="M100" s="159">
        <f t="shared" si="271"/>
        <v>-0.7930002059</v>
      </c>
      <c r="N100" s="159">
        <f t="shared" si="7"/>
        <v>-1.085707823</v>
      </c>
    </row>
    <row r="101">
      <c r="A101" s="195" t="s">
        <v>338</v>
      </c>
      <c r="B101" s="196"/>
      <c r="C101" s="198">
        <v>3.5063E9</v>
      </c>
      <c r="D101" s="204">
        <f t="shared" si="267"/>
        <v>0</v>
      </c>
      <c r="E101" s="199">
        <f t="shared" si="268"/>
        <v>0.0315620685</v>
      </c>
      <c r="F101" s="196"/>
      <c r="G101" s="200">
        <v>1.74937E10</v>
      </c>
      <c r="H101" s="159">
        <f t="shared" ref="H101:I101" si="272">F101/$G$69</f>
        <v>0</v>
      </c>
      <c r="I101" s="159">
        <f t="shared" si="272"/>
        <v>0.1819972191</v>
      </c>
      <c r="J101" s="139">
        <f t="shared" ref="J101:K101" si="273">B101-F101</f>
        <v>0</v>
      </c>
      <c r="K101" s="158">
        <f t="shared" si="273"/>
        <v>-13987400000</v>
      </c>
      <c r="L101" s="159"/>
      <c r="M101" s="159">
        <f t="shared" si="271"/>
        <v>-0.7995678444</v>
      </c>
      <c r="N101" s="159">
        <f t="shared" si="7"/>
        <v>-0.1504351506</v>
      </c>
    </row>
    <row r="102">
      <c r="A102" s="195" t="s">
        <v>339</v>
      </c>
      <c r="B102" s="196"/>
      <c r="C102" s="198">
        <v>1.14791613402E11</v>
      </c>
      <c r="D102" s="204">
        <f t="shared" si="267"/>
        <v>0</v>
      </c>
      <c r="E102" s="199">
        <f t="shared" si="268"/>
        <v>1.033300278</v>
      </c>
      <c r="F102" s="196"/>
      <c r="G102" s="203">
        <v>0.0</v>
      </c>
      <c r="H102" s="159">
        <f t="shared" ref="H102:I102" si="274">F102/$G$69</f>
        <v>0</v>
      </c>
      <c r="I102" s="159">
        <f t="shared" si="274"/>
        <v>0</v>
      </c>
      <c r="J102" s="139">
        <f t="shared" ref="J102:K102" si="275">B102-F102</f>
        <v>0</v>
      </c>
      <c r="K102" s="158">
        <f t="shared" si="275"/>
        <v>114791613402</v>
      </c>
      <c r="L102" s="159"/>
      <c r="M102" s="159"/>
      <c r="N102" s="159">
        <f t="shared" si="7"/>
        <v>1.033300278</v>
      </c>
    </row>
    <row r="103">
      <c r="A103" s="195" t="s">
        <v>340</v>
      </c>
      <c r="B103" s="196"/>
      <c r="C103" s="198">
        <v>1.14791613402E11</v>
      </c>
      <c r="D103" s="204">
        <f t="shared" si="267"/>
        <v>0</v>
      </c>
      <c r="E103" s="199">
        <f t="shared" si="268"/>
        <v>1.033300278</v>
      </c>
      <c r="F103" s="196"/>
      <c r="G103" s="203">
        <v>0.0</v>
      </c>
      <c r="H103" s="159">
        <f t="shared" ref="H103:I103" si="276">F103/$G$69</f>
        <v>0</v>
      </c>
      <c r="I103" s="159">
        <f t="shared" si="276"/>
        <v>0</v>
      </c>
      <c r="J103" s="139">
        <f t="shared" ref="J103:K103" si="277">B103-F103</f>
        <v>0</v>
      </c>
      <c r="K103" s="158">
        <f t="shared" si="277"/>
        <v>114791613402</v>
      </c>
      <c r="L103" s="159"/>
      <c r="M103" s="159"/>
      <c r="N103" s="159">
        <f t="shared" si="7"/>
        <v>1.033300278</v>
      </c>
    </row>
    <row r="104">
      <c r="A104" s="205" t="s">
        <v>341</v>
      </c>
      <c r="B104" s="206"/>
      <c r="C104" s="207">
        <v>-1.12966988416E11</v>
      </c>
      <c r="D104" s="208">
        <f t="shared" si="267"/>
        <v>0</v>
      </c>
      <c r="E104" s="209">
        <f t="shared" si="268"/>
        <v>-1.01687586</v>
      </c>
      <c r="F104" s="206"/>
      <c r="G104" s="210">
        <v>-1.24564001376E11</v>
      </c>
      <c r="H104" s="164">
        <f t="shared" ref="H104:I104" si="278">F104/$G$69</f>
        <v>0</v>
      </c>
      <c r="I104" s="164">
        <f t="shared" si="278"/>
        <v>-1.295912349</v>
      </c>
      <c r="J104" s="151">
        <f t="shared" ref="J104:K104" si="279">B104-F104</f>
        <v>0</v>
      </c>
      <c r="K104" s="152">
        <f t="shared" si="279"/>
        <v>11597012960</v>
      </c>
      <c r="L104" s="159"/>
      <c r="M104" s="164">
        <f t="shared" ref="M104:M111" si="282">K104/G104</f>
        <v>-0.09310083838</v>
      </c>
      <c r="N104" s="159">
        <f t="shared" si="7"/>
        <v>0.2790364892</v>
      </c>
    </row>
    <row r="105">
      <c r="A105" s="195" t="s">
        <v>342</v>
      </c>
      <c r="B105" s="196"/>
      <c r="C105" s="198">
        <v>-1.12966988416E11</v>
      </c>
      <c r="D105" s="204">
        <f t="shared" si="267"/>
        <v>0</v>
      </c>
      <c r="E105" s="199">
        <f t="shared" si="268"/>
        <v>-1.01687586</v>
      </c>
      <c r="F105" s="196"/>
      <c r="G105" s="200">
        <v>-1.24564001376E11</v>
      </c>
      <c r="H105" s="159">
        <f t="shared" ref="H105:I105" si="280">F105/$G$69</f>
        <v>0</v>
      </c>
      <c r="I105" s="159">
        <f t="shared" si="280"/>
        <v>-1.295912349</v>
      </c>
      <c r="J105" s="139">
        <f t="shared" ref="J105:K105" si="281">B105-F105</f>
        <v>0</v>
      </c>
      <c r="K105" s="158">
        <f t="shared" si="281"/>
        <v>11597012960</v>
      </c>
      <c r="L105" s="159"/>
      <c r="M105" s="159">
        <f t="shared" si="282"/>
        <v>-0.09310083838</v>
      </c>
      <c r="N105" s="159">
        <f t="shared" si="7"/>
        <v>0.2790364892</v>
      </c>
    </row>
    <row r="106">
      <c r="A106" s="205" t="s">
        <v>343</v>
      </c>
      <c r="B106" s="206"/>
      <c r="C106" s="207">
        <v>-8.164422627E9</v>
      </c>
      <c r="D106" s="208">
        <f t="shared" si="267"/>
        <v>0</v>
      </c>
      <c r="E106" s="209">
        <f t="shared" si="268"/>
        <v>-0.0734923042</v>
      </c>
      <c r="F106" s="206"/>
      <c r="G106" s="210">
        <v>-8.08979773E9</v>
      </c>
      <c r="H106" s="164">
        <f t="shared" ref="H106:I106" si="283">F106/$G$69</f>
        <v>0</v>
      </c>
      <c r="I106" s="164">
        <f t="shared" si="283"/>
        <v>-0.08416290952</v>
      </c>
      <c r="J106" s="151">
        <f t="shared" ref="J106:K106" si="284">B106-F106</f>
        <v>0</v>
      </c>
      <c r="K106" s="152">
        <f t="shared" si="284"/>
        <v>-74624897</v>
      </c>
      <c r="L106" s="159"/>
      <c r="M106" s="164">
        <f t="shared" si="282"/>
        <v>0.009224568956</v>
      </c>
      <c r="N106" s="159">
        <f t="shared" si="7"/>
        <v>0.01067060532</v>
      </c>
    </row>
    <row r="107">
      <c r="A107" s="195" t="s">
        <v>344</v>
      </c>
      <c r="B107" s="196"/>
      <c r="C107" s="202">
        <v>0.0</v>
      </c>
      <c r="D107" s="204">
        <f t="shared" si="267"/>
        <v>0</v>
      </c>
      <c r="E107" s="199">
        <f t="shared" si="268"/>
        <v>0</v>
      </c>
      <c r="F107" s="196"/>
      <c r="G107" s="200">
        <v>7.6E7</v>
      </c>
      <c r="H107" s="159">
        <f t="shared" ref="H107:I107" si="285">F107/$G$69</f>
        <v>0</v>
      </c>
      <c r="I107" s="159">
        <f t="shared" si="285"/>
        <v>0.0007906725652</v>
      </c>
      <c r="J107" s="139">
        <f t="shared" ref="J107:K107" si="286">B107-F107</f>
        <v>0</v>
      </c>
      <c r="K107" s="158">
        <f t="shared" si="286"/>
        <v>-76000000</v>
      </c>
      <c r="L107" s="159"/>
      <c r="M107" s="159">
        <f t="shared" si="282"/>
        <v>-1</v>
      </c>
      <c r="N107" s="159">
        <f t="shared" si="7"/>
        <v>-0.0007906725652</v>
      </c>
    </row>
    <row r="108">
      <c r="A108" s="195" t="s">
        <v>345</v>
      </c>
      <c r="B108" s="196"/>
      <c r="C108" s="198">
        <v>-8.159883914E9</v>
      </c>
      <c r="D108" s="204">
        <f t="shared" si="267"/>
        <v>0</v>
      </c>
      <c r="E108" s="199">
        <f t="shared" si="268"/>
        <v>-0.07345144883</v>
      </c>
      <c r="F108" s="196"/>
      <c r="G108" s="200">
        <v>-8.159883914E9</v>
      </c>
      <c r="H108" s="159">
        <f t="shared" ref="H108:I108" si="287">F108/$G$69</f>
        <v>0</v>
      </c>
      <c r="I108" s="159">
        <f t="shared" si="287"/>
        <v>-0.08489205719</v>
      </c>
      <c r="J108" s="139">
        <f t="shared" ref="J108:K108" si="288">B108-F108</f>
        <v>0</v>
      </c>
      <c r="K108" s="158">
        <f t="shared" si="288"/>
        <v>0</v>
      </c>
      <c r="L108" s="159"/>
      <c r="M108" s="159">
        <f t="shared" si="282"/>
        <v>0</v>
      </c>
      <c r="N108" s="159">
        <f t="shared" si="7"/>
        <v>0.01144060836</v>
      </c>
    </row>
    <row r="109">
      <c r="A109" s="195" t="s">
        <v>346</v>
      </c>
      <c r="B109" s="196"/>
      <c r="C109" s="198">
        <v>-4538713.0</v>
      </c>
      <c r="D109" s="204">
        <f t="shared" si="267"/>
        <v>0</v>
      </c>
      <c r="E109" s="199">
        <f t="shared" si="268"/>
        <v>-0.00004085536623</v>
      </c>
      <c r="F109" s="196"/>
      <c r="G109" s="200">
        <v>-5913816.0</v>
      </c>
      <c r="H109" s="159">
        <f t="shared" ref="H109:I109" si="289">F109/$G$69</f>
        <v>0</v>
      </c>
      <c r="I109" s="159">
        <f t="shared" si="289"/>
        <v>-0.00006152489562</v>
      </c>
      <c r="J109" s="139">
        <f t="shared" ref="J109:K109" si="290">B109-F109</f>
        <v>0</v>
      </c>
      <c r="K109" s="158">
        <f t="shared" si="290"/>
        <v>1375103</v>
      </c>
      <c r="L109" s="159"/>
      <c r="M109" s="159">
        <f t="shared" si="282"/>
        <v>-0.2325238053</v>
      </c>
      <c r="N109" s="159">
        <f t="shared" si="7"/>
        <v>0.00002066952939</v>
      </c>
    </row>
    <row r="110">
      <c r="A110" s="195" t="s">
        <v>40</v>
      </c>
      <c r="B110" s="196"/>
      <c r="C110" s="198">
        <v>2.3481977359E10</v>
      </c>
      <c r="D110" s="204">
        <f t="shared" si="267"/>
        <v>0</v>
      </c>
      <c r="E110" s="199">
        <f t="shared" si="268"/>
        <v>0.2113737495</v>
      </c>
      <c r="F110" s="196"/>
      <c r="G110" s="200">
        <v>1.1967925894E10</v>
      </c>
      <c r="H110" s="159">
        <f t="shared" ref="H110:I110" si="291">F110/$G$69</f>
        <v>0</v>
      </c>
      <c r="I110" s="159">
        <f t="shared" si="291"/>
        <v>0.1245093509</v>
      </c>
      <c r="J110" s="139">
        <f t="shared" ref="J110:K110" si="292">B110-F110</f>
        <v>0</v>
      </c>
      <c r="K110" s="158">
        <f t="shared" si="292"/>
        <v>11514051465</v>
      </c>
      <c r="L110" s="159"/>
      <c r="M110" s="159">
        <f t="shared" si="282"/>
        <v>0.9620757654</v>
      </c>
      <c r="N110" s="159">
        <f t="shared" si="7"/>
        <v>0.08686439862</v>
      </c>
    </row>
    <row r="111">
      <c r="A111" s="195" t="s">
        <v>347</v>
      </c>
      <c r="B111" s="196"/>
      <c r="C111" s="198">
        <v>1.1109221185E11</v>
      </c>
      <c r="D111" s="204">
        <f t="shared" si="267"/>
        <v>0</v>
      </c>
      <c r="E111" s="199">
        <f t="shared" si="268"/>
        <v>1</v>
      </c>
      <c r="F111" s="196"/>
      <c r="G111" s="200">
        <v>9.6120699443E10</v>
      </c>
      <c r="H111" s="159">
        <f t="shared" ref="H111:I111" si="293">F111/$G$69</f>
        <v>0</v>
      </c>
      <c r="I111" s="159">
        <f t="shared" si="293"/>
        <v>1</v>
      </c>
      <c r="J111" s="139">
        <f t="shared" ref="J111:K111" si="294">B111-F111</f>
        <v>0</v>
      </c>
      <c r="K111" s="158">
        <f t="shared" si="294"/>
        <v>14971512407</v>
      </c>
      <c r="L111" s="159"/>
      <c r="M111" s="159">
        <f t="shared" si="282"/>
        <v>0.1557574226</v>
      </c>
      <c r="N111" s="159">
        <f t="shared" si="7"/>
        <v>0</v>
      </c>
    </row>
    <row r="112">
      <c r="A112" s="211"/>
      <c r="H112" s="159"/>
      <c r="M112" s="130"/>
    </row>
    <row r="113">
      <c r="M113" s="130"/>
    </row>
    <row r="114">
      <c r="E114" s="28"/>
      <c r="F114" s="28"/>
      <c r="G114" s="28"/>
      <c r="H114" s="28"/>
      <c r="I114" s="28"/>
      <c r="J114" s="29"/>
      <c r="K114" s="28"/>
      <c r="L114" s="28"/>
      <c r="M114" s="130"/>
    </row>
    <row r="115">
      <c r="A115" s="212" t="s">
        <v>67</v>
      </c>
      <c r="B115" s="213"/>
      <c r="C115" s="213"/>
      <c r="D115" s="213"/>
      <c r="E115" s="214"/>
      <c r="F115" s="215"/>
      <c r="G115" s="216" t="s">
        <v>66</v>
      </c>
      <c r="H115" s="217"/>
      <c r="I115" s="217"/>
      <c r="J115" s="217"/>
      <c r="K115" s="217"/>
      <c r="L115" s="217"/>
      <c r="M115" s="217"/>
      <c r="N115" s="218"/>
      <c r="O115" s="125"/>
      <c r="P115" s="125"/>
    </row>
    <row r="116">
      <c r="A116" s="219"/>
      <c r="B116" s="219"/>
      <c r="C116" s="219"/>
      <c r="D116" s="219"/>
      <c r="E116" s="220"/>
      <c r="F116" s="218"/>
      <c r="G116" s="218"/>
      <c r="H116" s="218"/>
      <c r="I116" s="218"/>
      <c r="J116" s="218"/>
      <c r="K116" s="218"/>
      <c r="L116" s="218"/>
      <c r="M116" s="218"/>
      <c r="N116" s="218"/>
      <c r="O116" s="125"/>
      <c r="P116" s="125"/>
    </row>
    <row r="117">
      <c r="A117" s="221" t="s">
        <v>145</v>
      </c>
      <c r="B117" s="219"/>
      <c r="C117" s="219"/>
      <c r="D117" s="219"/>
      <c r="E117" s="220"/>
      <c r="F117" s="222"/>
      <c r="G117" s="223" t="s">
        <v>146</v>
      </c>
      <c r="H117" s="218"/>
      <c r="I117" s="218"/>
      <c r="J117" s="218"/>
      <c r="K117" s="218"/>
      <c r="L117" s="218"/>
      <c r="M117" s="218"/>
      <c r="N117" s="218"/>
      <c r="O117" s="125"/>
      <c r="P117" s="125"/>
    </row>
    <row r="118">
      <c r="A118" s="221" t="s">
        <v>348</v>
      </c>
      <c r="B118" s="219"/>
      <c r="C118" s="219"/>
      <c r="D118" s="219"/>
      <c r="E118" s="220"/>
      <c r="F118" s="222"/>
      <c r="G118" s="223" t="s">
        <v>349</v>
      </c>
      <c r="H118" s="218"/>
      <c r="I118" s="223"/>
      <c r="J118" s="218"/>
      <c r="K118" s="218"/>
      <c r="L118" s="218"/>
      <c r="M118" s="218"/>
      <c r="N118" s="218"/>
      <c r="O118" s="125"/>
      <c r="P118" s="125"/>
    </row>
    <row r="119">
      <c r="A119" s="221" t="s">
        <v>350</v>
      </c>
      <c r="B119" s="219"/>
      <c r="C119" s="219"/>
      <c r="D119" s="219"/>
      <c r="E119" s="220"/>
      <c r="F119" s="222"/>
      <c r="G119" s="223" t="s">
        <v>351</v>
      </c>
      <c r="H119" s="218"/>
      <c r="I119" s="223"/>
      <c r="J119" s="218"/>
      <c r="K119" s="218"/>
      <c r="L119" s="218"/>
      <c r="M119" s="218"/>
      <c r="N119" s="218"/>
      <c r="O119" s="125"/>
      <c r="P119" s="125"/>
    </row>
    <row r="120">
      <c r="A120" s="221" t="s">
        <v>151</v>
      </c>
      <c r="B120" s="219"/>
      <c r="C120" s="219"/>
      <c r="D120" s="219"/>
      <c r="E120" s="220"/>
      <c r="F120" s="222"/>
      <c r="G120" s="223" t="s">
        <v>352</v>
      </c>
      <c r="H120" s="218"/>
      <c r="I120" s="223"/>
      <c r="J120" s="218"/>
      <c r="K120" s="218"/>
      <c r="L120" s="218"/>
      <c r="M120" s="218"/>
      <c r="N120" s="218"/>
      <c r="O120" s="125"/>
      <c r="P120" s="125"/>
    </row>
    <row r="121">
      <c r="A121" s="221" t="s">
        <v>353</v>
      </c>
      <c r="B121" s="219"/>
      <c r="C121" s="219"/>
      <c r="D121" s="219"/>
      <c r="E121" s="220"/>
      <c r="F121" s="222"/>
      <c r="G121" s="223" t="s">
        <v>154</v>
      </c>
      <c r="H121" s="218"/>
      <c r="I121" s="223"/>
      <c r="J121" s="218"/>
      <c r="K121" s="218"/>
      <c r="L121" s="218"/>
      <c r="M121" s="218"/>
      <c r="N121" s="218"/>
      <c r="O121" s="125"/>
      <c r="P121" s="125"/>
    </row>
    <row r="122">
      <c r="A122" s="221" t="s">
        <v>354</v>
      </c>
      <c r="B122" s="219"/>
      <c r="C122" s="219"/>
      <c r="D122" s="219"/>
      <c r="E122" s="220"/>
      <c r="F122" s="222"/>
      <c r="G122" s="222" t="s">
        <v>355</v>
      </c>
      <c r="H122" s="218"/>
      <c r="I122" s="223"/>
      <c r="J122" s="218"/>
      <c r="K122" s="218"/>
      <c r="L122" s="218"/>
      <c r="M122" s="218"/>
      <c r="N122" s="218"/>
      <c r="O122" s="125"/>
      <c r="P122" s="125"/>
    </row>
    <row r="123">
      <c r="A123" s="221" t="s">
        <v>157</v>
      </c>
      <c r="B123" s="219"/>
      <c r="C123" s="219"/>
      <c r="D123" s="219"/>
      <c r="E123" s="220"/>
      <c r="F123" s="222"/>
      <c r="G123" s="222" t="s">
        <v>356</v>
      </c>
      <c r="H123" s="218"/>
      <c r="I123" s="223"/>
      <c r="J123" s="218"/>
      <c r="K123" s="218"/>
      <c r="L123" s="218"/>
      <c r="M123" s="218"/>
      <c r="N123" s="218"/>
      <c r="O123" s="125"/>
      <c r="P123" s="125"/>
    </row>
    <row r="124">
      <c r="A124" s="221" t="s">
        <v>357</v>
      </c>
      <c r="B124" s="219"/>
      <c r="C124" s="219"/>
      <c r="D124" s="219"/>
      <c r="E124" s="220"/>
      <c r="F124" s="222"/>
      <c r="G124" s="223" t="s">
        <v>358</v>
      </c>
      <c r="H124" s="218"/>
      <c r="I124" s="223"/>
      <c r="J124" s="218"/>
      <c r="K124" s="218"/>
      <c r="L124" s="218"/>
      <c r="M124" s="218"/>
      <c r="N124" s="218"/>
      <c r="O124" s="125"/>
      <c r="P124" s="125"/>
    </row>
    <row r="125">
      <c r="A125" s="221" t="s">
        <v>359</v>
      </c>
      <c r="B125" s="219"/>
      <c r="C125" s="219"/>
      <c r="D125" s="219"/>
      <c r="E125" s="220"/>
      <c r="F125" s="222"/>
      <c r="G125" s="223" t="s">
        <v>162</v>
      </c>
      <c r="H125" s="218"/>
      <c r="I125" s="223"/>
      <c r="J125" s="218"/>
      <c r="K125" s="218"/>
      <c r="L125" s="218"/>
      <c r="M125" s="218"/>
      <c r="N125" s="218"/>
      <c r="O125" s="125"/>
      <c r="P125" s="125"/>
    </row>
    <row r="126">
      <c r="A126" s="221" t="s">
        <v>163</v>
      </c>
      <c r="B126" s="219"/>
      <c r="C126" s="219"/>
      <c r="D126" s="219"/>
      <c r="E126" s="220"/>
      <c r="F126" s="222"/>
      <c r="G126" s="223" t="s">
        <v>360</v>
      </c>
      <c r="H126" s="218"/>
      <c r="I126" s="223"/>
      <c r="J126" s="218"/>
      <c r="K126" s="218"/>
      <c r="L126" s="218"/>
      <c r="M126" s="218"/>
      <c r="N126" s="218"/>
      <c r="O126" s="125"/>
      <c r="P126" s="125"/>
    </row>
    <row r="127">
      <c r="A127" s="221" t="s">
        <v>361</v>
      </c>
      <c r="B127" s="219"/>
      <c r="C127" s="219"/>
      <c r="D127" s="219"/>
      <c r="E127" s="220"/>
      <c r="F127" s="218"/>
      <c r="G127" s="218"/>
      <c r="H127" s="218"/>
      <c r="I127" s="218"/>
      <c r="J127" s="220"/>
      <c r="K127" s="218"/>
      <c r="L127" s="218"/>
      <c r="M127" s="224"/>
      <c r="N127" s="219"/>
      <c r="O127" s="124"/>
      <c r="P127" s="124"/>
    </row>
    <row r="128">
      <c r="A128" s="221" t="s">
        <v>362</v>
      </c>
      <c r="B128" s="219"/>
      <c r="C128" s="219"/>
      <c r="D128" s="219"/>
      <c r="E128" s="220"/>
      <c r="F128" s="219"/>
      <c r="G128" s="219"/>
      <c r="H128" s="219"/>
      <c r="I128" s="219"/>
      <c r="J128" s="219"/>
      <c r="K128" s="219"/>
      <c r="L128" s="219"/>
      <c r="M128" s="224"/>
      <c r="N128" s="219"/>
      <c r="O128" s="124"/>
      <c r="P128" s="124"/>
    </row>
    <row r="129">
      <c r="A129" s="219"/>
      <c r="B129" s="219"/>
      <c r="C129" s="219"/>
      <c r="D129" s="219"/>
      <c r="E129" s="224"/>
      <c r="F129" s="219"/>
      <c r="G129" s="129" t="s">
        <v>66</v>
      </c>
      <c r="H129" s="219"/>
      <c r="I129" s="219"/>
      <c r="J129" s="219"/>
      <c r="K129" s="219"/>
      <c r="L129" s="219"/>
      <c r="M129" s="224"/>
      <c r="N129" s="219"/>
      <c r="O129" s="124"/>
      <c r="P129" s="124"/>
    </row>
    <row r="130">
      <c r="A130" s="222"/>
      <c r="B130" s="218"/>
      <c r="C130" s="218"/>
      <c r="D130" s="220"/>
      <c r="E130" s="224"/>
      <c r="F130" s="219"/>
      <c r="G130" s="219"/>
      <c r="H130" s="219"/>
      <c r="I130" s="219"/>
      <c r="J130" s="219"/>
      <c r="K130" s="219"/>
      <c r="L130" s="219"/>
      <c r="M130" s="224"/>
      <c r="N130" s="219"/>
      <c r="O130" s="124"/>
      <c r="P130" s="124"/>
    </row>
    <row r="131">
      <c r="A131" s="222"/>
      <c r="B131" s="218"/>
      <c r="C131" s="218"/>
      <c r="D131" s="218"/>
      <c r="E131" s="219"/>
      <c r="F131" s="219"/>
      <c r="G131" s="221" t="s">
        <v>363</v>
      </c>
      <c r="H131" s="219"/>
      <c r="I131" s="219"/>
      <c r="J131" s="219"/>
      <c r="K131" s="219"/>
      <c r="L131" s="219"/>
      <c r="M131" s="224"/>
      <c r="N131" s="219"/>
      <c r="O131" s="219"/>
      <c r="P131" s="124"/>
    </row>
    <row r="132">
      <c r="A132" s="219"/>
      <c r="B132" s="219"/>
      <c r="C132" s="219"/>
      <c r="D132" s="219"/>
      <c r="E132" s="219"/>
      <c r="F132" s="219"/>
      <c r="G132" s="221" t="s">
        <v>364</v>
      </c>
      <c r="H132" s="219"/>
      <c r="I132" s="219"/>
      <c r="J132" s="219"/>
      <c r="K132" s="219"/>
      <c r="L132" s="219"/>
      <c r="M132" s="224"/>
      <c r="N132" s="219"/>
      <c r="O132" s="219"/>
      <c r="P132" s="124"/>
    </row>
    <row r="133">
      <c r="A133" s="219"/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24"/>
      <c r="N133" s="219"/>
      <c r="O133" s="219"/>
      <c r="P133" s="124"/>
    </row>
    <row r="134">
      <c r="A134" s="219"/>
      <c r="B134" s="219"/>
      <c r="C134" s="219"/>
      <c r="D134" s="219"/>
      <c r="E134" s="219"/>
      <c r="F134" s="219"/>
      <c r="G134" s="221" t="s">
        <v>365</v>
      </c>
      <c r="H134" s="219"/>
      <c r="I134" s="219"/>
      <c r="J134" s="219"/>
      <c r="K134" s="219"/>
      <c r="L134" s="219"/>
      <c r="M134" s="224"/>
      <c r="N134" s="219"/>
      <c r="O134" s="219"/>
      <c r="P134" s="124"/>
    </row>
    <row r="135">
      <c r="A135" s="219"/>
      <c r="B135" s="219"/>
      <c r="C135" s="219"/>
      <c r="D135" s="219"/>
      <c r="E135" s="219"/>
      <c r="F135" s="219"/>
      <c r="G135" s="221" t="s">
        <v>366</v>
      </c>
      <c r="H135" s="219"/>
      <c r="I135" s="219"/>
      <c r="J135" s="219"/>
      <c r="K135" s="219"/>
      <c r="L135" s="219"/>
      <c r="M135" s="224"/>
      <c r="N135" s="219"/>
      <c r="O135" s="219"/>
      <c r="P135" s="124"/>
    </row>
    <row r="136">
      <c r="A136" s="219"/>
      <c r="B136" s="219"/>
      <c r="C136" s="219"/>
      <c r="D136" s="219"/>
      <c r="E136" s="219"/>
      <c r="F136" s="219"/>
      <c r="G136" s="221" t="s">
        <v>367</v>
      </c>
      <c r="H136" s="219"/>
      <c r="I136" s="219"/>
      <c r="J136" s="219"/>
      <c r="K136" s="219"/>
      <c r="L136" s="219"/>
      <c r="M136" s="224"/>
      <c r="N136" s="219"/>
      <c r="O136" s="219"/>
      <c r="P136" s="124"/>
    </row>
    <row r="137">
      <c r="A137" s="219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24"/>
      <c r="N137" s="219"/>
      <c r="O137" s="219"/>
      <c r="P137" s="124"/>
    </row>
    <row r="138">
      <c r="A138" s="219"/>
      <c r="B138" s="219"/>
      <c r="C138" s="219"/>
      <c r="D138" s="219"/>
      <c r="E138" s="219"/>
      <c r="F138" s="219"/>
      <c r="G138" s="221" t="s">
        <v>368</v>
      </c>
      <c r="H138" s="219"/>
      <c r="I138" s="219"/>
      <c r="J138" s="219"/>
      <c r="K138" s="219"/>
      <c r="L138" s="219"/>
      <c r="M138" s="224"/>
      <c r="N138" s="219"/>
      <c r="O138" s="219"/>
      <c r="P138" s="124"/>
    </row>
    <row r="139">
      <c r="A139" s="219"/>
      <c r="B139" s="219"/>
      <c r="C139" s="219"/>
      <c r="D139" s="219"/>
      <c r="E139" s="219"/>
      <c r="F139" s="219"/>
      <c r="G139" s="221" t="s">
        <v>369</v>
      </c>
      <c r="H139" s="219"/>
      <c r="I139" s="219"/>
      <c r="J139" s="219"/>
      <c r="K139" s="219"/>
      <c r="L139" s="219"/>
      <c r="M139" s="224"/>
      <c r="N139" s="219"/>
      <c r="O139" s="219"/>
      <c r="P139" s="124"/>
    </row>
    <row r="140">
      <c r="A140" s="219"/>
      <c r="B140" s="219"/>
      <c r="C140" s="219"/>
      <c r="D140" s="219"/>
      <c r="E140" s="219"/>
      <c r="F140" s="219"/>
      <c r="G140" s="221" t="s">
        <v>370</v>
      </c>
      <c r="H140" s="219"/>
      <c r="I140" s="219"/>
      <c r="J140" s="219"/>
      <c r="K140" s="219"/>
      <c r="L140" s="219"/>
      <c r="M140" s="224"/>
      <c r="N140" s="219"/>
      <c r="O140" s="219"/>
      <c r="P140" s="124"/>
    </row>
    <row r="141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32"/>
      <c r="N141" s="124"/>
      <c r="O141" s="124"/>
      <c r="P141" s="124"/>
    </row>
    <row r="142">
      <c r="M142" s="130"/>
    </row>
    <row r="143">
      <c r="M143" s="130"/>
    </row>
    <row r="144">
      <c r="M144" s="130"/>
    </row>
    <row r="145">
      <c r="M145" s="130"/>
    </row>
    <row r="146">
      <c r="M146" s="130"/>
    </row>
    <row r="147">
      <c r="M147" s="130"/>
    </row>
    <row r="148">
      <c r="M148" s="130"/>
    </row>
    <row r="149">
      <c r="M149" s="130"/>
    </row>
    <row r="150">
      <c r="M150" s="130"/>
    </row>
    <row r="151">
      <c r="M151" s="130"/>
    </row>
    <row r="152">
      <c r="M152" s="130"/>
    </row>
    <row r="153">
      <c r="M153" s="130"/>
    </row>
    <row r="154">
      <c r="M154" s="130"/>
    </row>
    <row r="155">
      <c r="M155" s="130"/>
    </row>
    <row r="156">
      <c r="M156" s="130"/>
    </row>
    <row r="157">
      <c r="M157" s="130"/>
    </row>
    <row r="158">
      <c r="M158" s="130"/>
    </row>
    <row r="159">
      <c r="M159" s="130"/>
    </row>
    <row r="160">
      <c r="M160" s="130"/>
    </row>
    <row r="161">
      <c r="M161" s="130"/>
    </row>
    <row r="162">
      <c r="M162" s="130"/>
    </row>
    <row r="163">
      <c r="M163" s="130"/>
    </row>
    <row r="164">
      <c r="M164" s="130"/>
    </row>
    <row r="165">
      <c r="M165" s="130"/>
    </row>
    <row r="166">
      <c r="M166" s="130"/>
    </row>
    <row r="167">
      <c r="M167" s="130"/>
    </row>
    <row r="168">
      <c r="M168" s="130"/>
    </row>
    <row r="169">
      <c r="M169" s="130"/>
    </row>
    <row r="170">
      <c r="M170" s="130"/>
    </row>
    <row r="171">
      <c r="M171" s="130"/>
    </row>
    <row r="172">
      <c r="M172" s="130"/>
    </row>
    <row r="173">
      <c r="M173" s="130"/>
    </row>
    <row r="174">
      <c r="M174" s="130"/>
    </row>
    <row r="175">
      <c r="M175" s="130"/>
    </row>
    <row r="176">
      <c r="M176" s="130"/>
    </row>
    <row r="177">
      <c r="M177" s="130"/>
    </row>
    <row r="178">
      <c r="M178" s="130"/>
    </row>
    <row r="179">
      <c r="M179" s="130"/>
    </row>
    <row r="180">
      <c r="M180" s="130"/>
    </row>
    <row r="181">
      <c r="M181" s="130"/>
    </row>
    <row r="182">
      <c r="M182" s="130"/>
    </row>
    <row r="183">
      <c r="M183" s="130"/>
    </row>
    <row r="184">
      <c r="M184" s="130"/>
    </row>
    <row r="185">
      <c r="M185" s="130"/>
    </row>
    <row r="186">
      <c r="M186" s="130"/>
    </row>
    <row r="187">
      <c r="M187" s="130"/>
    </row>
    <row r="188">
      <c r="M188" s="130"/>
    </row>
    <row r="189">
      <c r="M189" s="130"/>
    </row>
    <row r="190">
      <c r="M190" s="130"/>
    </row>
    <row r="191">
      <c r="M191" s="130"/>
    </row>
    <row r="192">
      <c r="M192" s="130"/>
    </row>
    <row r="193">
      <c r="M193" s="130"/>
    </row>
    <row r="194">
      <c r="M194" s="130"/>
    </row>
    <row r="195">
      <c r="M195" s="130"/>
    </row>
    <row r="196">
      <c r="M196" s="130"/>
    </row>
    <row r="197">
      <c r="M197" s="130"/>
    </row>
    <row r="198">
      <c r="M198" s="130"/>
    </row>
    <row r="199">
      <c r="M199" s="130"/>
    </row>
    <row r="200">
      <c r="M200" s="130"/>
    </row>
    <row r="201">
      <c r="M201" s="130"/>
    </row>
    <row r="202">
      <c r="M202" s="130"/>
    </row>
    <row r="203">
      <c r="M203" s="130"/>
    </row>
    <row r="204">
      <c r="M204" s="130"/>
    </row>
    <row r="205">
      <c r="M205" s="130"/>
    </row>
    <row r="206">
      <c r="M206" s="130"/>
    </row>
    <row r="207">
      <c r="M207" s="130"/>
    </row>
    <row r="208">
      <c r="M208" s="130"/>
    </row>
    <row r="209">
      <c r="M209" s="130"/>
    </row>
    <row r="210">
      <c r="M210" s="130"/>
    </row>
    <row r="211">
      <c r="M211" s="130"/>
    </row>
    <row r="212">
      <c r="M212" s="130"/>
    </row>
    <row r="213">
      <c r="M213" s="130"/>
    </row>
    <row r="214">
      <c r="M214" s="130"/>
    </row>
    <row r="215">
      <c r="M215" s="130"/>
    </row>
    <row r="216">
      <c r="M216" s="130"/>
    </row>
    <row r="217">
      <c r="M217" s="130"/>
    </row>
    <row r="218">
      <c r="M218" s="130"/>
    </row>
    <row r="219">
      <c r="M219" s="130"/>
    </row>
    <row r="220">
      <c r="M220" s="130"/>
    </row>
    <row r="221">
      <c r="M221" s="130"/>
    </row>
    <row r="222">
      <c r="M222" s="130"/>
    </row>
    <row r="223">
      <c r="M223" s="130"/>
    </row>
    <row r="224">
      <c r="M224" s="130"/>
    </row>
    <row r="225">
      <c r="M225" s="130"/>
    </row>
    <row r="226">
      <c r="M226" s="130"/>
    </row>
    <row r="227">
      <c r="M227" s="130"/>
    </row>
    <row r="228">
      <c r="M228" s="130"/>
    </row>
    <row r="229">
      <c r="M229" s="130"/>
    </row>
    <row r="230">
      <c r="M230" s="130"/>
    </row>
    <row r="231">
      <c r="M231" s="130"/>
    </row>
    <row r="232">
      <c r="M232" s="130"/>
    </row>
    <row r="233">
      <c r="M233" s="130"/>
    </row>
    <row r="234">
      <c r="M234" s="130"/>
    </row>
    <row r="235">
      <c r="M235" s="130"/>
    </row>
    <row r="236">
      <c r="M236" s="130"/>
    </row>
    <row r="237">
      <c r="M237" s="130"/>
    </row>
    <row r="238">
      <c r="M238" s="130"/>
    </row>
    <row r="239">
      <c r="M239" s="130"/>
    </row>
    <row r="240">
      <c r="M240" s="130"/>
    </row>
    <row r="241">
      <c r="M241" s="130"/>
    </row>
    <row r="242">
      <c r="M242" s="130"/>
    </row>
    <row r="243">
      <c r="M243" s="130"/>
    </row>
    <row r="244">
      <c r="M244" s="130"/>
    </row>
    <row r="245">
      <c r="M245" s="130"/>
    </row>
    <row r="246">
      <c r="M246" s="130"/>
    </row>
    <row r="247">
      <c r="M247" s="130"/>
    </row>
    <row r="248">
      <c r="M248" s="130"/>
    </row>
    <row r="249">
      <c r="M249" s="130"/>
    </row>
    <row r="250">
      <c r="M250" s="130"/>
    </row>
    <row r="251">
      <c r="M251" s="130"/>
    </row>
    <row r="252">
      <c r="M252" s="130"/>
    </row>
    <row r="253">
      <c r="M253" s="130"/>
    </row>
    <row r="254">
      <c r="M254" s="130"/>
    </row>
    <row r="255">
      <c r="M255" s="130"/>
    </row>
    <row r="256">
      <c r="M256" s="130"/>
    </row>
    <row r="257">
      <c r="M257" s="130"/>
    </row>
    <row r="258">
      <c r="M258" s="130"/>
    </row>
    <row r="259">
      <c r="M259" s="130"/>
    </row>
    <row r="260">
      <c r="M260" s="130"/>
    </row>
    <row r="261">
      <c r="M261" s="130"/>
    </row>
    <row r="262">
      <c r="M262" s="130"/>
    </row>
    <row r="263">
      <c r="M263" s="130"/>
    </row>
    <row r="264">
      <c r="M264" s="130"/>
    </row>
    <row r="265">
      <c r="M265" s="130"/>
    </row>
    <row r="266">
      <c r="M266" s="130"/>
    </row>
    <row r="267">
      <c r="M267" s="130"/>
    </row>
    <row r="268">
      <c r="M268" s="130"/>
    </row>
    <row r="269">
      <c r="M269" s="130"/>
    </row>
    <row r="270">
      <c r="M270" s="130"/>
    </row>
    <row r="271">
      <c r="M271" s="130"/>
    </row>
    <row r="272">
      <c r="M272" s="130"/>
    </row>
    <row r="273">
      <c r="M273" s="130"/>
    </row>
    <row r="274">
      <c r="M274" s="130"/>
    </row>
    <row r="275">
      <c r="M275" s="130"/>
    </row>
    <row r="276">
      <c r="M276" s="130"/>
    </row>
    <row r="277">
      <c r="M277" s="130"/>
    </row>
    <row r="278">
      <c r="M278" s="130"/>
    </row>
    <row r="279">
      <c r="M279" s="130"/>
    </row>
    <row r="280">
      <c r="M280" s="130"/>
    </row>
    <row r="281">
      <c r="M281" s="130"/>
    </row>
    <row r="282">
      <c r="M282" s="130"/>
    </row>
    <row r="283">
      <c r="M283" s="130"/>
    </row>
    <row r="284">
      <c r="M284" s="130"/>
    </row>
    <row r="285">
      <c r="M285" s="130"/>
    </row>
    <row r="286">
      <c r="M286" s="130"/>
    </row>
    <row r="287">
      <c r="M287" s="130"/>
    </row>
    <row r="288">
      <c r="M288" s="130"/>
    </row>
    <row r="289">
      <c r="M289" s="130"/>
    </row>
    <row r="290">
      <c r="M290" s="130"/>
    </row>
    <row r="291">
      <c r="M291" s="130"/>
    </row>
    <row r="292">
      <c r="M292" s="130"/>
    </row>
    <row r="293">
      <c r="M293" s="130"/>
    </row>
    <row r="294">
      <c r="M294" s="130"/>
    </row>
    <row r="295">
      <c r="M295" s="130"/>
    </row>
    <row r="296">
      <c r="M296" s="130"/>
    </row>
    <row r="297">
      <c r="M297" s="130"/>
    </row>
    <row r="298">
      <c r="M298" s="130"/>
    </row>
    <row r="299">
      <c r="M299" s="130"/>
    </row>
    <row r="300">
      <c r="M300" s="130"/>
    </row>
    <row r="301">
      <c r="M301" s="130"/>
    </row>
    <row r="302">
      <c r="M302" s="130"/>
    </row>
    <row r="303">
      <c r="M303" s="130"/>
    </row>
    <row r="304">
      <c r="M304" s="130"/>
    </row>
    <row r="305">
      <c r="M305" s="130"/>
    </row>
    <row r="306">
      <c r="M306" s="130"/>
    </row>
    <row r="307">
      <c r="M307" s="130"/>
    </row>
    <row r="308">
      <c r="M308" s="130"/>
    </row>
    <row r="309">
      <c r="M309" s="130"/>
    </row>
    <row r="310">
      <c r="M310" s="130"/>
    </row>
    <row r="311">
      <c r="M311" s="130"/>
    </row>
    <row r="312">
      <c r="M312" s="130"/>
    </row>
    <row r="313">
      <c r="M313" s="130"/>
    </row>
    <row r="314">
      <c r="M314" s="130"/>
    </row>
    <row r="315">
      <c r="M315" s="130"/>
    </row>
    <row r="316">
      <c r="M316" s="130"/>
    </row>
    <row r="317">
      <c r="M317" s="130"/>
    </row>
    <row r="318">
      <c r="M318" s="130"/>
    </row>
    <row r="319">
      <c r="M319" s="130"/>
    </row>
    <row r="320">
      <c r="M320" s="130"/>
    </row>
    <row r="321">
      <c r="M321" s="130"/>
    </row>
    <row r="322">
      <c r="M322" s="130"/>
    </row>
    <row r="323">
      <c r="M323" s="130"/>
    </row>
    <row r="324">
      <c r="M324" s="130"/>
    </row>
    <row r="325">
      <c r="M325" s="130"/>
    </row>
    <row r="326">
      <c r="M326" s="130"/>
    </row>
    <row r="327">
      <c r="M327" s="130"/>
    </row>
    <row r="328">
      <c r="M328" s="130"/>
    </row>
    <row r="329">
      <c r="M329" s="130"/>
    </row>
    <row r="330">
      <c r="M330" s="130"/>
    </row>
    <row r="331">
      <c r="M331" s="130"/>
    </row>
    <row r="332">
      <c r="M332" s="130"/>
    </row>
    <row r="333">
      <c r="M333" s="130"/>
    </row>
    <row r="334">
      <c r="M334" s="130"/>
    </row>
    <row r="335">
      <c r="M335" s="130"/>
    </row>
    <row r="336">
      <c r="M336" s="130"/>
    </row>
    <row r="337">
      <c r="M337" s="130"/>
    </row>
    <row r="338">
      <c r="M338" s="130"/>
    </row>
    <row r="339">
      <c r="M339" s="130"/>
    </row>
    <row r="340">
      <c r="M340" s="130"/>
    </row>
    <row r="341">
      <c r="M341" s="130"/>
    </row>
    <row r="342">
      <c r="M342" s="130"/>
    </row>
    <row r="343">
      <c r="M343" s="130"/>
    </row>
    <row r="344">
      <c r="M344" s="130"/>
    </row>
    <row r="345">
      <c r="M345" s="130"/>
    </row>
    <row r="346">
      <c r="M346" s="130"/>
    </row>
    <row r="347">
      <c r="M347" s="130"/>
    </row>
    <row r="348">
      <c r="M348" s="130"/>
    </row>
    <row r="349">
      <c r="M349" s="130"/>
    </row>
    <row r="350">
      <c r="M350" s="130"/>
    </row>
    <row r="351">
      <c r="M351" s="130"/>
    </row>
    <row r="352">
      <c r="M352" s="130"/>
    </row>
    <row r="353">
      <c r="M353" s="130"/>
    </row>
    <row r="354">
      <c r="M354" s="130"/>
    </row>
    <row r="355">
      <c r="M355" s="130"/>
    </row>
    <row r="356">
      <c r="M356" s="130"/>
    </row>
    <row r="357">
      <c r="M357" s="130"/>
    </row>
    <row r="358">
      <c r="M358" s="130"/>
    </row>
    <row r="359">
      <c r="M359" s="130"/>
    </row>
    <row r="360">
      <c r="M360" s="130"/>
    </row>
    <row r="361">
      <c r="M361" s="130"/>
    </row>
    <row r="362">
      <c r="M362" s="130"/>
    </row>
    <row r="363">
      <c r="M363" s="130"/>
    </row>
    <row r="364">
      <c r="M364" s="130"/>
    </row>
    <row r="365">
      <c r="M365" s="130"/>
    </row>
    <row r="366">
      <c r="M366" s="130"/>
    </row>
    <row r="367">
      <c r="M367" s="130"/>
    </row>
    <row r="368">
      <c r="M368" s="130"/>
    </row>
    <row r="369">
      <c r="M369" s="130"/>
    </row>
    <row r="370">
      <c r="M370" s="130"/>
    </row>
    <row r="371">
      <c r="M371" s="130"/>
    </row>
    <row r="372">
      <c r="M372" s="130"/>
    </row>
    <row r="373">
      <c r="M373" s="130"/>
    </row>
    <row r="374">
      <c r="M374" s="130"/>
    </row>
    <row r="375">
      <c r="M375" s="130"/>
    </row>
    <row r="376">
      <c r="M376" s="130"/>
    </row>
    <row r="377">
      <c r="M377" s="130"/>
    </row>
    <row r="378">
      <c r="M378" s="130"/>
    </row>
    <row r="379">
      <c r="M379" s="130"/>
    </row>
    <row r="380">
      <c r="M380" s="130"/>
    </row>
    <row r="381">
      <c r="M381" s="130"/>
    </row>
    <row r="382">
      <c r="M382" s="130"/>
    </row>
    <row r="383">
      <c r="M383" s="130"/>
    </row>
    <row r="384">
      <c r="M384" s="130"/>
    </row>
    <row r="385">
      <c r="M385" s="130"/>
    </row>
    <row r="386">
      <c r="M386" s="130"/>
    </row>
    <row r="387">
      <c r="M387" s="130"/>
    </row>
    <row r="388">
      <c r="M388" s="130"/>
    </row>
    <row r="389">
      <c r="M389" s="130"/>
    </row>
    <row r="390">
      <c r="M390" s="130"/>
    </row>
    <row r="391">
      <c r="M391" s="130"/>
    </row>
    <row r="392">
      <c r="M392" s="130"/>
    </row>
    <row r="393">
      <c r="M393" s="130"/>
    </row>
    <row r="394">
      <c r="M394" s="130"/>
    </row>
    <row r="395">
      <c r="M395" s="130"/>
    </row>
    <row r="396">
      <c r="M396" s="130"/>
    </row>
    <row r="397">
      <c r="M397" s="130"/>
    </row>
    <row r="398">
      <c r="M398" s="130"/>
    </row>
    <row r="399">
      <c r="M399" s="130"/>
    </row>
    <row r="400">
      <c r="M400" s="130"/>
    </row>
    <row r="401">
      <c r="M401" s="130"/>
    </row>
    <row r="402">
      <c r="M402" s="130"/>
    </row>
    <row r="403">
      <c r="M403" s="130"/>
    </row>
    <row r="404">
      <c r="M404" s="130"/>
    </row>
    <row r="405">
      <c r="M405" s="130"/>
    </row>
    <row r="406">
      <c r="M406" s="130"/>
    </row>
    <row r="407">
      <c r="M407" s="130"/>
    </row>
    <row r="408">
      <c r="M408" s="130"/>
    </row>
    <row r="409">
      <c r="M409" s="130"/>
    </row>
    <row r="410">
      <c r="M410" s="130"/>
    </row>
    <row r="411">
      <c r="M411" s="130"/>
    </row>
    <row r="412">
      <c r="M412" s="130"/>
    </row>
    <row r="413">
      <c r="M413" s="130"/>
    </row>
    <row r="414">
      <c r="M414" s="130"/>
    </row>
    <row r="415">
      <c r="M415" s="130"/>
    </row>
    <row r="416">
      <c r="M416" s="130"/>
    </row>
    <row r="417">
      <c r="M417" s="130"/>
    </row>
    <row r="418">
      <c r="M418" s="130"/>
    </row>
    <row r="419">
      <c r="M419" s="130"/>
    </row>
    <row r="420">
      <c r="M420" s="130"/>
    </row>
    <row r="421">
      <c r="M421" s="130"/>
    </row>
    <row r="422">
      <c r="M422" s="130"/>
    </row>
    <row r="423">
      <c r="M423" s="130"/>
    </row>
    <row r="424">
      <c r="M424" s="130"/>
    </row>
    <row r="425">
      <c r="M425" s="130"/>
    </row>
    <row r="426">
      <c r="M426" s="130"/>
    </row>
    <row r="427">
      <c r="M427" s="130"/>
    </row>
    <row r="428">
      <c r="M428" s="130"/>
    </row>
    <row r="429">
      <c r="M429" s="130"/>
    </row>
    <row r="430">
      <c r="M430" s="130"/>
    </row>
    <row r="431">
      <c r="M431" s="130"/>
    </row>
    <row r="432">
      <c r="M432" s="130"/>
    </row>
    <row r="433">
      <c r="M433" s="130"/>
    </row>
    <row r="434">
      <c r="M434" s="130"/>
    </row>
    <row r="435">
      <c r="M435" s="130"/>
    </row>
    <row r="436">
      <c r="M436" s="130"/>
    </row>
    <row r="437">
      <c r="M437" s="130"/>
    </row>
    <row r="438">
      <c r="M438" s="130"/>
    </row>
    <row r="439">
      <c r="M439" s="130"/>
    </row>
    <row r="440">
      <c r="M440" s="130"/>
    </row>
    <row r="441">
      <c r="M441" s="130"/>
    </row>
    <row r="442">
      <c r="M442" s="130"/>
    </row>
    <row r="443">
      <c r="M443" s="130"/>
    </row>
    <row r="444">
      <c r="M444" s="130"/>
    </row>
    <row r="445">
      <c r="M445" s="130"/>
    </row>
    <row r="446">
      <c r="M446" s="130"/>
    </row>
    <row r="447">
      <c r="M447" s="130"/>
    </row>
    <row r="448">
      <c r="M448" s="130"/>
    </row>
    <row r="449">
      <c r="M449" s="130"/>
    </row>
    <row r="450">
      <c r="M450" s="130"/>
    </row>
    <row r="451">
      <c r="M451" s="130"/>
    </row>
    <row r="452">
      <c r="M452" s="130"/>
    </row>
    <row r="453">
      <c r="M453" s="130"/>
    </row>
    <row r="454">
      <c r="M454" s="130"/>
    </row>
    <row r="455">
      <c r="M455" s="130"/>
    </row>
    <row r="456">
      <c r="M456" s="130"/>
    </row>
    <row r="457">
      <c r="M457" s="130"/>
    </row>
    <row r="458">
      <c r="M458" s="130"/>
    </row>
    <row r="459">
      <c r="M459" s="130"/>
    </row>
    <row r="460">
      <c r="M460" s="130"/>
    </row>
    <row r="461">
      <c r="M461" s="130"/>
    </row>
    <row r="462">
      <c r="M462" s="130"/>
    </row>
    <row r="463">
      <c r="M463" s="130"/>
    </row>
    <row r="464">
      <c r="M464" s="130"/>
    </row>
    <row r="465">
      <c r="M465" s="130"/>
    </row>
    <row r="466">
      <c r="M466" s="130"/>
    </row>
    <row r="467">
      <c r="M467" s="130"/>
    </row>
    <row r="468">
      <c r="M468" s="130"/>
    </row>
    <row r="469">
      <c r="M469" s="130"/>
    </row>
    <row r="470">
      <c r="M470" s="130"/>
    </row>
    <row r="471">
      <c r="M471" s="130"/>
    </row>
    <row r="472">
      <c r="M472" s="130"/>
    </row>
    <row r="473">
      <c r="M473" s="130"/>
    </row>
    <row r="474">
      <c r="M474" s="130"/>
    </row>
    <row r="475">
      <c r="M475" s="130"/>
    </row>
    <row r="476">
      <c r="M476" s="130"/>
    </row>
    <row r="477">
      <c r="M477" s="130"/>
    </row>
    <row r="478">
      <c r="M478" s="130"/>
    </row>
    <row r="479">
      <c r="M479" s="130"/>
    </row>
    <row r="480">
      <c r="M480" s="130"/>
    </row>
    <row r="481">
      <c r="M481" s="130"/>
    </row>
    <row r="482">
      <c r="M482" s="130"/>
    </row>
    <row r="483">
      <c r="M483" s="130"/>
    </row>
    <row r="484">
      <c r="M484" s="130"/>
    </row>
    <row r="485">
      <c r="M485" s="130"/>
    </row>
    <row r="486">
      <c r="M486" s="130"/>
    </row>
    <row r="487">
      <c r="M487" s="130"/>
    </row>
    <row r="488">
      <c r="M488" s="130"/>
    </row>
    <row r="489">
      <c r="M489" s="130"/>
    </row>
    <row r="490">
      <c r="M490" s="130"/>
    </row>
    <row r="491">
      <c r="M491" s="130"/>
    </row>
    <row r="492">
      <c r="M492" s="130"/>
    </row>
    <row r="493">
      <c r="M493" s="130"/>
    </row>
    <row r="494">
      <c r="M494" s="130"/>
    </row>
    <row r="495">
      <c r="M495" s="130"/>
    </row>
    <row r="496">
      <c r="M496" s="130"/>
    </row>
    <row r="497">
      <c r="M497" s="130"/>
    </row>
    <row r="498">
      <c r="M498" s="130"/>
    </row>
    <row r="499">
      <c r="M499" s="130"/>
    </row>
    <row r="500">
      <c r="M500" s="130"/>
    </row>
    <row r="501">
      <c r="M501" s="130"/>
    </row>
    <row r="502">
      <c r="M502" s="130"/>
    </row>
    <row r="503">
      <c r="M503" s="130"/>
    </row>
    <row r="504">
      <c r="M504" s="130"/>
    </row>
    <row r="505">
      <c r="M505" s="130"/>
    </row>
    <row r="506">
      <c r="M506" s="130"/>
    </row>
    <row r="507">
      <c r="M507" s="130"/>
    </row>
    <row r="508">
      <c r="M508" s="130"/>
    </row>
    <row r="509">
      <c r="M509" s="130"/>
    </row>
    <row r="510">
      <c r="M510" s="130"/>
    </row>
    <row r="511">
      <c r="M511" s="130"/>
    </row>
    <row r="512">
      <c r="M512" s="130"/>
    </row>
    <row r="513">
      <c r="M513" s="130"/>
    </row>
    <row r="514">
      <c r="M514" s="130"/>
    </row>
    <row r="515">
      <c r="M515" s="130"/>
    </row>
    <row r="516">
      <c r="M516" s="130"/>
    </row>
    <row r="517">
      <c r="M517" s="130"/>
    </row>
    <row r="518">
      <c r="M518" s="130"/>
    </row>
    <row r="519">
      <c r="M519" s="130"/>
    </row>
    <row r="520">
      <c r="M520" s="130"/>
    </row>
    <row r="521">
      <c r="M521" s="130"/>
    </row>
    <row r="522">
      <c r="M522" s="130"/>
    </row>
    <row r="523">
      <c r="M523" s="130"/>
    </row>
    <row r="524">
      <c r="M524" s="130"/>
    </row>
    <row r="525">
      <c r="M525" s="130"/>
    </row>
    <row r="526">
      <c r="M526" s="130"/>
    </row>
    <row r="527">
      <c r="M527" s="130"/>
    </row>
    <row r="528">
      <c r="M528" s="130"/>
    </row>
    <row r="529">
      <c r="M529" s="130"/>
    </row>
    <row r="530">
      <c r="M530" s="130"/>
    </row>
    <row r="531">
      <c r="M531" s="130"/>
    </row>
    <row r="532">
      <c r="M532" s="130"/>
    </row>
    <row r="533">
      <c r="M533" s="130"/>
    </row>
    <row r="534">
      <c r="M534" s="130"/>
    </row>
    <row r="535">
      <c r="M535" s="130"/>
    </row>
    <row r="536">
      <c r="M536" s="130"/>
    </row>
    <row r="537">
      <c r="M537" s="130"/>
    </row>
    <row r="538">
      <c r="M538" s="130"/>
    </row>
    <row r="539">
      <c r="M539" s="130"/>
    </row>
    <row r="540">
      <c r="M540" s="130"/>
    </row>
    <row r="541">
      <c r="M541" s="130"/>
    </row>
    <row r="542">
      <c r="M542" s="130"/>
    </row>
    <row r="543">
      <c r="M543" s="130"/>
    </row>
    <row r="544">
      <c r="M544" s="130"/>
    </row>
    <row r="545">
      <c r="M545" s="130"/>
    </row>
    <row r="546">
      <c r="M546" s="130"/>
    </row>
    <row r="547">
      <c r="M547" s="130"/>
    </row>
    <row r="548">
      <c r="M548" s="130"/>
    </row>
    <row r="549">
      <c r="M549" s="130"/>
    </row>
    <row r="550">
      <c r="M550" s="130"/>
    </row>
    <row r="551">
      <c r="M551" s="130"/>
    </row>
    <row r="552">
      <c r="M552" s="130"/>
    </row>
    <row r="553">
      <c r="M553" s="130"/>
    </row>
    <row r="554">
      <c r="M554" s="130"/>
    </row>
    <row r="555">
      <c r="M555" s="130"/>
    </row>
    <row r="556">
      <c r="M556" s="130"/>
    </row>
    <row r="557">
      <c r="M557" s="130"/>
    </row>
    <row r="558">
      <c r="M558" s="130"/>
    </row>
    <row r="559">
      <c r="M559" s="130"/>
    </row>
    <row r="560">
      <c r="M560" s="130"/>
    </row>
    <row r="561">
      <c r="M561" s="130"/>
    </row>
    <row r="562">
      <c r="M562" s="130"/>
    </row>
    <row r="563">
      <c r="M563" s="130"/>
    </row>
    <row r="564">
      <c r="M564" s="130"/>
    </row>
    <row r="565">
      <c r="M565" s="130"/>
    </row>
    <row r="566">
      <c r="M566" s="130"/>
    </row>
    <row r="567">
      <c r="M567" s="130"/>
    </row>
    <row r="568">
      <c r="M568" s="130"/>
    </row>
    <row r="569">
      <c r="M569" s="130"/>
    </row>
    <row r="570">
      <c r="M570" s="130"/>
    </row>
    <row r="571">
      <c r="M571" s="130"/>
    </row>
    <row r="572">
      <c r="M572" s="130"/>
    </row>
    <row r="573">
      <c r="M573" s="130"/>
    </row>
    <row r="574">
      <c r="M574" s="130"/>
    </row>
    <row r="575">
      <c r="M575" s="130"/>
    </row>
    <row r="576">
      <c r="M576" s="130"/>
    </row>
    <row r="577">
      <c r="M577" s="130"/>
    </row>
    <row r="578">
      <c r="M578" s="130"/>
    </row>
    <row r="579">
      <c r="M579" s="130"/>
    </row>
    <row r="580">
      <c r="M580" s="130"/>
    </row>
    <row r="581">
      <c r="M581" s="130"/>
    </row>
    <row r="582">
      <c r="M582" s="130"/>
    </row>
    <row r="583">
      <c r="M583" s="130"/>
    </row>
    <row r="584">
      <c r="M584" s="130"/>
    </row>
    <row r="585">
      <c r="M585" s="130"/>
    </row>
    <row r="586">
      <c r="M586" s="130"/>
    </row>
    <row r="587">
      <c r="M587" s="130"/>
    </row>
    <row r="588">
      <c r="M588" s="130"/>
    </row>
    <row r="589">
      <c r="M589" s="130"/>
    </row>
    <row r="590">
      <c r="M590" s="130"/>
    </row>
    <row r="591">
      <c r="M591" s="130"/>
    </row>
    <row r="592">
      <c r="M592" s="130"/>
    </row>
    <row r="593">
      <c r="M593" s="130"/>
    </row>
    <row r="594">
      <c r="M594" s="130"/>
    </row>
    <row r="595">
      <c r="M595" s="130"/>
    </row>
    <row r="596">
      <c r="M596" s="130"/>
    </row>
    <row r="597">
      <c r="M597" s="130"/>
    </row>
    <row r="598">
      <c r="M598" s="130"/>
    </row>
    <row r="599">
      <c r="M599" s="130"/>
    </row>
    <row r="600">
      <c r="M600" s="130"/>
    </row>
    <row r="601">
      <c r="M601" s="130"/>
    </row>
    <row r="602">
      <c r="M602" s="130"/>
    </row>
    <row r="603">
      <c r="M603" s="130"/>
    </row>
    <row r="604">
      <c r="M604" s="130"/>
    </row>
    <row r="605">
      <c r="M605" s="130"/>
    </row>
    <row r="606">
      <c r="M606" s="130"/>
    </row>
    <row r="607">
      <c r="M607" s="130"/>
    </row>
    <row r="608">
      <c r="M608" s="130"/>
    </row>
    <row r="609">
      <c r="M609" s="130"/>
    </row>
    <row r="610">
      <c r="M610" s="130"/>
    </row>
    <row r="611">
      <c r="M611" s="130"/>
    </row>
    <row r="612">
      <c r="M612" s="130"/>
    </row>
    <row r="613">
      <c r="M613" s="130"/>
    </row>
    <row r="614">
      <c r="M614" s="130"/>
    </row>
    <row r="615">
      <c r="M615" s="130"/>
    </row>
    <row r="616">
      <c r="M616" s="130"/>
    </row>
    <row r="617">
      <c r="M617" s="130"/>
    </row>
    <row r="618">
      <c r="M618" s="130"/>
    </row>
    <row r="619">
      <c r="M619" s="130"/>
    </row>
    <row r="620">
      <c r="M620" s="130"/>
    </row>
    <row r="621">
      <c r="M621" s="130"/>
    </row>
    <row r="622">
      <c r="M622" s="130"/>
    </row>
    <row r="623">
      <c r="M623" s="130"/>
    </row>
    <row r="624">
      <c r="M624" s="130"/>
    </row>
    <row r="625">
      <c r="M625" s="130"/>
    </row>
    <row r="626">
      <c r="M626" s="130"/>
    </row>
    <row r="627">
      <c r="M627" s="130"/>
    </row>
    <row r="628">
      <c r="M628" s="130"/>
    </row>
    <row r="629">
      <c r="M629" s="130"/>
    </row>
    <row r="630">
      <c r="M630" s="130"/>
    </row>
    <row r="631">
      <c r="M631" s="130"/>
    </row>
    <row r="632">
      <c r="M632" s="130"/>
    </row>
    <row r="633">
      <c r="M633" s="130"/>
    </row>
    <row r="634">
      <c r="M634" s="130"/>
    </row>
    <row r="635">
      <c r="M635" s="130"/>
    </row>
    <row r="636">
      <c r="M636" s="130"/>
    </row>
    <row r="637">
      <c r="M637" s="130"/>
    </row>
    <row r="638">
      <c r="M638" s="130"/>
    </row>
    <row r="639">
      <c r="M639" s="130"/>
    </row>
    <row r="640">
      <c r="M640" s="130"/>
    </row>
    <row r="641">
      <c r="M641" s="130"/>
    </row>
    <row r="642">
      <c r="M642" s="130"/>
    </row>
    <row r="643">
      <c r="M643" s="130"/>
    </row>
    <row r="644">
      <c r="M644" s="130"/>
    </row>
    <row r="645">
      <c r="M645" s="130"/>
    </row>
    <row r="646">
      <c r="M646" s="130"/>
    </row>
    <row r="647">
      <c r="M647" s="130"/>
    </row>
    <row r="648">
      <c r="M648" s="130"/>
    </row>
    <row r="649">
      <c r="M649" s="130"/>
    </row>
    <row r="650">
      <c r="M650" s="130"/>
    </row>
    <row r="651">
      <c r="M651" s="130"/>
    </row>
    <row r="652">
      <c r="M652" s="130"/>
    </row>
    <row r="653">
      <c r="M653" s="130"/>
    </row>
    <row r="654">
      <c r="M654" s="130"/>
    </row>
    <row r="655">
      <c r="M655" s="130"/>
    </row>
    <row r="656">
      <c r="M656" s="130"/>
    </row>
    <row r="657">
      <c r="M657" s="130"/>
    </row>
    <row r="658">
      <c r="M658" s="130"/>
    </row>
    <row r="659">
      <c r="M659" s="130"/>
    </row>
    <row r="660">
      <c r="M660" s="130"/>
    </row>
    <row r="661">
      <c r="M661" s="130"/>
    </row>
    <row r="662">
      <c r="M662" s="130"/>
    </row>
    <row r="663">
      <c r="M663" s="130"/>
    </row>
    <row r="664">
      <c r="M664" s="130"/>
    </row>
    <row r="665">
      <c r="M665" s="130"/>
    </row>
    <row r="666">
      <c r="M666" s="130"/>
    </row>
    <row r="667">
      <c r="M667" s="130"/>
    </row>
    <row r="668">
      <c r="M668" s="130"/>
    </row>
    <row r="669">
      <c r="M669" s="130"/>
    </row>
    <row r="670">
      <c r="M670" s="130"/>
    </row>
    <row r="671">
      <c r="M671" s="130"/>
    </row>
    <row r="672">
      <c r="M672" s="130"/>
    </row>
    <row r="673">
      <c r="M673" s="130"/>
    </row>
    <row r="674">
      <c r="M674" s="130"/>
    </row>
    <row r="675">
      <c r="M675" s="130"/>
    </row>
    <row r="676">
      <c r="M676" s="130"/>
    </row>
    <row r="677">
      <c r="M677" s="130"/>
    </row>
    <row r="678">
      <c r="M678" s="130"/>
    </row>
    <row r="679">
      <c r="M679" s="130"/>
    </row>
    <row r="680">
      <c r="M680" s="130"/>
    </row>
    <row r="681">
      <c r="M681" s="130"/>
    </row>
    <row r="682">
      <c r="M682" s="130"/>
    </row>
    <row r="683">
      <c r="M683" s="130"/>
    </row>
    <row r="684">
      <c r="M684" s="130"/>
    </row>
    <row r="685">
      <c r="M685" s="130"/>
    </row>
    <row r="686">
      <c r="M686" s="130"/>
    </row>
    <row r="687">
      <c r="M687" s="130"/>
    </row>
    <row r="688">
      <c r="M688" s="130"/>
    </row>
    <row r="689">
      <c r="M689" s="130"/>
    </row>
    <row r="690">
      <c r="M690" s="130"/>
    </row>
    <row r="691">
      <c r="M691" s="130"/>
    </row>
    <row r="692">
      <c r="M692" s="130"/>
    </row>
    <row r="693">
      <c r="M693" s="130"/>
    </row>
    <row r="694">
      <c r="M694" s="130"/>
    </row>
    <row r="695">
      <c r="M695" s="130"/>
    </row>
    <row r="696">
      <c r="M696" s="130"/>
    </row>
    <row r="697">
      <c r="M697" s="130"/>
    </row>
    <row r="698">
      <c r="M698" s="130"/>
    </row>
    <row r="699">
      <c r="M699" s="130"/>
    </row>
    <row r="700">
      <c r="M700" s="130"/>
    </row>
    <row r="701">
      <c r="M701" s="130"/>
    </row>
    <row r="702">
      <c r="M702" s="130"/>
    </row>
    <row r="703">
      <c r="M703" s="130"/>
    </row>
    <row r="704">
      <c r="M704" s="130"/>
    </row>
    <row r="705">
      <c r="M705" s="130"/>
    </row>
    <row r="706">
      <c r="M706" s="130"/>
    </row>
    <row r="707">
      <c r="M707" s="130"/>
    </row>
    <row r="708">
      <c r="M708" s="130"/>
    </row>
    <row r="709">
      <c r="M709" s="130"/>
    </row>
    <row r="710">
      <c r="M710" s="130"/>
    </row>
    <row r="711">
      <c r="M711" s="130"/>
    </row>
    <row r="712">
      <c r="M712" s="130"/>
    </row>
    <row r="713">
      <c r="M713" s="130"/>
    </row>
    <row r="714">
      <c r="M714" s="130"/>
    </row>
    <row r="715">
      <c r="M715" s="130"/>
    </row>
    <row r="716">
      <c r="M716" s="130"/>
    </row>
    <row r="717">
      <c r="M717" s="130"/>
    </row>
    <row r="718">
      <c r="M718" s="130"/>
    </row>
    <row r="719">
      <c r="M719" s="130"/>
    </row>
    <row r="720">
      <c r="M720" s="130"/>
    </row>
    <row r="721">
      <c r="M721" s="130"/>
    </row>
    <row r="722">
      <c r="M722" s="130"/>
    </row>
    <row r="723">
      <c r="M723" s="130"/>
    </row>
    <row r="724">
      <c r="M724" s="130"/>
    </row>
    <row r="725">
      <c r="M725" s="130"/>
    </row>
    <row r="726">
      <c r="M726" s="130"/>
    </row>
    <row r="727">
      <c r="M727" s="130"/>
    </row>
    <row r="728">
      <c r="M728" s="130"/>
    </row>
    <row r="729">
      <c r="M729" s="130"/>
    </row>
    <row r="730">
      <c r="M730" s="130"/>
    </row>
    <row r="731">
      <c r="M731" s="130"/>
    </row>
    <row r="732">
      <c r="M732" s="130"/>
    </row>
    <row r="733">
      <c r="M733" s="130"/>
    </row>
    <row r="734">
      <c r="M734" s="130"/>
    </row>
    <row r="735">
      <c r="M735" s="130"/>
    </row>
    <row r="736">
      <c r="M736" s="130"/>
    </row>
    <row r="737">
      <c r="M737" s="130"/>
    </row>
    <row r="738">
      <c r="M738" s="130"/>
    </row>
    <row r="739">
      <c r="M739" s="130"/>
    </row>
    <row r="740">
      <c r="M740" s="130"/>
    </row>
    <row r="741">
      <c r="M741" s="130"/>
    </row>
    <row r="742">
      <c r="M742" s="130"/>
    </row>
    <row r="743">
      <c r="M743" s="130"/>
    </row>
    <row r="744">
      <c r="M744" s="130"/>
    </row>
    <row r="745">
      <c r="M745" s="130"/>
    </row>
    <row r="746">
      <c r="M746" s="130"/>
    </row>
    <row r="747">
      <c r="M747" s="130"/>
    </row>
    <row r="748">
      <c r="M748" s="130"/>
    </row>
    <row r="749">
      <c r="M749" s="130"/>
    </row>
    <row r="750">
      <c r="M750" s="130"/>
    </row>
    <row r="751">
      <c r="M751" s="130"/>
    </row>
    <row r="752">
      <c r="M752" s="130"/>
    </row>
    <row r="753">
      <c r="M753" s="130"/>
    </row>
    <row r="754">
      <c r="M754" s="130"/>
    </row>
    <row r="755">
      <c r="M755" s="130"/>
    </row>
    <row r="756">
      <c r="M756" s="130"/>
    </row>
    <row r="757">
      <c r="M757" s="130"/>
    </row>
    <row r="758">
      <c r="M758" s="130"/>
    </row>
    <row r="759">
      <c r="M759" s="130"/>
    </row>
    <row r="760">
      <c r="M760" s="130"/>
    </row>
    <row r="761">
      <c r="M761" s="130"/>
    </row>
    <row r="762">
      <c r="M762" s="130"/>
    </row>
    <row r="763">
      <c r="M763" s="130"/>
    </row>
    <row r="764">
      <c r="M764" s="130"/>
    </row>
    <row r="765">
      <c r="M765" s="130"/>
    </row>
    <row r="766">
      <c r="M766" s="130"/>
    </row>
    <row r="767">
      <c r="M767" s="130"/>
    </row>
    <row r="768">
      <c r="M768" s="130"/>
    </row>
    <row r="769">
      <c r="M769" s="130"/>
    </row>
    <row r="770">
      <c r="M770" s="130"/>
    </row>
    <row r="771">
      <c r="M771" s="130"/>
    </row>
    <row r="772">
      <c r="M772" s="130"/>
    </row>
    <row r="773">
      <c r="M773" s="130"/>
    </row>
    <row r="774">
      <c r="M774" s="130"/>
    </row>
    <row r="775">
      <c r="M775" s="130"/>
    </row>
    <row r="776">
      <c r="M776" s="130"/>
    </row>
    <row r="777">
      <c r="M777" s="130"/>
    </row>
    <row r="778">
      <c r="M778" s="130"/>
    </row>
    <row r="779">
      <c r="M779" s="130"/>
    </row>
    <row r="780">
      <c r="M780" s="130"/>
    </row>
    <row r="781">
      <c r="M781" s="130"/>
    </row>
    <row r="782">
      <c r="M782" s="130"/>
    </row>
    <row r="783">
      <c r="M783" s="130"/>
    </row>
    <row r="784">
      <c r="M784" s="130"/>
    </row>
    <row r="785">
      <c r="M785" s="130"/>
    </row>
    <row r="786">
      <c r="M786" s="130"/>
    </row>
    <row r="787">
      <c r="M787" s="130"/>
    </row>
    <row r="788">
      <c r="M788" s="130"/>
    </row>
    <row r="789">
      <c r="M789" s="130"/>
    </row>
    <row r="790">
      <c r="M790" s="130"/>
    </row>
    <row r="791">
      <c r="M791" s="130"/>
    </row>
    <row r="792">
      <c r="M792" s="130"/>
    </row>
    <row r="793">
      <c r="M793" s="130"/>
    </row>
    <row r="794">
      <c r="M794" s="130"/>
    </row>
    <row r="795">
      <c r="M795" s="130"/>
    </row>
    <row r="796">
      <c r="M796" s="130"/>
    </row>
    <row r="797">
      <c r="M797" s="130"/>
    </row>
    <row r="798">
      <c r="M798" s="130"/>
    </row>
    <row r="799">
      <c r="M799" s="130"/>
    </row>
    <row r="800">
      <c r="M800" s="130"/>
    </row>
    <row r="801">
      <c r="M801" s="130"/>
    </row>
    <row r="802">
      <c r="M802" s="130"/>
    </row>
    <row r="803">
      <c r="M803" s="130"/>
    </row>
    <row r="804">
      <c r="M804" s="130"/>
    </row>
    <row r="805">
      <c r="M805" s="130"/>
    </row>
    <row r="806">
      <c r="M806" s="130"/>
    </row>
    <row r="807">
      <c r="M807" s="130"/>
    </row>
    <row r="808">
      <c r="M808" s="130"/>
    </row>
    <row r="809">
      <c r="M809" s="130"/>
    </row>
    <row r="810">
      <c r="M810" s="130"/>
    </row>
    <row r="811">
      <c r="M811" s="130"/>
    </row>
    <row r="812">
      <c r="M812" s="130"/>
    </row>
    <row r="813">
      <c r="M813" s="130"/>
    </row>
    <row r="814">
      <c r="M814" s="130"/>
    </row>
    <row r="815">
      <c r="M815" s="130"/>
    </row>
    <row r="816">
      <c r="M816" s="130"/>
    </row>
    <row r="817">
      <c r="M817" s="130"/>
    </row>
    <row r="818">
      <c r="M818" s="130"/>
    </row>
    <row r="819">
      <c r="M819" s="130"/>
    </row>
    <row r="820">
      <c r="M820" s="130"/>
    </row>
    <row r="821">
      <c r="M821" s="130"/>
    </row>
    <row r="822">
      <c r="M822" s="130"/>
    </row>
    <row r="823">
      <c r="M823" s="130"/>
    </row>
    <row r="824">
      <c r="M824" s="130"/>
    </row>
    <row r="825">
      <c r="M825" s="130"/>
    </row>
    <row r="826">
      <c r="M826" s="130"/>
    </row>
    <row r="827">
      <c r="M827" s="130"/>
    </row>
    <row r="828">
      <c r="M828" s="130"/>
    </row>
    <row r="829">
      <c r="M829" s="130"/>
    </row>
    <row r="830">
      <c r="M830" s="130"/>
    </row>
    <row r="831">
      <c r="M831" s="130"/>
    </row>
    <row r="832">
      <c r="M832" s="130"/>
    </row>
    <row r="833">
      <c r="M833" s="130"/>
    </row>
    <row r="834">
      <c r="M834" s="130"/>
    </row>
    <row r="835">
      <c r="M835" s="130"/>
    </row>
    <row r="836">
      <c r="M836" s="130"/>
    </row>
    <row r="837">
      <c r="M837" s="130"/>
    </row>
    <row r="838">
      <c r="M838" s="130"/>
    </row>
    <row r="839">
      <c r="M839" s="130"/>
    </row>
    <row r="840">
      <c r="M840" s="130"/>
    </row>
    <row r="841">
      <c r="M841" s="130"/>
    </row>
    <row r="842">
      <c r="M842" s="130"/>
    </row>
    <row r="843">
      <c r="M843" s="130"/>
    </row>
    <row r="844">
      <c r="M844" s="130"/>
    </row>
    <row r="845">
      <c r="M845" s="130"/>
    </row>
    <row r="846">
      <c r="M846" s="130"/>
    </row>
    <row r="847">
      <c r="M847" s="130"/>
    </row>
    <row r="848">
      <c r="M848" s="130"/>
    </row>
    <row r="849">
      <c r="M849" s="130"/>
    </row>
    <row r="850">
      <c r="M850" s="130"/>
    </row>
    <row r="851">
      <c r="M851" s="130"/>
    </row>
    <row r="852">
      <c r="M852" s="130"/>
    </row>
    <row r="853">
      <c r="M853" s="130"/>
    </row>
    <row r="854">
      <c r="M854" s="130"/>
    </row>
    <row r="855">
      <c r="M855" s="130"/>
    </row>
    <row r="856">
      <c r="M856" s="130"/>
    </row>
    <row r="857">
      <c r="M857" s="130"/>
    </row>
    <row r="858">
      <c r="M858" s="130"/>
    </row>
    <row r="859">
      <c r="M859" s="130"/>
    </row>
    <row r="860">
      <c r="M860" s="130"/>
    </row>
    <row r="861">
      <c r="M861" s="130"/>
    </row>
    <row r="862">
      <c r="M862" s="130"/>
    </row>
    <row r="863">
      <c r="M863" s="130"/>
    </row>
    <row r="864">
      <c r="M864" s="130"/>
    </row>
    <row r="865">
      <c r="M865" s="130"/>
    </row>
    <row r="866">
      <c r="M866" s="130"/>
    </row>
    <row r="867">
      <c r="M867" s="130"/>
    </row>
    <row r="868">
      <c r="M868" s="130"/>
    </row>
    <row r="869">
      <c r="M869" s="130"/>
    </row>
    <row r="870">
      <c r="M870" s="130"/>
    </row>
    <row r="871">
      <c r="M871" s="130"/>
    </row>
    <row r="872">
      <c r="M872" s="130"/>
    </row>
    <row r="873">
      <c r="M873" s="130"/>
    </row>
    <row r="874">
      <c r="M874" s="130"/>
    </row>
    <row r="875">
      <c r="M875" s="130"/>
    </row>
    <row r="876">
      <c r="M876" s="130"/>
    </row>
    <row r="877">
      <c r="M877" s="130"/>
    </row>
    <row r="878">
      <c r="M878" s="130"/>
    </row>
    <row r="879">
      <c r="M879" s="130"/>
    </row>
    <row r="880">
      <c r="M880" s="130"/>
    </row>
    <row r="881">
      <c r="M881" s="130"/>
    </row>
    <row r="882">
      <c r="M882" s="130"/>
    </row>
    <row r="883">
      <c r="M883" s="130"/>
    </row>
    <row r="884">
      <c r="M884" s="130"/>
    </row>
    <row r="885">
      <c r="M885" s="130"/>
    </row>
    <row r="886">
      <c r="M886" s="130"/>
    </row>
    <row r="887">
      <c r="M887" s="130"/>
    </row>
    <row r="888">
      <c r="M888" s="130"/>
    </row>
    <row r="889">
      <c r="M889" s="130"/>
    </row>
    <row r="890">
      <c r="M890" s="130"/>
    </row>
    <row r="891">
      <c r="M891" s="130"/>
    </row>
    <row r="892">
      <c r="M892" s="130"/>
    </row>
    <row r="893">
      <c r="M893" s="130"/>
    </row>
    <row r="894">
      <c r="M894" s="130"/>
    </row>
    <row r="895">
      <c r="M895" s="130"/>
    </row>
    <row r="896">
      <c r="M896" s="130"/>
    </row>
    <row r="897">
      <c r="M897" s="130"/>
    </row>
    <row r="898">
      <c r="M898" s="130"/>
    </row>
    <row r="899">
      <c r="M899" s="130"/>
    </row>
    <row r="900">
      <c r="M900" s="130"/>
    </row>
    <row r="901">
      <c r="M901" s="130"/>
    </row>
    <row r="902">
      <c r="M902" s="130"/>
    </row>
    <row r="903">
      <c r="M903" s="130"/>
    </row>
    <row r="904">
      <c r="M904" s="130"/>
    </row>
    <row r="905">
      <c r="M905" s="130"/>
    </row>
    <row r="906">
      <c r="M906" s="130"/>
    </row>
    <row r="907">
      <c r="M907" s="130"/>
    </row>
    <row r="908">
      <c r="M908" s="130"/>
    </row>
    <row r="909">
      <c r="M909" s="130"/>
    </row>
    <row r="910">
      <c r="M910" s="130"/>
    </row>
    <row r="911">
      <c r="M911" s="130"/>
    </row>
    <row r="912">
      <c r="M912" s="130"/>
    </row>
    <row r="913">
      <c r="M913" s="130"/>
    </row>
    <row r="914">
      <c r="M914" s="130"/>
    </row>
    <row r="915">
      <c r="M915" s="130"/>
    </row>
    <row r="916">
      <c r="M916" s="130"/>
    </row>
    <row r="917">
      <c r="M917" s="130"/>
    </row>
    <row r="918">
      <c r="M918" s="130"/>
    </row>
    <row r="919">
      <c r="M919" s="130"/>
    </row>
    <row r="920">
      <c r="M920" s="130"/>
    </row>
    <row r="921">
      <c r="M921" s="130"/>
    </row>
    <row r="922">
      <c r="M922" s="130"/>
    </row>
    <row r="923">
      <c r="M923" s="130"/>
    </row>
    <row r="924">
      <c r="M924" s="130"/>
    </row>
    <row r="925">
      <c r="M925" s="130"/>
    </row>
    <row r="926">
      <c r="M926" s="130"/>
    </row>
    <row r="927">
      <c r="M927" s="130"/>
    </row>
    <row r="928">
      <c r="M928" s="130"/>
    </row>
    <row r="929">
      <c r="M929" s="130"/>
    </row>
    <row r="930">
      <c r="M930" s="130"/>
    </row>
    <row r="931">
      <c r="M931" s="130"/>
    </row>
    <row r="932">
      <c r="M932" s="130"/>
    </row>
    <row r="933">
      <c r="M933" s="130"/>
    </row>
    <row r="934">
      <c r="M934" s="130"/>
    </row>
    <row r="935">
      <c r="M935" s="130"/>
    </row>
    <row r="936">
      <c r="M936" s="130"/>
    </row>
    <row r="937">
      <c r="M937" s="130"/>
    </row>
    <row r="938">
      <c r="M938" s="130"/>
    </row>
    <row r="939">
      <c r="M939" s="130"/>
    </row>
    <row r="940">
      <c r="M940" s="130"/>
    </row>
    <row r="941">
      <c r="M941" s="130"/>
    </row>
    <row r="942">
      <c r="M942" s="130"/>
    </row>
    <row r="943">
      <c r="M943" s="130"/>
    </row>
    <row r="944">
      <c r="M944" s="130"/>
    </row>
    <row r="945">
      <c r="M945" s="130"/>
    </row>
    <row r="946">
      <c r="M946" s="130"/>
    </row>
    <row r="947">
      <c r="M947" s="130"/>
    </row>
    <row r="948">
      <c r="M948" s="130"/>
    </row>
    <row r="949">
      <c r="M949" s="130"/>
    </row>
    <row r="950">
      <c r="M950" s="130"/>
    </row>
    <row r="951">
      <c r="M951" s="130"/>
    </row>
    <row r="952">
      <c r="M952" s="130"/>
    </row>
    <row r="953">
      <c r="M953" s="130"/>
    </row>
    <row r="954">
      <c r="M954" s="130"/>
    </row>
    <row r="955">
      <c r="M955" s="130"/>
    </row>
    <row r="956">
      <c r="M956" s="130"/>
    </row>
    <row r="957">
      <c r="M957" s="130"/>
    </row>
    <row r="958">
      <c r="M958" s="130"/>
    </row>
    <row r="959">
      <c r="M959" s="130"/>
    </row>
    <row r="960">
      <c r="M960" s="130"/>
    </row>
    <row r="961">
      <c r="M961" s="130"/>
    </row>
    <row r="962">
      <c r="M962" s="130"/>
    </row>
    <row r="963">
      <c r="M963" s="130"/>
    </row>
    <row r="964">
      <c r="M964" s="130"/>
    </row>
    <row r="965">
      <c r="M965" s="130"/>
    </row>
    <row r="966">
      <c r="M966" s="130"/>
    </row>
    <row r="967">
      <c r="M967" s="130"/>
    </row>
    <row r="968">
      <c r="M968" s="130"/>
    </row>
    <row r="969">
      <c r="M969" s="130"/>
    </row>
    <row r="970">
      <c r="M970" s="130"/>
    </row>
    <row r="971">
      <c r="M971" s="130"/>
    </row>
    <row r="972">
      <c r="M972" s="130"/>
    </row>
    <row r="973">
      <c r="M973" s="130"/>
    </row>
    <row r="974">
      <c r="M974" s="130"/>
    </row>
    <row r="975">
      <c r="M975" s="130"/>
    </row>
    <row r="976">
      <c r="M976" s="130"/>
    </row>
    <row r="977">
      <c r="M977" s="130"/>
    </row>
    <row r="978">
      <c r="M978" s="130"/>
    </row>
    <row r="979">
      <c r="M979" s="130"/>
    </row>
    <row r="980">
      <c r="M980" s="130"/>
    </row>
    <row r="981">
      <c r="M981" s="130"/>
    </row>
    <row r="982">
      <c r="M982" s="130"/>
    </row>
    <row r="983">
      <c r="M983" s="130"/>
    </row>
    <row r="984">
      <c r="M984" s="130"/>
    </row>
    <row r="985">
      <c r="M985" s="130"/>
    </row>
    <row r="986">
      <c r="M986" s="130"/>
    </row>
    <row r="987">
      <c r="M987" s="130"/>
    </row>
    <row r="988">
      <c r="M988" s="130"/>
    </row>
    <row r="989">
      <c r="M989" s="130"/>
    </row>
    <row r="990">
      <c r="M990" s="130"/>
    </row>
    <row r="991">
      <c r="M991" s="130"/>
    </row>
    <row r="992">
      <c r="M992" s="130"/>
    </row>
    <row r="993">
      <c r="M993" s="130"/>
    </row>
    <row r="994">
      <c r="M994" s="130"/>
    </row>
    <row r="995">
      <c r="M995" s="130"/>
    </row>
    <row r="996">
      <c r="M996" s="130"/>
    </row>
    <row r="997">
      <c r="M997" s="130"/>
    </row>
    <row r="998">
      <c r="M998" s="130"/>
    </row>
    <row r="999">
      <c r="M999" s="130"/>
    </row>
    <row r="1000">
      <c r="M1000" s="130"/>
    </row>
  </sheetData>
  <mergeCells count="11">
    <mergeCell ref="F4:G4"/>
    <mergeCell ref="H4:I4"/>
    <mergeCell ref="J4:K4"/>
    <mergeCell ref="L4:M4"/>
    <mergeCell ref="A3:A4"/>
    <mergeCell ref="B3:C3"/>
    <mergeCell ref="D3:E3"/>
    <mergeCell ref="F3:G3"/>
    <mergeCell ref="J3:M3"/>
    <mergeCell ref="B4:C4"/>
    <mergeCell ref="D4:E4"/>
  </mergeCells>
  <conditionalFormatting sqref="D4 H4 D130">
    <cfRule type="notContainsBlanks" dxfId="0" priority="1">
      <formula>LEN(TRIM(D4))&gt;0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25" t="s">
        <v>371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>
      <c r="A3" s="226" t="s">
        <v>372</v>
      </c>
      <c r="C3" s="28"/>
      <c r="D3" s="225"/>
      <c r="E3" s="28"/>
      <c r="F3" s="28"/>
      <c r="G3" s="28"/>
      <c r="H3" s="28"/>
      <c r="I3" s="28"/>
      <c r="J3" s="28"/>
      <c r="K3" s="28"/>
      <c r="L3" s="28"/>
    </row>
    <row r="4">
      <c r="A4" s="225" t="s">
        <v>373</v>
      </c>
      <c r="C4" s="28"/>
      <c r="D4" s="225"/>
      <c r="E4" s="28"/>
      <c r="F4" s="28"/>
      <c r="G4" s="28"/>
      <c r="H4" s="28"/>
      <c r="I4" s="28"/>
      <c r="J4" s="28"/>
      <c r="K4" s="28"/>
      <c r="L4" s="28"/>
    </row>
    <row r="5">
      <c r="A5" s="31" t="s">
        <v>266</v>
      </c>
      <c r="B5" s="27" t="s">
        <v>62</v>
      </c>
      <c r="C5" s="28"/>
      <c r="D5" s="27"/>
      <c r="E5" s="28"/>
      <c r="F5" s="28"/>
      <c r="G5" s="28"/>
      <c r="H5" s="28"/>
      <c r="I5" s="28"/>
      <c r="J5" s="28"/>
      <c r="K5" s="28"/>
      <c r="L5" s="28"/>
    </row>
    <row r="6">
      <c r="A6" s="227" t="s">
        <v>63</v>
      </c>
      <c r="B6" s="228" t="s">
        <v>267</v>
      </c>
      <c r="C6" s="35"/>
      <c r="D6" s="229" t="s">
        <v>69</v>
      </c>
      <c r="E6" s="230"/>
      <c r="F6" s="228" t="s">
        <v>268</v>
      </c>
      <c r="G6" s="35"/>
      <c r="H6" s="229" t="s">
        <v>69</v>
      </c>
      <c r="I6" s="230"/>
      <c r="J6" s="231" t="s">
        <v>66</v>
      </c>
      <c r="K6" s="34"/>
      <c r="L6" s="34"/>
      <c r="M6" s="35"/>
      <c r="N6" s="232" t="s">
        <v>67</v>
      </c>
    </row>
    <row r="7">
      <c r="A7" s="45"/>
      <c r="B7" s="228" t="s">
        <v>68</v>
      </c>
      <c r="C7" s="35"/>
      <c r="D7" s="233"/>
      <c r="E7" s="234"/>
      <c r="F7" s="228" t="s">
        <v>68</v>
      </c>
      <c r="G7" s="35"/>
      <c r="H7" s="233"/>
      <c r="I7" s="234"/>
      <c r="J7" s="231" t="s">
        <v>70</v>
      </c>
      <c r="K7" s="35"/>
      <c r="L7" s="231" t="s">
        <v>69</v>
      </c>
      <c r="M7" s="35"/>
      <c r="N7" s="235" t="s">
        <v>71</v>
      </c>
    </row>
    <row r="8">
      <c r="A8" s="236" t="s">
        <v>374</v>
      </c>
      <c r="B8" s="237"/>
      <c r="C8" s="238">
        <v>1.87381933362E11</v>
      </c>
      <c r="D8" s="239">
        <f>C8/$C$8</f>
        <v>1</v>
      </c>
      <c r="E8" s="49"/>
      <c r="F8" s="237"/>
      <c r="G8" s="240">
        <v>1.98650987544E11</v>
      </c>
      <c r="H8" s="163">
        <f>G8/G8</f>
        <v>1</v>
      </c>
      <c r="I8" s="35"/>
      <c r="J8" s="241">
        <f>C8-G8</f>
        <v>-11269054182</v>
      </c>
      <c r="K8" s="35"/>
      <c r="L8" s="150"/>
      <c r="M8" s="35"/>
      <c r="N8" s="242"/>
    </row>
    <row r="9">
      <c r="A9" s="63" t="s">
        <v>375</v>
      </c>
      <c r="B9" s="65">
        <v>9.018379214E10</v>
      </c>
      <c r="C9" s="64"/>
      <c r="D9" s="243">
        <f t="shared" ref="D9:D15" si="1">B9/$C$8</f>
        <v>0.4812832834</v>
      </c>
      <c r="E9" s="40"/>
      <c r="F9" s="65">
        <v>1.00595103752E11</v>
      </c>
      <c r="G9" s="109"/>
      <c r="H9" s="157">
        <f t="shared" ref="H9:H15" si="2">F9/$G$8</f>
        <v>0.5063911587</v>
      </c>
      <c r="I9" s="35"/>
      <c r="J9" s="241">
        <f t="shared" ref="J9:J15" si="3">B9-F9</f>
        <v>-10411311612</v>
      </c>
      <c r="K9" s="35"/>
      <c r="L9" s="244">
        <f t="shared" ref="L9:L81" si="4">F9/$J$9</f>
        <v>-9.662097102</v>
      </c>
      <c r="M9" s="35"/>
      <c r="N9" s="245">
        <f t="shared" ref="N9:N81" si="5">D9-H9</f>
        <v>-0.02510787525</v>
      </c>
    </row>
    <row r="10">
      <c r="A10" s="63" t="s">
        <v>376</v>
      </c>
      <c r="B10" s="65">
        <v>2.2747554195E10</v>
      </c>
      <c r="C10" s="64"/>
      <c r="D10" s="243">
        <f t="shared" si="1"/>
        <v>0.1213967312</v>
      </c>
      <c r="E10" s="40"/>
      <c r="F10" s="65">
        <v>2.9254925972E10</v>
      </c>
      <c r="G10" s="109"/>
      <c r="H10" s="157">
        <f t="shared" si="2"/>
        <v>0.1472679614</v>
      </c>
      <c r="I10" s="35"/>
      <c r="J10" s="241">
        <f t="shared" si="3"/>
        <v>-6507371777</v>
      </c>
      <c r="K10" s="35"/>
      <c r="L10" s="244">
        <f t="shared" si="4"/>
        <v>-2.80991743</v>
      </c>
      <c r="M10" s="35"/>
      <c r="N10" s="245">
        <f t="shared" si="5"/>
        <v>-0.02587123024</v>
      </c>
    </row>
    <row r="11">
      <c r="A11" s="63" t="s">
        <v>377</v>
      </c>
      <c r="B11" s="65">
        <v>7.410799972E10</v>
      </c>
      <c r="C11" s="64"/>
      <c r="D11" s="243">
        <f t="shared" si="1"/>
        <v>0.3954917018</v>
      </c>
      <c r="E11" s="40"/>
      <c r="F11" s="65">
        <v>6.8408735556E10</v>
      </c>
      <c r="G11" s="109"/>
      <c r="H11" s="157">
        <f t="shared" si="2"/>
        <v>0.3443664509</v>
      </c>
      <c r="I11" s="35"/>
      <c r="J11" s="241">
        <f t="shared" si="3"/>
        <v>5699264164</v>
      </c>
      <c r="K11" s="35"/>
      <c r="L11" s="244">
        <f t="shared" si="4"/>
        <v>-6.57061647</v>
      </c>
      <c r="M11" s="35"/>
      <c r="N11" s="245">
        <f t="shared" si="5"/>
        <v>0.0511252509</v>
      </c>
    </row>
    <row r="12">
      <c r="A12" s="63" t="s">
        <v>378</v>
      </c>
      <c r="B12" s="65">
        <v>2.06700914E8</v>
      </c>
      <c r="C12" s="64"/>
      <c r="D12" s="243">
        <f t="shared" si="1"/>
        <v>0.001103099484</v>
      </c>
      <c r="E12" s="40"/>
      <c r="F12" s="65">
        <v>2.30099784E8</v>
      </c>
      <c r="G12" s="109"/>
      <c r="H12" s="157">
        <f t="shared" si="2"/>
        <v>0.001158311805</v>
      </c>
      <c r="I12" s="35"/>
      <c r="J12" s="241">
        <f t="shared" si="3"/>
        <v>-23398870</v>
      </c>
      <c r="K12" s="35"/>
      <c r="L12" s="244">
        <f t="shared" si="4"/>
        <v>-0.02210094103</v>
      </c>
      <c r="M12" s="35"/>
      <c r="N12" s="245">
        <f t="shared" si="5"/>
        <v>-0.00005521232128</v>
      </c>
    </row>
    <row r="13">
      <c r="A13" s="63" t="s">
        <v>379</v>
      </c>
      <c r="B13" s="65">
        <v>4.561535E7</v>
      </c>
      <c r="C13" s="64"/>
      <c r="D13" s="243">
        <f t="shared" si="1"/>
        <v>0.000243435155</v>
      </c>
      <c r="E13" s="40"/>
      <c r="F13" s="65">
        <v>5.1156E7</v>
      </c>
      <c r="G13" s="109"/>
      <c r="H13" s="157">
        <f t="shared" si="2"/>
        <v>0.000257516968</v>
      </c>
      <c r="I13" s="35"/>
      <c r="J13" s="241">
        <f t="shared" si="3"/>
        <v>-5540650</v>
      </c>
      <c r="K13" s="35"/>
      <c r="L13" s="244">
        <f t="shared" si="4"/>
        <v>-0.004913501959</v>
      </c>
      <c r="M13" s="35"/>
      <c r="N13" s="245">
        <f t="shared" si="5"/>
        <v>-0.00001408181295</v>
      </c>
    </row>
    <row r="14">
      <c r="A14" s="63" t="s">
        <v>380</v>
      </c>
      <c r="B14" s="65">
        <v>7.27749E7</v>
      </c>
      <c r="C14" s="64"/>
      <c r="D14" s="243">
        <f t="shared" si="1"/>
        <v>0.0003883773568</v>
      </c>
      <c r="E14" s="40"/>
      <c r="F14" s="65">
        <v>1.0096648E8</v>
      </c>
      <c r="G14" s="109"/>
      <c r="H14" s="157">
        <f t="shared" si="2"/>
        <v>0.0005082606497</v>
      </c>
      <c r="I14" s="35"/>
      <c r="J14" s="241">
        <f t="shared" si="3"/>
        <v>-28191580</v>
      </c>
      <c r="K14" s="35"/>
      <c r="L14" s="244">
        <f t="shared" si="4"/>
        <v>-0.009697767559</v>
      </c>
      <c r="M14" s="35"/>
      <c r="N14" s="245">
        <f t="shared" si="5"/>
        <v>-0.0001198832929</v>
      </c>
    </row>
    <row r="15">
      <c r="A15" s="63" t="s">
        <v>381</v>
      </c>
      <c r="B15" s="65">
        <v>1.7496143E7</v>
      </c>
      <c r="C15" s="64"/>
      <c r="D15" s="243">
        <f t="shared" si="1"/>
        <v>0.00009337155768</v>
      </c>
      <c r="E15" s="40"/>
      <c r="F15" s="65">
        <v>1.0E7</v>
      </c>
      <c r="G15" s="109"/>
      <c r="H15" s="157">
        <f t="shared" si="2"/>
        <v>0.00005033954336</v>
      </c>
      <c r="I15" s="35"/>
      <c r="J15" s="241">
        <f t="shared" si="3"/>
        <v>7496143</v>
      </c>
      <c r="K15" s="35"/>
      <c r="L15" s="244">
        <f t="shared" si="4"/>
        <v>-0.0009604937757</v>
      </c>
      <c r="M15" s="35"/>
      <c r="N15" s="245">
        <f t="shared" si="5"/>
        <v>0.00004303201433</v>
      </c>
    </row>
    <row r="16">
      <c r="A16" s="246" t="s">
        <v>382</v>
      </c>
      <c r="B16" s="247"/>
      <c r="C16" s="248">
        <v>1.53170224625E11</v>
      </c>
      <c r="D16" s="249"/>
      <c r="E16" s="40"/>
      <c r="F16" s="247"/>
      <c r="G16" s="250">
        <v>1.58175036878E11</v>
      </c>
      <c r="H16" s="163"/>
      <c r="I16" s="35"/>
      <c r="J16" s="150"/>
      <c r="K16" s="35"/>
      <c r="L16" s="244">
        <f t="shared" si="4"/>
        <v>0</v>
      </c>
      <c r="M16" s="35"/>
      <c r="N16" s="245">
        <f t="shared" si="5"/>
        <v>0</v>
      </c>
    </row>
    <row r="17">
      <c r="A17" s="63" t="s">
        <v>383</v>
      </c>
      <c r="B17" s="65">
        <v>6.8191028421E10</v>
      </c>
      <c r="C17" s="64"/>
      <c r="D17" s="243">
        <f t="shared" ref="D17:D20" si="6">B17/$C$8</f>
        <v>0.3639146379</v>
      </c>
      <c r="E17" s="40"/>
      <c r="F17" s="65">
        <v>7.6223716557E10</v>
      </c>
      <c r="G17" s="109"/>
      <c r="H17" s="157">
        <f t="shared" ref="H17:H20" si="7">F17/$G$8</f>
        <v>0.3837067084</v>
      </c>
      <c r="I17" s="35"/>
      <c r="J17" s="241">
        <f t="shared" ref="J17:J20" si="8">B17-F17</f>
        <v>-8032688136</v>
      </c>
      <c r="K17" s="35"/>
      <c r="L17" s="244">
        <f t="shared" si="4"/>
        <v>-7.321240531</v>
      </c>
      <c r="M17" s="35"/>
      <c r="N17" s="245">
        <f t="shared" si="5"/>
        <v>-0.01979207057</v>
      </c>
    </row>
    <row r="18">
      <c r="A18" s="63" t="s">
        <v>384</v>
      </c>
      <c r="B18" s="65">
        <v>2.1384826322E10</v>
      </c>
      <c r="C18" s="64"/>
      <c r="D18" s="243">
        <f t="shared" si="6"/>
        <v>0.1141242698</v>
      </c>
      <c r="E18" s="40"/>
      <c r="F18" s="65">
        <v>2.4510173682E10</v>
      </c>
      <c r="G18" s="109"/>
      <c r="H18" s="157">
        <f t="shared" si="7"/>
        <v>0.1233830951</v>
      </c>
      <c r="I18" s="35"/>
      <c r="J18" s="241">
        <f t="shared" si="8"/>
        <v>-3125347360</v>
      </c>
      <c r="K18" s="35"/>
      <c r="L18" s="244">
        <f t="shared" si="4"/>
        <v>-2.354186926</v>
      </c>
      <c r="M18" s="35"/>
      <c r="N18" s="245">
        <f t="shared" si="5"/>
        <v>-0.009258825253</v>
      </c>
    </row>
    <row r="19">
      <c r="A19" s="63" t="s">
        <v>385</v>
      </c>
      <c r="B19" s="65">
        <v>6.3362877213E10</v>
      </c>
      <c r="C19" s="64"/>
      <c r="D19" s="243">
        <f t="shared" si="6"/>
        <v>0.3381482733</v>
      </c>
      <c r="E19" s="40"/>
      <c r="F19" s="65">
        <v>5.7121761272E10</v>
      </c>
      <c r="G19" s="109"/>
      <c r="H19" s="157">
        <f t="shared" si="7"/>
        <v>0.2875483378</v>
      </c>
      <c r="I19" s="35"/>
      <c r="J19" s="241">
        <f t="shared" si="8"/>
        <v>6241115941</v>
      </c>
      <c r="K19" s="35"/>
      <c r="L19" s="244">
        <f t="shared" si="4"/>
        <v>-5.486509616</v>
      </c>
      <c r="M19" s="35"/>
      <c r="N19" s="245">
        <f t="shared" si="5"/>
        <v>0.05059993549</v>
      </c>
    </row>
    <row r="20">
      <c r="A20" s="63" t="s">
        <v>386</v>
      </c>
      <c r="B20" s="65">
        <v>2.31492669E8</v>
      </c>
      <c r="C20" s="64"/>
      <c r="D20" s="243">
        <f t="shared" si="6"/>
        <v>0.001235405489</v>
      </c>
      <c r="E20" s="40"/>
      <c r="F20" s="65">
        <v>3.19385367E8</v>
      </c>
      <c r="G20" s="109"/>
      <c r="H20" s="157">
        <f t="shared" si="7"/>
        <v>0.001607771353</v>
      </c>
      <c r="I20" s="35"/>
      <c r="J20" s="241">
        <f t="shared" si="8"/>
        <v>-87892698</v>
      </c>
      <c r="K20" s="35"/>
      <c r="L20" s="244">
        <f t="shared" si="4"/>
        <v>-0.0306767657</v>
      </c>
      <c r="M20" s="35"/>
      <c r="N20" s="245">
        <f t="shared" si="5"/>
        <v>-0.000372365864</v>
      </c>
    </row>
    <row r="21">
      <c r="A21" s="246" t="s">
        <v>387</v>
      </c>
      <c r="B21" s="247"/>
      <c r="C21" s="248">
        <v>3.4211708737E10</v>
      </c>
      <c r="D21" s="249"/>
      <c r="E21" s="40"/>
      <c r="F21" s="247"/>
      <c r="G21" s="250">
        <v>4.0475950666E10</v>
      </c>
      <c r="H21" s="163"/>
      <c r="I21" s="35"/>
      <c r="J21" s="150"/>
      <c r="K21" s="35"/>
      <c r="L21" s="244">
        <f t="shared" si="4"/>
        <v>0</v>
      </c>
      <c r="M21" s="35"/>
      <c r="N21" s="245">
        <f t="shared" si="5"/>
        <v>0</v>
      </c>
    </row>
    <row r="22">
      <c r="A22" s="246" t="s">
        <v>388</v>
      </c>
      <c r="B22" s="247"/>
      <c r="C22" s="248">
        <v>3.0909437746E10</v>
      </c>
      <c r="D22" s="249"/>
      <c r="E22" s="40"/>
      <c r="F22" s="247"/>
      <c r="G22" s="250">
        <v>3.1243811892E10</v>
      </c>
      <c r="H22" s="163"/>
      <c r="I22" s="35"/>
      <c r="J22" s="150"/>
      <c r="K22" s="35"/>
      <c r="L22" s="244">
        <f t="shared" si="4"/>
        <v>0</v>
      </c>
      <c r="M22" s="35"/>
      <c r="N22" s="245">
        <f t="shared" si="5"/>
        <v>0</v>
      </c>
    </row>
    <row r="23">
      <c r="A23" s="63" t="s">
        <v>389</v>
      </c>
      <c r="B23" s="65">
        <v>2.753375E8</v>
      </c>
      <c r="C23" s="64"/>
      <c r="D23" s="243">
        <f t="shared" ref="D23:D48" si="9">B23/$C$8</f>
        <v>0.001469391926</v>
      </c>
      <c r="E23" s="40"/>
      <c r="F23" s="65">
        <v>3.05413E8</v>
      </c>
      <c r="G23" s="109"/>
      <c r="H23" s="157">
        <f t="shared" ref="H23:H48" si="10">F23/$G$8</f>
        <v>0.001537435095</v>
      </c>
      <c r="I23" s="35"/>
      <c r="J23" s="241">
        <f t="shared" ref="J23:J48" si="11">B23-F23</f>
        <v>-30075500</v>
      </c>
      <c r="K23" s="35"/>
      <c r="L23" s="244">
        <f t="shared" si="4"/>
        <v>-0.02933472855</v>
      </c>
      <c r="M23" s="35"/>
      <c r="N23" s="245">
        <f t="shared" si="5"/>
        <v>-0.00006804316926</v>
      </c>
    </row>
    <row r="24">
      <c r="A24" s="63" t="s">
        <v>390</v>
      </c>
      <c r="B24" s="65">
        <v>9.843351039E9</v>
      </c>
      <c r="C24" s="64"/>
      <c r="D24" s="243">
        <f t="shared" si="9"/>
        <v>0.05253095036</v>
      </c>
      <c r="E24" s="40"/>
      <c r="F24" s="65">
        <v>1.0735848554E10</v>
      </c>
      <c r="G24" s="109"/>
      <c r="H24" s="157">
        <f t="shared" si="10"/>
        <v>0.05404377137</v>
      </c>
      <c r="I24" s="35"/>
      <c r="J24" s="241">
        <f t="shared" si="11"/>
        <v>-892497515</v>
      </c>
      <c r="K24" s="35"/>
      <c r="L24" s="244">
        <f t="shared" si="4"/>
        <v>-1.031171571</v>
      </c>
      <c r="M24" s="35"/>
      <c r="N24" s="245">
        <f t="shared" si="5"/>
        <v>-0.001512821018</v>
      </c>
    </row>
    <row r="25">
      <c r="A25" s="63" t="s">
        <v>391</v>
      </c>
      <c r="B25" s="65">
        <v>1.221073481E9</v>
      </c>
      <c r="C25" s="64"/>
      <c r="D25" s="243">
        <f t="shared" si="9"/>
        <v>0.006516495262</v>
      </c>
      <c r="E25" s="40"/>
      <c r="F25" s="65">
        <v>1.318043937E9</v>
      </c>
      <c r="G25" s="109"/>
      <c r="H25" s="157">
        <f t="shared" si="10"/>
        <v>0.006634972991</v>
      </c>
      <c r="I25" s="35"/>
      <c r="J25" s="241">
        <f t="shared" si="11"/>
        <v>-96970456</v>
      </c>
      <c r="K25" s="35"/>
      <c r="L25" s="244">
        <f t="shared" si="4"/>
        <v>-0.1265972998</v>
      </c>
      <c r="M25" s="35"/>
      <c r="N25" s="245">
        <f t="shared" si="5"/>
        <v>-0.0001184777287</v>
      </c>
    </row>
    <row r="26">
      <c r="A26" s="63" t="s">
        <v>392</v>
      </c>
      <c r="B26" s="65">
        <v>1.77472497E9</v>
      </c>
      <c r="C26" s="64"/>
      <c r="D26" s="243">
        <f t="shared" si="9"/>
        <v>0.009471163725</v>
      </c>
      <c r="E26" s="40"/>
      <c r="F26" s="65">
        <v>1.947250898E9</v>
      </c>
      <c r="G26" s="109"/>
      <c r="H26" s="157">
        <f t="shared" si="10"/>
        <v>0.0098023721</v>
      </c>
      <c r="I26" s="35"/>
      <c r="J26" s="241">
        <f t="shared" si="11"/>
        <v>-172525928</v>
      </c>
      <c r="K26" s="35"/>
      <c r="L26" s="244">
        <f t="shared" si="4"/>
        <v>-0.1870322367</v>
      </c>
      <c r="M26" s="35"/>
      <c r="N26" s="245">
        <f t="shared" si="5"/>
        <v>-0.0003312083752</v>
      </c>
    </row>
    <row r="27">
      <c r="A27" s="63" t="s">
        <v>393</v>
      </c>
      <c r="B27" s="65">
        <v>2.27189528E8</v>
      </c>
      <c r="C27" s="64"/>
      <c r="D27" s="243">
        <f t="shared" si="9"/>
        <v>0.001212440943</v>
      </c>
      <c r="E27" s="40"/>
      <c r="F27" s="65">
        <v>3.11185555E8</v>
      </c>
      <c r="G27" s="109"/>
      <c r="H27" s="157">
        <f t="shared" si="10"/>
        <v>0.001566493874</v>
      </c>
      <c r="I27" s="35"/>
      <c r="J27" s="241">
        <f t="shared" si="11"/>
        <v>-83996027</v>
      </c>
      <c r="K27" s="35"/>
      <c r="L27" s="244">
        <f t="shared" si="4"/>
        <v>-0.02988917887</v>
      </c>
      <c r="M27" s="35"/>
      <c r="N27" s="245">
        <f t="shared" si="5"/>
        <v>-0.0003540529307</v>
      </c>
    </row>
    <row r="28">
      <c r="A28" s="63" t="s">
        <v>394</v>
      </c>
      <c r="B28" s="65">
        <v>3.01264438E8</v>
      </c>
      <c r="C28" s="64"/>
      <c r="D28" s="243">
        <f t="shared" si="9"/>
        <v>0.001607756055</v>
      </c>
      <c r="E28" s="40"/>
      <c r="F28" s="65">
        <v>3.27920619E8</v>
      </c>
      <c r="G28" s="109"/>
      <c r="H28" s="157">
        <f t="shared" si="10"/>
        <v>0.001650737422</v>
      </c>
      <c r="I28" s="35"/>
      <c r="J28" s="241">
        <f t="shared" si="11"/>
        <v>-26656181</v>
      </c>
      <c r="K28" s="35"/>
      <c r="L28" s="244">
        <f t="shared" si="4"/>
        <v>-0.03149657135</v>
      </c>
      <c r="M28" s="35"/>
      <c r="N28" s="245">
        <f t="shared" si="5"/>
        <v>-0.00004298136651</v>
      </c>
    </row>
    <row r="29">
      <c r="A29" s="63" t="s">
        <v>395</v>
      </c>
      <c r="B29" s="65">
        <v>6.54920184E8</v>
      </c>
      <c r="C29" s="64"/>
      <c r="D29" s="243">
        <f t="shared" si="9"/>
        <v>0.003495108478</v>
      </c>
      <c r="E29" s="40"/>
      <c r="F29" s="65">
        <v>4.70432593E8</v>
      </c>
      <c r="G29" s="109"/>
      <c r="H29" s="157">
        <f t="shared" si="10"/>
        <v>0.002368136191</v>
      </c>
      <c r="I29" s="35"/>
      <c r="J29" s="241">
        <f t="shared" si="11"/>
        <v>184487591</v>
      </c>
      <c r="K29" s="35"/>
      <c r="L29" s="244">
        <f t="shared" si="4"/>
        <v>-0.04518475775</v>
      </c>
      <c r="M29" s="35"/>
      <c r="N29" s="245">
        <f t="shared" si="5"/>
        <v>0.001126972287</v>
      </c>
    </row>
    <row r="30">
      <c r="A30" s="63" t="s">
        <v>396</v>
      </c>
      <c r="B30" s="65">
        <v>1.00487583E8</v>
      </c>
      <c r="C30" s="64"/>
      <c r="D30" s="243">
        <f t="shared" si="9"/>
        <v>0.0005362714601</v>
      </c>
      <c r="E30" s="40"/>
      <c r="F30" s="65">
        <v>1.56052208E8</v>
      </c>
      <c r="G30" s="109"/>
      <c r="H30" s="157">
        <f t="shared" si="10"/>
        <v>0.000785559689</v>
      </c>
      <c r="I30" s="35"/>
      <c r="J30" s="241">
        <f t="shared" si="11"/>
        <v>-55564625</v>
      </c>
      <c r="K30" s="35"/>
      <c r="L30" s="244">
        <f t="shared" si="4"/>
        <v>-0.01498871745</v>
      </c>
      <c r="M30" s="35"/>
      <c r="N30" s="245">
        <f t="shared" si="5"/>
        <v>-0.0002492882289</v>
      </c>
    </row>
    <row r="31">
      <c r="A31" s="63" t="s">
        <v>397</v>
      </c>
      <c r="B31" s="65">
        <v>4.64427042E8</v>
      </c>
      <c r="C31" s="64"/>
      <c r="D31" s="243">
        <f t="shared" si="9"/>
        <v>0.002478504911</v>
      </c>
      <c r="E31" s="40"/>
      <c r="F31" s="65">
        <v>4.29045085E8</v>
      </c>
      <c r="G31" s="109"/>
      <c r="H31" s="157">
        <f t="shared" si="10"/>
        <v>0.002159793366</v>
      </c>
      <c r="I31" s="35"/>
      <c r="J31" s="241">
        <f t="shared" si="11"/>
        <v>35381957</v>
      </c>
      <c r="K31" s="35"/>
      <c r="L31" s="244">
        <f t="shared" si="4"/>
        <v>-0.04120951336</v>
      </c>
      <c r="M31" s="35"/>
      <c r="N31" s="245">
        <f t="shared" si="5"/>
        <v>0.0003187115449</v>
      </c>
    </row>
    <row r="32">
      <c r="A32" s="63" t="s">
        <v>398</v>
      </c>
      <c r="B32" s="65">
        <v>2.57043707E8</v>
      </c>
      <c r="C32" s="64"/>
      <c r="D32" s="243">
        <f t="shared" si="9"/>
        <v>0.001371763555</v>
      </c>
      <c r="E32" s="40"/>
      <c r="F32" s="65">
        <v>2.3412863E8</v>
      </c>
      <c r="G32" s="109"/>
      <c r="H32" s="157">
        <f t="shared" si="10"/>
        <v>0.001178592832</v>
      </c>
      <c r="I32" s="35"/>
      <c r="J32" s="241">
        <f t="shared" si="11"/>
        <v>22915077</v>
      </c>
      <c r="K32" s="35"/>
      <c r="L32" s="244">
        <f t="shared" si="4"/>
        <v>-0.02248790918</v>
      </c>
      <c r="M32" s="35"/>
      <c r="N32" s="245">
        <f t="shared" si="5"/>
        <v>0.0001931707227</v>
      </c>
    </row>
    <row r="33">
      <c r="A33" s="63" t="s">
        <v>399</v>
      </c>
      <c r="B33" s="65">
        <v>9.7664504E7</v>
      </c>
      <c r="C33" s="64"/>
      <c r="D33" s="243">
        <f t="shared" si="9"/>
        <v>0.0005212055519</v>
      </c>
      <c r="E33" s="40"/>
      <c r="F33" s="65">
        <v>1.3863238E8</v>
      </c>
      <c r="G33" s="109"/>
      <c r="H33" s="157">
        <f t="shared" si="10"/>
        <v>0.0006978690703</v>
      </c>
      <c r="I33" s="35"/>
      <c r="J33" s="241">
        <f t="shared" si="11"/>
        <v>-40967876</v>
      </c>
      <c r="K33" s="35"/>
      <c r="L33" s="244">
        <f t="shared" si="4"/>
        <v>-0.01331555381</v>
      </c>
      <c r="M33" s="35"/>
      <c r="N33" s="245">
        <f t="shared" si="5"/>
        <v>-0.0001766635184</v>
      </c>
    </row>
    <row r="34">
      <c r="A34" s="63" t="s">
        <v>400</v>
      </c>
      <c r="B34" s="65">
        <v>7.86388781E8</v>
      </c>
      <c r="C34" s="64"/>
      <c r="D34" s="243">
        <f t="shared" si="9"/>
        <v>0.004196716124</v>
      </c>
      <c r="E34" s="40"/>
      <c r="F34" s="65">
        <v>2.916430767E9</v>
      </c>
      <c r="G34" s="109"/>
      <c r="H34" s="157">
        <f t="shared" si="10"/>
        <v>0.0146811793</v>
      </c>
      <c r="I34" s="35"/>
      <c r="J34" s="241">
        <f t="shared" si="11"/>
        <v>-2130041986</v>
      </c>
      <c r="K34" s="35"/>
      <c r="L34" s="244">
        <f t="shared" si="4"/>
        <v>-0.2801213599</v>
      </c>
      <c r="M34" s="35"/>
      <c r="N34" s="245">
        <f t="shared" si="5"/>
        <v>-0.01048446318</v>
      </c>
    </row>
    <row r="35">
      <c r="A35" s="63" t="s">
        <v>401</v>
      </c>
      <c r="B35" s="65">
        <v>1.0491323901E10</v>
      </c>
      <c r="C35" s="64"/>
      <c r="D35" s="243">
        <f t="shared" si="9"/>
        <v>0.0559889831</v>
      </c>
      <c r="E35" s="40"/>
      <c r="F35" s="65">
        <v>8.183668239E9</v>
      </c>
      <c r="G35" s="109"/>
      <c r="H35" s="157">
        <f t="shared" si="10"/>
        <v>0.04119621221</v>
      </c>
      <c r="I35" s="35"/>
      <c r="J35" s="241">
        <f t="shared" si="11"/>
        <v>2307655662</v>
      </c>
      <c r="K35" s="35"/>
      <c r="L35" s="244">
        <f t="shared" si="4"/>
        <v>-0.7860362406</v>
      </c>
      <c r="M35" s="35"/>
      <c r="N35" s="245">
        <f t="shared" si="5"/>
        <v>0.01479277089</v>
      </c>
    </row>
    <row r="36">
      <c r="A36" s="63" t="s">
        <v>402</v>
      </c>
      <c r="B36" s="65">
        <v>1.2197523E8</v>
      </c>
      <c r="C36" s="64"/>
      <c r="D36" s="243">
        <f t="shared" si="9"/>
        <v>0.0006509444524</v>
      </c>
      <c r="E36" s="40"/>
      <c r="F36" s="65">
        <v>1.24508439E8</v>
      </c>
      <c r="G36" s="109"/>
      <c r="H36" s="157">
        <f t="shared" si="10"/>
        <v>0.0006267697963</v>
      </c>
      <c r="I36" s="35"/>
      <c r="J36" s="241">
        <f t="shared" si="11"/>
        <v>-2533209</v>
      </c>
      <c r="K36" s="35"/>
      <c r="L36" s="244">
        <f t="shared" si="4"/>
        <v>-0.01195895807</v>
      </c>
      <c r="M36" s="35"/>
      <c r="N36" s="245">
        <f t="shared" si="5"/>
        <v>0.00002417465608</v>
      </c>
    </row>
    <row r="37">
      <c r="A37" s="63" t="s">
        <v>403</v>
      </c>
      <c r="B37" s="94">
        <v>0.0</v>
      </c>
      <c r="C37" s="64"/>
      <c r="D37" s="243">
        <f t="shared" si="9"/>
        <v>0</v>
      </c>
      <c r="E37" s="40"/>
      <c r="F37" s="65">
        <v>2.334147E7</v>
      </c>
      <c r="G37" s="109"/>
      <c r="H37" s="157">
        <f t="shared" si="10"/>
        <v>0.0001174998941</v>
      </c>
      <c r="I37" s="35"/>
      <c r="J37" s="241">
        <f t="shared" si="11"/>
        <v>-23341470</v>
      </c>
      <c r="K37" s="35"/>
      <c r="L37" s="244">
        <f t="shared" si="4"/>
        <v>-0.002241933665</v>
      </c>
      <c r="M37" s="35"/>
      <c r="N37" s="245">
        <f t="shared" si="5"/>
        <v>-0.0001174998941</v>
      </c>
    </row>
    <row r="38">
      <c r="A38" s="63" t="s">
        <v>404</v>
      </c>
      <c r="B38" s="65">
        <v>6760822.0</v>
      </c>
      <c r="C38" s="64"/>
      <c r="D38" s="243">
        <f t="shared" si="9"/>
        <v>0.00003608043678</v>
      </c>
      <c r="E38" s="40"/>
      <c r="F38" s="65">
        <v>60936.0</v>
      </c>
      <c r="G38" s="109"/>
      <c r="H38" s="157">
        <f t="shared" si="10"/>
        <v>0.0000003067490414</v>
      </c>
      <c r="I38" s="35"/>
      <c r="J38" s="241">
        <f t="shared" si="11"/>
        <v>6699886</v>
      </c>
      <c r="K38" s="35"/>
      <c r="L38" s="244">
        <f t="shared" si="4"/>
        <v>-0.000005852864871</v>
      </c>
      <c r="M38" s="35"/>
      <c r="N38" s="245">
        <f t="shared" si="5"/>
        <v>0.00003577368774</v>
      </c>
    </row>
    <row r="39">
      <c r="A39" s="63" t="s">
        <v>405</v>
      </c>
      <c r="B39" s="65">
        <v>2.77580224E8</v>
      </c>
      <c r="C39" s="64"/>
      <c r="D39" s="243">
        <f t="shared" si="9"/>
        <v>0.001481360657</v>
      </c>
      <c r="E39" s="40"/>
      <c r="F39" s="65">
        <v>2.65241811E8</v>
      </c>
      <c r="G39" s="109"/>
      <c r="H39" s="157">
        <f t="shared" si="10"/>
        <v>0.001335215164</v>
      </c>
      <c r="I39" s="35"/>
      <c r="J39" s="241">
        <f t="shared" si="11"/>
        <v>12338413</v>
      </c>
      <c r="K39" s="35"/>
      <c r="L39" s="244">
        <f t="shared" si="4"/>
        <v>-0.02547631085</v>
      </c>
      <c r="M39" s="35"/>
      <c r="N39" s="245">
        <f t="shared" si="5"/>
        <v>0.000146145493</v>
      </c>
    </row>
    <row r="40">
      <c r="A40" s="63" t="s">
        <v>406</v>
      </c>
      <c r="B40" s="65">
        <v>1.38514242E8</v>
      </c>
      <c r="C40" s="64"/>
      <c r="D40" s="243">
        <f t="shared" si="9"/>
        <v>0.000739208095</v>
      </c>
      <c r="E40" s="40"/>
      <c r="F40" s="65">
        <v>1.15787161E8</v>
      </c>
      <c r="G40" s="109"/>
      <c r="H40" s="157">
        <f t="shared" si="10"/>
        <v>0.0005828672811</v>
      </c>
      <c r="I40" s="35"/>
      <c r="J40" s="241">
        <f t="shared" si="11"/>
        <v>22727081</v>
      </c>
      <c r="K40" s="35"/>
      <c r="L40" s="244">
        <f t="shared" si="4"/>
        <v>-0.01112128474</v>
      </c>
      <c r="M40" s="35"/>
      <c r="N40" s="245">
        <f t="shared" si="5"/>
        <v>0.0001563408139</v>
      </c>
    </row>
    <row r="41">
      <c r="A41" s="63" t="s">
        <v>407</v>
      </c>
      <c r="B41" s="65">
        <v>1.51570322E8</v>
      </c>
      <c r="C41" s="64"/>
      <c r="D41" s="243">
        <f t="shared" si="9"/>
        <v>0.0008088843961</v>
      </c>
      <c r="E41" s="40"/>
      <c r="F41" s="65">
        <v>1.24834092E8</v>
      </c>
      <c r="G41" s="109"/>
      <c r="H41" s="157">
        <f t="shared" si="10"/>
        <v>0.0006284091186</v>
      </c>
      <c r="I41" s="35"/>
      <c r="J41" s="241">
        <f t="shared" si="11"/>
        <v>26736230</v>
      </c>
      <c r="K41" s="35"/>
      <c r="L41" s="244">
        <f t="shared" si="4"/>
        <v>-0.01199023684</v>
      </c>
      <c r="M41" s="35"/>
      <c r="N41" s="245">
        <f t="shared" si="5"/>
        <v>0.0001804752774</v>
      </c>
    </row>
    <row r="42">
      <c r="A42" s="63" t="s">
        <v>408</v>
      </c>
      <c r="B42" s="65">
        <v>5.17427E7</v>
      </c>
      <c r="C42" s="64"/>
      <c r="D42" s="243">
        <f t="shared" si="9"/>
        <v>0.0002761349457</v>
      </c>
      <c r="E42" s="40"/>
      <c r="F42" s="65">
        <v>5.0688949E7</v>
      </c>
      <c r="G42" s="109"/>
      <c r="H42" s="157">
        <f t="shared" si="10"/>
        <v>0.0002551658546</v>
      </c>
      <c r="I42" s="35"/>
      <c r="J42" s="241">
        <f t="shared" si="11"/>
        <v>1053751</v>
      </c>
      <c r="K42" s="35"/>
      <c r="L42" s="244">
        <f t="shared" si="4"/>
        <v>-0.004868642001</v>
      </c>
      <c r="M42" s="35"/>
      <c r="N42" s="245">
        <f t="shared" si="5"/>
        <v>0.00002096909115</v>
      </c>
    </row>
    <row r="43">
      <c r="A43" s="63" t="s">
        <v>409</v>
      </c>
      <c r="B43" s="65">
        <v>2.641872816E9</v>
      </c>
      <c r="C43" s="64"/>
      <c r="D43" s="243">
        <f t="shared" si="9"/>
        <v>0.01409886625</v>
      </c>
      <c r="E43" s="40"/>
      <c r="F43" s="65">
        <v>1.785943191E9</v>
      </c>
      <c r="G43" s="109"/>
      <c r="H43" s="157">
        <f t="shared" si="10"/>
        <v>0.008990356469</v>
      </c>
      <c r="I43" s="35"/>
      <c r="J43" s="241">
        <f t="shared" si="11"/>
        <v>855929625</v>
      </c>
      <c r="K43" s="35"/>
      <c r="L43" s="244">
        <f t="shared" si="4"/>
        <v>-0.1715387319</v>
      </c>
      <c r="M43" s="35"/>
      <c r="N43" s="245">
        <f t="shared" si="5"/>
        <v>0.00510850978</v>
      </c>
    </row>
    <row r="44">
      <c r="A44" s="63" t="s">
        <v>410</v>
      </c>
      <c r="B44" s="65">
        <v>4.76068813E8</v>
      </c>
      <c r="C44" s="64"/>
      <c r="D44" s="243">
        <f t="shared" si="9"/>
        <v>0.002540633478</v>
      </c>
      <c r="E44" s="40"/>
      <c r="F44" s="65">
        <v>4.31543982E8</v>
      </c>
      <c r="G44" s="109"/>
      <c r="H44" s="157">
        <f t="shared" si="10"/>
        <v>0.002172372699</v>
      </c>
      <c r="I44" s="35"/>
      <c r="J44" s="241">
        <f t="shared" si="11"/>
        <v>44524831</v>
      </c>
      <c r="K44" s="35"/>
      <c r="L44" s="244">
        <f t="shared" si="4"/>
        <v>-0.04144953086</v>
      </c>
      <c r="M44" s="35"/>
      <c r="N44" s="245">
        <f t="shared" si="5"/>
        <v>0.0003682607785</v>
      </c>
    </row>
    <row r="45">
      <c r="A45" s="63" t="s">
        <v>411</v>
      </c>
      <c r="B45" s="65">
        <v>5703110.0</v>
      </c>
      <c r="C45" s="64"/>
      <c r="D45" s="243">
        <f t="shared" si="9"/>
        <v>0.00003043575172</v>
      </c>
      <c r="E45" s="40"/>
      <c r="F45" s="65">
        <v>4539410.0</v>
      </c>
      <c r="G45" s="109"/>
      <c r="H45" s="157">
        <f t="shared" si="10"/>
        <v>0.00002285118265</v>
      </c>
      <c r="I45" s="35"/>
      <c r="J45" s="241">
        <f t="shared" si="11"/>
        <v>1163700</v>
      </c>
      <c r="K45" s="35"/>
      <c r="L45" s="244">
        <f t="shared" si="4"/>
        <v>-0.000436007505</v>
      </c>
      <c r="M45" s="35"/>
      <c r="N45" s="245">
        <f t="shared" si="5"/>
        <v>0.000007584569067</v>
      </c>
    </row>
    <row r="46">
      <c r="A46" s="63" t="s">
        <v>412</v>
      </c>
      <c r="B46" s="65">
        <v>3.981651E7</v>
      </c>
      <c r="C46" s="64"/>
      <c r="D46" s="243">
        <f t="shared" si="9"/>
        <v>0.0002124885216</v>
      </c>
      <c r="E46" s="40"/>
      <c r="F46" s="65">
        <v>3.067272E7</v>
      </c>
      <c r="G46" s="109"/>
      <c r="H46" s="157">
        <f t="shared" si="10"/>
        <v>0.0001544050718</v>
      </c>
      <c r="I46" s="35"/>
      <c r="J46" s="241">
        <f t="shared" si="11"/>
        <v>9143790</v>
      </c>
      <c r="K46" s="35"/>
      <c r="L46" s="244">
        <f t="shared" si="4"/>
        <v>-0.002946095664</v>
      </c>
      <c r="M46" s="35"/>
      <c r="N46" s="245">
        <f t="shared" si="5"/>
        <v>0.0000580834498</v>
      </c>
    </row>
    <row r="47">
      <c r="A47" s="63" t="s">
        <v>413</v>
      </c>
      <c r="B47" s="65">
        <v>3.39106737E8</v>
      </c>
      <c r="C47" s="64"/>
      <c r="D47" s="243">
        <f t="shared" si="9"/>
        <v>0.001809708817</v>
      </c>
      <c r="E47" s="40"/>
      <c r="F47" s="65">
        <v>4.93605044E8</v>
      </c>
      <c r="G47" s="109"/>
      <c r="H47" s="157">
        <f t="shared" si="10"/>
        <v>0.002484785251</v>
      </c>
      <c r="I47" s="35"/>
      <c r="J47" s="241">
        <f t="shared" si="11"/>
        <v>-154498307</v>
      </c>
      <c r="K47" s="35"/>
      <c r="L47" s="244">
        <f t="shared" si="4"/>
        <v>-0.04741045724</v>
      </c>
      <c r="M47" s="35"/>
      <c r="N47" s="245">
        <f t="shared" si="5"/>
        <v>-0.000675076434</v>
      </c>
    </row>
    <row r="48">
      <c r="A48" s="63" t="s">
        <v>414</v>
      </c>
      <c r="B48" s="65">
        <v>1.63529562E8</v>
      </c>
      <c r="C48" s="64"/>
      <c r="D48" s="243">
        <f t="shared" si="9"/>
        <v>0.0008727071979</v>
      </c>
      <c r="E48" s="40"/>
      <c r="F48" s="65">
        <v>3.18992222E8</v>
      </c>
      <c r="G48" s="109"/>
      <c r="H48" s="157">
        <f t="shared" si="10"/>
        <v>0.001605792279</v>
      </c>
      <c r="I48" s="35"/>
      <c r="J48" s="241">
        <f t="shared" si="11"/>
        <v>-155462660</v>
      </c>
      <c r="K48" s="35"/>
      <c r="L48" s="244">
        <f t="shared" si="4"/>
        <v>-0.03063900437</v>
      </c>
      <c r="M48" s="35"/>
      <c r="N48" s="245">
        <f t="shared" si="5"/>
        <v>-0.000733085081</v>
      </c>
    </row>
    <row r="49">
      <c r="A49" s="246" t="s">
        <v>415</v>
      </c>
      <c r="B49" s="247"/>
      <c r="C49" s="248">
        <v>3.302270991E9</v>
      </c>
      <c r="D49" s="249"/>
      <c r="E49" s="40"/>
      <c r="F49" s="247"/>
      <c r="G49" s="250">
        <v>9.232138774E9</v>
      </c>
      <c r="H49" s="163"/>
      <c r="I49" s="35"/>
      <c r="J49" s="150"/>
      <c r="K49" s="35"/>
      <c r="L49" s="244">
        <f t="shared" si="4"/>
        <v>0</v>
      </c>
      <c r="M49" s="35"/>
      <c r="N49" s="245">
        <f t="shared" si="5"/>
        <v>0</v>
      </c>
    </row>
    <row r="50">
      <c r="A50" s="246" t="s">
        <v>416</v>
      </c>
      <c r="B50" s="247"/>
      <c r="C50" s="248">
        <v>4.988596281E9</v>
      </c>
      <c r="D50" s="249"/>
      <c r="E50" s="40"/>
      <c r="F50" s="247"/>
      <c r="G50" s="250">
        <v>1.0699126629E10</v>
      </c>
      <c r="H50" s="163"/>
      <c r="I50" s="35"/>
      <c r="J50" s="150"/>
      <c r="K50" s="35"/>
      <c r="L50" s="244">
        <f t="shared" si="4"/>
        <v>0</v>
      </c>
      <c r="M50" s="35"/>
      <c r="N50" s="245">
        <f t="shared" si="5"/>
        <v>0</v>
      </c>
    </row>
    <row r="51">
      <c r="A51" s="63" t="s">
        <v>417</v>
      </c>
      <c r="B51" s="65">
        <v>6.98248044E8</v>
      </c>
      <c r="C51" s="64"/>
      <c r="D51" s="243">
        <f t="shared" ref="D51:D62" si="12">B51/$C$8</f>
        <v>0.003726336</v>
      </c>
      <c r="E51" s="40"/>
      <c r="F51" s="65">
        <v>4.85227791E8</v>
      </c>
      <c r="G51" s="109"/>
      <c r="H51" s="157">
        <f t="shared" ref="H51:H62" si="13">F51/$G$8</f>
        <v>0.002442614542</v>
      </c>
      <c r="I51" s="35"/>
      <c r="J51" s="241">
        <f t="shared" ref="J51:J62" si="14">B51-F51</f>
        <v>213020253</v>
      </c>
      <c r="K51" s="35"/>
      <c r="L51" s="244">
        <f t="shared" si="4"/>
        <v>-0.0466058273</v>
      </c>
      <c r="M51" s="35"/>
      <c r="N51" s="245">
        <f t="shared" si="5"/>
        <v>0.001283721458</v>
      </c>
    </row>
    <row r="52">
      <c r="A52" s="63" t="s">
        <v>418</v>
      </c>
      <c r="B52" s="65">
        <v>9.931816E7</v>
      </c>
      <c r="C52" s="64"/>
      <c r="D52" s="243">
        <f t="shared" si="12"/>
        <v>0.0005300306076</v>
      </c>
      <c r="E52" s="40"/>
      <c r="F52" s="65">
        <v>1.0384799E8</v>
      </c>
      <c r="G52" s="109"/>
      <c r="H52" s="157">
        <f t="shared" si="13"/>
        <v>0.0005227660395</v>
      </c>
      <c r="I52" s="35"/>
      <c r="J52" s="241">
        <f t="shared" si="14"/>
        <v>-4529830</v>
      </c>
      <c r="K52" s="35"/>
      <c r="L52" s="244">
        <f t="shared" si="4"/>
        <v>-0.009974534801</v>
      </c>
      <c r="M52" s="35"/>
      <c r="N52" s="245">
        <f t="shared" si="5"/>
        <v>0.000007264568142</v>
      </c>
    </row>
    <row r="53">
      <c r="A53" s="63" t="s">
        <v>419</v>
      </c>
      <c r="B53" s="65">
        <v>8.01270877E8</v>
      </c>
      <c r="C53" s="64"/>
      <c r="D53" s="243">
        <f t="shared" si="12"/>
        <v>0.004276137313</v>
      </c>
      <c r="E53" s="40"/>
      <c r="F53" s="65">
        <v>1.915349494E9</v>
      </c>
      <c r="G53" s="109"/>
      <c r="H53" s="157">
        <f t="shared" si="13"/>
        <v>0.009641781889</v>
      </c>
      <c r="I53" s="35"/>
      <c r="J53" s="241">
        <f t="shared" si="14"/>
        <v>-1114078617</v>
      </c>
      <c r="K53" s="35"/>
      <c r="L53" s="244">
        <f t="shared" si="4"/>
        <v>-0.1839681267</v>
      </c>
      <c r="M53" s="35"/>
      <c r="N53" s="245">
        <f t="shared" si="5"/>
        <v>-0.005365644577</v>
      </c>
    </row>
    <row r="54">
      <c r="A54" s="63" t="s">
        <v>420</v>
      </c>
      <c r="B54" s="65">
        <v>1.51219013E8</v>
      </c>
      <c r="C54" s="64"/>
      <c r="D54" s="243">
        <f t="shared" si="12"/>
        <v>0.0008070095675</v>
      </c>
      <c r="E54" s="40"/>
      <c r="F54" s="65">
        <v>4.15105677E8</v>
      </c>
      <c r="G54" s="109"/>
      <c r="H54" s="157">
        <f t="shared" si="13"/>
        <v>0.002089623022</v>
      </c>
      <c r="I54" s="35"/>
      <c r="J54" s="241">
        <f t="shared" si="14"/>
        <v>-263886664</v>
      </c>
      <c r="K54" s="35"/>
      <c r="L54" s="244">
        <f t="shared" si="4"/>
        <v>-0.0398706419</v>
      </c>
      <c r="M54" s="35"/>
      <c r="N54" s="245">
        <f t="shared" si="5"/>
        <v>-0.001282613455</v>
      </c>
    </row>
    <row r="55">
      <c r="A55" s="63" t="s">
        <v>421</v>
      </c>
      <c r="B55" s="65">
        <v>1.6335377E8</v>
      </c>
      <c r="C55" s="64"/>
      <c r="D55" s="243">
        <f t="shared" si="12"/>
        <v>0.0008717690498</v>
      </c>
      <c r="E55" s="40"/>
      <c r="F55" s="94">
        <v>0.0</v>
      </c>
      <c r="G55" s="109"/>
      <c r="H55" s="157">
        <f t="shared" si="13"/>
        <v>0</v>
      </c>
      <c r="I55" s="35"/>
      <c r="J55" s="241">
        <f t="shared" si="14"/>
        <v>163353770</v>
      </c>
      <c r="K55" s="35"/>
      <c r="L55" s="244">
        <f t="shared" si="4"/>
        <v>0</v>
      </c>
      <c r="M55" s="35"/>
      <c r="N55" s="245">
        <f t="shared" si="5"/>
        <v>0.0008717690498</v>
      </c>
    </row>
    <row r="56">
      <c r="A56" s="63" t="s">
        <v>422</v>
      </c>
      <c r="B56" s="65">
        <v>1.382551567E9</v>
      </c>
      <c r="C56" s="64"/>
      <c r="D56" s="243">
        <f t="shared" si="12"/>
        <v>0.007378254361</v>
      </c>
      <c r="E56" s="40"/>
      <c r="F56" s="65">
        <v>4.286465495E9</v>
      </c>
      <c r="G56" s="109"/>
      <c r="H56" s="157">
        <f t="shared" si="13"/>
        <v>0.02157787156</v>
      </c>
      <c r="I56" s="35"/>
      <c r="J56" s="241">
        <f t="shared" si="14"/>
        <v>-2903913928</v>
      </c>
      <c r="K56" s="35"/>
      <c r="L56" s="244">
        <f t="shared" si="4"/>
        <v>-0.4117123428</v>
      </c>
      <c r="M56" s="35"/>
      <c r="N56" s="245">
        <f t="shared" si="5"/>
        <v>-0.0141996172</v>
      </c>
    </row>
    <row r="57">
      <c r="A57" s="63" t="s">
        <v>423</v>
      </c>
      <c r="B57" s="65">
        <v>2.47997856E8</v>
      </c>
      <c r="C57" s="64"/>
      <c r="D57" s="243">
        <f t="shared" si="12"/>
        <v>0.001323488618</v>
      </c>
      <c r="E57" s="40"/>
      <c r="F57" s="65">
        <v>3.0544786E8</v>
      </c>
      <c r="G57" s="109"/>
      <c r="H57" s="157">
        <f t="shared" si="13"/>
        <v>0.001537610579</v>
      </c>
      <c r="I57" s="35"/>
      <c r="J57" s="241">
        <f t="shared" si="14"/>
        <v>-57450004</v>
      </c>
      <c r="K57" s="35"/>
      <c r="L57" s="244">
        <f t="shared" si="4"/>
        <v>-0.02933807683</v>
      </c>
      <c r="M57" s="35"/>
      <c r="N57" s="245">
        <f t="shared" si="5"/>
        <v>-0.0002141219612</v>
      </c>
    </row>
    <row r="58">
      <c r="A58" s="63" t="s">
        <v>424</v>
      </c>
      <c r="B58" s="65">
        <v>2.40333808E8</v>
      </c>
      <c r="C58" s="64"/>
      <c r="D58" s="243">
        <f t="shared" si="12"/>
        <v>0.001282587941</v>
      </c>
      <c r="E58" s="40"/>
      <c r="F58" s="65">
        <v>2.577074253E9</v>
      </c>
      <c r="G58" s="109"/>
      <c r="H58" s="157">
        <f t="shared" si="13"/>
        <v>0.01297287411</v>
      </c>
      <c r="I58" s="35"/>
      <c r="J58" s="241">
        <f t="shared" si="14"/>
        <v>-2336740445</v>
      </c>
      <c r="K58" s="35"/>
      <c r="L58" s="244">
        <f t="shared" si="4"/>
        <v>-0.2475263779</v>
      </c>
      <c r="M58" s="35"/>
      <c r="N58" s="245">
        <f t="shared" si="5"/>
        <v>-0.01169028617</v>
      </c>
    </row>
    <row r="59">
      <c r="A59" s="63" t="s">
        <v>425</v>
      </c>
      <c r="B59" s="65">
        <v>4.83E8</v>
      </c>
      <c r="C59" s="64"/>
      <c r="D59" s="243">
        <f t="shared" si="12"/>
        <v>0.0025776231</v>
      </c>
      <c r="E59" s="40"/>
      <c r="F59" s="65">
        <v>1.89815627E8</v>
      </c>
      <c r="G59" s="109"/>
      <c r="H59" s="157">
        <f t="shared" si="13"/>
        <v>0.0009555231985</v>
      </c>
      <c r="I59" s="35"/>
      <c r="J59" s="241">
        <f t="shared" si="14"/>
        <v>293184373</v>
      </c>
      <c r="K59" s="35"/>
      <c r="L59" s="244">
        <f t="shared" si="4"/>
        <v>-0.01823167283</v>
      </c>
      <c r="M59" s="35"/>
      <c r="N59" s="245">
        <f t="shared" si="5"/>
        <v>0.001622099902</v>
      </c>
    </row>
    <row r="60">
      <c r="A60" s="63" t="s">
        <v>426</v>
      </c>
      <c r="B60" s="94">
        <v>0.0</v>
      </c>
      <c r="C60" s="64"/>
      <c r="D60" s="243">
        <f t="shared" si="12"/>
        <v>0</v>
      </c>
      <c r="E60" s="40"/>
      <c r="F60" s="65">
        <v>985973.0</v>
      </c>
      <c r="G60" s="109"/>
      <c r="H60" s="157">
        <f t="shared" si="13"/>
        <v>0.000004963343058</v>
      </c>
      <c r="I60" s="35"/>
      <c r="J60" s="241">
        <f t="shared" si="14"/>
        <v>-985973</v>
      </c>
      <c r="K60" s="35"/>
      <c r="L60" s="244">
        <f t="shared" si="4"/>
        <v>-0.00009470209295</v>
      </c>
      <c r="M60" s="35"/>
      <c r="N60" s="245">
        <f t="shared" si="5"/>
        <v>-0.000004963343058</v>
      </c>
    </row>
    <row r="61">
      <c r="A61" s="63" t="s">
        <v>427</v>
      </c>
      <c r="B61" s="94">
        <v>0.0</v>
      </c>
      <c r="C61" s="64"/>
      <c r="D61" s="243">
        <f t="shared" si="12"/>
        <v>0</v>
      </c>
      <c r="E61" s="40"/>
      <c r="F61" s="65">
        <v>2.19795268E8</v>
      </c>
      <c r="G61" s="109"/>
      <c r="H61" s="157">
        <f t="shared" si="13"/>
        <v>0.001106439342</v>
      </c>
      <c r="I61" s="35"/>
      <c r="J61" s="241">
        <f t="shared" si="14"/>
        <v>-219795268</v>
      </c>
      <c r="K61" s="35"/>
      <c r="L61" s="244">
        <f t="shared" si="4"/>
        <v>-0.02111119868</v>
      </c>
      <c r="M61" s="35"/>
      <c r="N61" s="245">
        <f t="shared" si="5"/>
        <v>-0.001106439342</v>
      </c>
    </row>
    <row r="62">
      <c r="A62" s="63" t="s">
        <v>428</v>
      </c>
      <c r="B62" s="65">
        <v>7.21303186E8</v>
      </c>
      <c r="C62" s="64"/>
      <c r="D62" s="243">
        <f t="shared" si="12"/>
        <v>0.003849374233</v>
      </c>
      <c r="E62" s="40"/>
      <c r="F62" s="65">
        <v>2.00011201E8</v>
      </c>
      <c r="G62" s="109"/>
      <c r="H62" s="157">
        <f t="shared" si="13"/>
        <v>0.001006847252</v>
      </c>
      <c r="I62" s="35"/>
      <c r="J62" s="241">
        <f t="shared" si="14"/>
        <v>521291985</v>
      </c>
      <c r="K62" s="35"/>
      <c r="L62" s="244">
        <f t="shared" si="4"/>
        <v>-0.01921095136</v>
      </c>
      <c r="M62" s="35"/>
      <c r="N62" s="245">
        <f t="shared" si="5"/>
        <v>0.002842526981</v>
      </c>
    </row>
    <row r="63">
      <c r="A63" s="246" t="s">
        <v>429</v>
      </c>
      <c r="B63" s="247"/>
      <c r="C63" s="248">
        <v>5.927944142E9</v>
      </c>
      <c r="D63" s="249"/>
      <c r="E63" s="40"/>
      <c r="F63" s="247"/>
      <c r="G63" s="250">
        <v>1.4725188006E10</v>
      </c>
      <c r="H63" s="163"/>
      <c r="I63" s="35"/>
      <c r="J63" s="150"/>
      <c r="K63" s="35"/>
      <c r="L63" s="244">
        <f t="shared" si="4"/>
        <v>0</v>
      </c>
      <c r="M63" s="35"/>
      <c r="N63" s="245">
        <f t="shared" si="5"/>
        <v>0</v>
      </c>
    </row>
    <row r="64">
      <c r="A64" s="63" t="s">
        <v>430</v>
      </c>
      <c r="B64" s="65">
        <v>4.108023739E9</v>
      </c>
      <c r="C64" s="64"/>
      <c r="D64" s="243">
        <f t="shared" ref="D64:D74" si="15">B64/$C$8</f>
        <v>0.02192326477</v>
      </c>
      <c r="E64" s="40"/>
      <c r="F64" s="65">
        <v>5.405868408E9</v>
      </c>
      <c r="G64" s="109"/>
      <c r="H64" s="157">
        <f t="shared" ref="H64:H74" si="16">F64/$G$8</f>
        <v>0.02721289471</v>
      </c>
      <c r="I64" s="35"/>
      <c r="J64" s="241">
        <f t="shared" ref="J64:J74" si="17">B64-F64</f>
        <v>-1297844669</v>
      </c>
      <c r="K64" s="35"/>
      <c r="L64" s="244">
        <f t="shared" si="4"/>
        <v>-0.5192302958</v>
      </c>
      <c r="M64" s="35"/>
      <c r="N64" s="245">
        <f t="shared" si="5"/>
        <v>-0.005289629935</v>
      </c>
    </row>
    <row r="65">
      <c r="A65" s="63" t="s">
        <v>431</v>
      </c>
      <c r="B65" s="65">
        <v>1349469.0</v>
      </c>
      <c r="C65" s="64"/>
      <c r="D65" s="243">
        <f t="shared" si="15"/>
        <v>0.000007201702831</v>
      </c>
      <c r="E65" s="40"/>
      <c r="F65" s="65">
        <v>7.545663E7</v>
      </c>
      <c r="G65" s="109"/>
      <c r="H65" s="157">
        <f t="shared" si="16"/>
        <v>0.0003798452297</v>
      </c>
      <c r="I65" s="35"/>
      <c r="J65" s="241">
        <f t="shared" si="17"/>
        <v>-74107161</v>
      </c>
      <c r="K65" s="35"/>
      <c r="L65" s="244">
        <f t="shared" si="4"/>
        <v>-0.007247562345</v>
      </c>
      <c r="M65" s="35"/>
      <c r="N65" s="245">
        <f t="shared" si="5"/>
        <v>-0.0003726435269</v>
      </c>
    </row>
    <row r="66">
      <c r="A66" s="63" t="s">
        <v>432</v>
      </c>
      <c r="B66" s="65">
        <v>1.39706555E8</v>
      </c>
      <c r="C66" s="64"/>
      <c r="D66" s="243">
        <f t="shared" si="15"/>
        <v>0.0007455711044</v>
      </c>
      <c r="E66" s="40"/>
      <c r="F66" s="65">
        <v>7.9441839E7</v>
      </c>
      <c r="G66" s="109"/>
      <c r="H66" s="157">
        <f t="shared" si="16"/>
        <v>0.0003999065899</v>
      </c>
      <c r="I66" s="35"/>
      <c r="J66" s="241">
        <f t="shared" si="17"/>
        <v>60264716</v>
      </c>
      <c r="K66" s="35"/>
      <c r="L66" s="244">
        <f t="shared" si="4"/>
        <v>-0.007630339189</v>
      </c>
      <c r="M66" s="35"/>
      <c r="N66" s="245">
        <f t="shared" si="5"/>
        <v>0.0003456645145</v>
      </c>
    </row>
    <row r="67">
      <c r="A67" s="63" t="s">
        <v>433</v>
      </c>
      <c r="B67" s="65">
        <v>5.66386741E8</v>
      </c>
      <c r="C67" s="64"/>
      <c r="D67" s="243">
        <f t="shared" si="15"/>
        <v>0.003022632603</v>
      </c>
      <c r="E67" s="40"/>
      <c r="F67" s="65">
        <v>8.54820512E8</v>
      </c>
      <c r="G67" s="109"/>
      <c r="H67" s="157">
        <f t="shared" si="16"/>
        <v>0.004303127422</v>
      </c>
      <c r="I67" s="35"/>
      <c r="J67" s="241">
        <f t="shared" si="17"/>
        <v>-288433771</v>
      </c>
      <c r="K67" s="35"/>
      <c r="L67" s="244">
        <f t="shared" si="4"/>
        <v>-0.08210497811</v>
      </c>
      <c r="M67" s="35"/>
      <c r="N67" s="245">
        <f t="shared" si="5"/>
        <v>-0.001280494819</v>
      </c>
    </row>
    <row r="68">
      <c r="A68" s="63" t="s">
        <v>434</v>
      </c>
      <c r="B68" s="65">
        <v>4.13686597E8</v>
      </c>
      <c r="C68" s="64"/>
      <c r="D68" s="243">
        <f t="shared" si="15"/>
        <v>0.002207718693</v>
      </c>
      <c r="E68" s="40"/>
      <c r="F68" s="65">
        <v>7.165431861E9</v>
      </c>
      <c r="G68" s="109"/>
      <c r="H68" s="157">
        <f t="shared" si="16"/>
        <v>0.03607045678</v>
      </c>
      <c r="I68" s="35"/>
      <c r="J68" s="241">
        <f t="shared" si="17"/>
        <v>-6751745264</v>
      </c>
      <c r="K68" s="35"/>
      <c r="L68" s="244">
        <f t="shared" si="4"/>
        <v>-0.6882352703</v>
      </c>
      <c r="M68" s="35"/>
      <c r="N68" s="245">
        <f t="shared" si="5"/>
        <v>-0.03386273809</v>
      </c>
    </row>
    <row r="69">
      <c r="A69" s="63" t="s">
        <v>435</v>
      </c>
      <c r="B69" s="65">
        <v>2164556.0</v>
      </c>
      <c r="C69" s="64"/>
      <c r="D69" s="243">
        <f t="shared" si="15"/>
        <v>0.00001155157256</v>
      </c>
      <c r="E69" s="40"/>
      <c r="F69" s="65">
        <v>1000000.0</v>
      </c>
      <c r="G69" s="109"/>
      <c r="H69" s="157">
        <f t="shared" si="16"/>
        <v>0.000005033954336</v>
      </c>
      <c r="I69" s="35"/>
      <c r="J69" s="241">
        <f t="shared" si="17"/>
        <v>1164556</v>
      </c>
      <c r="K69" s="35"/>
      <c r="L69" s="244">
        <f t="shared" si="4"/>
        <v>-0.00009604937757</v>
      </c>
      <c r="M69" s="35"/>
      <c r="N69" s="245">
        <f t="shared" si="5"/>
        <v>0.000006517618226</v>
      </c>
    </row>
    <row r="70">
      <c r="A70" s="63" t="s">
        <v>436</v>
      </c>
      <c r="B70" s="65">
        <v>6255006.0</v>
      </c>
      <c r="C70" s="64"/>
      <c r="D70" s="243">
        <f t="shared" si="15"/>
        <v>0.00003338105167</v>
      </c>
      <c r="E70" s="40"/>
      <c r="F70" s="65">
        <v>4.6714955E7</v>
      </c>
      <c r="G70" s="109"/>
      <c r="H70" s="157">
        <f t="shared" si="16"/>
        <v>0.0002351609503</v>
      </c>
      <c r="I70" s="35"/>
      <c r="J70" s="241">
        <f t="shared" si="17"/>
        <v>-40459949</v>
      </c>
      <c r="K70" s="35"/>
      <c r="L70" s="244">
        <f t="shared" si="4"/>
        <v>-0.004486942351</v>
      </c>
      <c r="M70" s="35"/>
      <c r="N70" s="245">
        <f t="shared" si="5"/>
        <v>-0.0002017798986</v>
      </c>
    </row>
    <row r="71">
      <c r="A71" s="63" t="s">
        <v>437</v>
      </c>
      <c r="B71" s="65">
        <v>2.80905945E8</v>
      </c>
      <c r="C71" s="64"/>
      <c r="D71" s="243">
        <f t="shared" si="15"/>
        <v>0.001499109012</v>
      </c>
      <c r="E71" s="40"/>
      <c r="F71" s="65">
        <v>7.05915257E8</v>
      </c>
      <c r="G71" s="109"/>
      <c r="H71" s="157">
        <f t="shared" si="16"/>
        <v>0.003553545168</v>
      </c>
      <c r="I71" s="35"/>
      <c r="J71" s="241">
        <f t="shared" si="17"/>
        <v>-425009312</v>
      </c>
      <c r="K71" s="35"/>
      <c r="L71" s="244">
        <f t="shared" si="4"/>
        <v>-0.06780272105</v>
      </c>
      <c r="M71" s="35"/>
      <c r="N71" s="245">
        <f t="shared" si="5"/>
        <v>-0.002054436156</v>
      </c>
    </row>
    <row r="72">
      <c r="A72" s="63" t="s">
        <v>438</v>
      </c>
      <c r="B72" s="65">
        <v>1.36325191E8</v>
      </c>
      <c r="C72" s="64"/>
      <c r="D72" s="243">
        <f t="shared" si="15"/>
        <v>0.0007275258001</v>
      </c>
      <c r="E72" s="40"/>
      <c r="F72" s="65">
        <v>1.4696401E8</v>
      </c>
      <c r="G72" s="109"/>
      <c r="H72" s="157">
        <f t="shared" si="16"/>
        <v>0.0007398101153</v>
      </c>
      <c r="I72" s="35"/>
      <c r="J72" s="241">
        <f t="shared" si="17"/>
        <v>-10638819</v>
      </c>
      <c r="K72" s="35"/>
      <c r="L72" s="244">
        <f t="shared" si="4"/>
        <v>-0.01411580169</v>
      </c>
      <c r="M72" s="35"/>
      <c r="N72" s="245">
        <f t="shared" si="5"/>
        <v>-0.00001228431517</v>
      </c>
    </row>
    <row r="73">
      <c r="A73" s="63" t="s">
        <v>439</v>
      </c>
      <c r="B73" s="65">
        <v>1.327235E7</v>
      </c>
      <c r="C73" s="64"/>
      <c r="D73" s="243">
        <f t="shared" si="15"/>
        <v>0.00007083046781</v>
      </c>
      <c r="E73" s="40"/>
      <c r="F73" s="94">
        <v>0.0</v>
      </c>
      <c r="G73" s="109"/>
      <c r="H73" s="157">
        <f t="shared" si="16"/>
        <v>0</v>
      </c>
      <c r="I73" s="35"/>
      <c r="J73" s="241">
        <f t="shared" si="17"/>
        <v>13272350</v>
      </c>
      <c r="K73" s="35"/>
      <c r="L73" s="244">
        <f t="shared" si="4"/>
        <v>0</v>
      </c>
      <c r="M73" s="35"/>
      <c r="N73" s="245">
        <f t="shared" si="5"/>
        <v>0.00007083046781</v>
      </c>
    </row>
    <row r="74">
      <c r="A74" s="63" t="s">
        <v>440</v>
      </c>
      <c r="B74" s="65">
        <v>2.59867993E8</v>
      </c>
      <c r="C74" s="64"/>
      <c r="D74" s="243">
        <f t="shared" si="15"/>
        <v>0.001386835904</v>
      </c>
      <c r="E74" s="40"/>
      <c r="F74" s="65">
        <v>2.43574534E8</v>
      </c>
      <c r="G74" s="109"/>
      <c r="H74" s="157">
        <f t="shared" si="16"/>
        <v>0.001226143081</v>
      </c>
      <c r="I74" s="35"/>
      <c r="J74" s="241">
        <f t="shared" si="17"/>
        <v>16293459</v>
      </c>
      <c r="K74" s="35"/>
      <c r="L74" s="244">
        <f t="shared" si="4"/>
        <v>-0.02339518238</v>
      </c>
      <c r="M74" s="35"/>
      <c r="N74" s="245">
        <f t="shared" si="5"/>
        <v>0.0001606928228</v>
      </c>
    </row>
    <row r="75">
      <c r="A75" s="246" t="s">
        <v>441</v>
      </c>
      <c r="B75" s="247"/>
      <c r="C75" s="248">
        <v>2.36292313E9</v>
      </c>
      <c r="D75" s="249"/>
      <c r="E75" s="40"/>
      <c r="F75" s="247"/>
      <c r="G75" s="250">
        <v>5.206077397E9</v>
      </c>
      <c r="H75" s="163"/>
      <c r="I75" s="35"/>
      <c r="J75" s="150"/>
      <c r="K75" s="35"/>
      <c r="L75" s="244">
        <f t="shared" si="4"/>
        <v>0</v>
      </c>
      <c r="M75" s="35"/>
      <c r="N75" s="245">
        <f t="shared" si="5"/>
        <v>0</v>
      </c>
    </row>
    <row r="76">
      <c r="A76" s="246" t="s">
        <v>442</v>
      </c>
      <c r="B76" s="247"/>
      <c r="C76" s="248">
        <v>9.23408983E9</v>
      </c>
      <c r="D76" s="249"/>
      <c r="E76" s="40"/>
      <c r="F76" s="247"/>
      <c r="G76" s="250">
        <v>2.554046632E9</v>
      </c>
      <c r="H76" s="163"/>
      <c r="I76" s="35"/>
      <c r="J76" s="150"/>
      <c r="K76" s="35"/>
      <c r="L76" s="244">
        <f t="shared" si="4"/>
        <v>0</v>
      </c>
      <c r="M76" s="35"/>
      <c r="N76" s="245">
        <f t="shared" si="5"/>
        <v>0</v>
      </c>
    </row>
    <row r="77">
      <c r="A77" s="63" t="s">
        <v>443</v>
      </c>
      <c r="B77" s="65">
        <v>9.23408983E9</v>
      </c>
      <c r="C77" s="64"/>
      <c r="D77" s="243">
        <f t="shared" ref="D77:D78" si="18">B77/$C$8</f>
        <v>0.04927950985</v>
      </c>
      <c r="E77" s="40"/>
      <c r="F77" s="65">
        <v>2.554046632E9</v>
      </c>
      <c r="G77" s="109"/>
      <c r="H77" s="157">
        <f t="shared" ref="H77:H78" si="19">F77/$G$8</f>
        <v>0.01285695412</v>
      </c>
      <c r="I77" s="35"/>
      <c r="J77" s="241">
        <f t="shared" ref="J77:J78" si="20">B77-F77</f>
        <v>6680043198</v>
      </c>
      <c r="K77" s="35"/>
      <c r="L77" s="244">
        <f t="shared" si="4"/>
        <v>-0.2453145893</v>
      </c>
      <c r="M77" s="35"/>
      <c r="N77" s="245">
        <f t="shared" si="5"/>
        <v>0.03642255573</v>
      </c>
    </row>
    <row r="78">
      <c r="A78" s="63" t="s">
        <v>444</v>
      </c>
      <c r="B78" s="64"/>
      <c r="C78" s="94">
        <v>0.0</v>
      </c>
      <c r="D78" s="243">
        <f t="shared" si="18"/>
        <v>0</v>
      </c>
      <c r="E78" s="40"/>
      <c r="F78" s="64"/>
      <c r="G78" s="251">
        <v>0.0</v>
      </c>
      <c r="H78" s="157">
        <f t="shared" si="19"/>
        <v>0</v>
      </c>
      <c r="I78" s="35"/>
      <c r="J78" s="150">
        <f t="shared" si="20"/>
        <v>0</v>
      </c>
      <c r="K78" s="35"/>
      <c r="L78" s="244">
        <f t="shared" si="4"/>
        <v>0</v>
      </c>
      <c r="M78" s="35"/>
      <c r="N78" s="245">
        <f t="shared" si="5"/>
        <v>0</v>
      </c>
    </row>
    <row r="79">
      <c r="A79" s="246" t="s">
        <v>445</v>
      </c>
      <c r="B79" s="247"/>
      <c r="C79" s="248">
        <v>1.159701296E10</v>
      </c>
      <c r="D79" s="249"/>
      <c r="E79" s="40"/>
      <c r="F79" s="247"/>
      <c r="G79" s="250">
        <v>7.760124029E9</v>
      </c>
      <c r="H79" s="163"/>
      <c r="I79" s="35"/>
      <c r="J79" s="241">
        <f t="shared" ref="J79:J81" si="21">C79-G79</f>
        <v>3836888931</v>
      </c>
      <c r="K79" s="35"/>
      <c r="L79" s="244">
        <f t="shared" si="4"/>
        <v>0</v>
      </c>
      <c r="M79" s="35"/>
      <c r="N79" s="245">
        <f t="shared" si="5"/>
        <v>0</v>
      </c>
    </row>
    <row r="80">
      <c r="A80" s="246" t="s">
        <v>446</v>
      </c>
      <c r="B80" s="247"/>
      <c r="C80" s="252">
        <v>0.0</v>
      </c>
      <c r="D80" s="249"/>
      <c r="E80" s="40"/>
      <c r="F80" s="247"/>
      <c r="G80" s="253">
        <v>0.0</v>
      </c>
      <c r="H80" s="163"/>
      <c r="I80" s="35"/>
      <c r="J80" s="150">
        <f t="shared" si="21"/>
        <v>0</v>
      </c>
      <c r="K80" s="35"/>
      <c r="L80" s="244">
        <f t="shared" si="4"/>
        <v>0</v>
      </c>
      <c r="M80" s="35"/>
      <c r="N80" s="245">
        <f t="shared" si="5"/>
        <v>0</v>
      </c>
    </row>
    <row r="81">
      <c r="A81" s="63" t="s">
        <v>447</v>
      </c>
      <c r="B81" s="64"/>
      <c r="C81" s="65">
        <v>1.159701296E10</v>
      </c>
      <c r="D81" s="109"/>
      <c r="E81" s="40"/>
      <c r="F81" s="64"/>
      <c r="G81" s="254">
        <v>7.760124029E9</v>
      </c>
      <c r="H81" s="255"/>
      <c r="I81" s="35"/>
      <c r="J81" s="241">
        <f t="shared" si="21"/>
        <v>3836888931</v>
      </c>
      <c r="K81" s="35"/>
      <c r="L81" s="244">
        <f t="shared" si="4"/>
        <v>0</v>
      </c>
      <c r="M81" s="35"/>
      <c r="N81" s="138">
        <f t="shared" si="5"/>
        <v>0</v>
      </c>
    </row>
  </sheetData>
  <mergeCells count="335">
    <mergeCell ref="J64:K64"/>
    <mergeCell ref="H62:I62"/>
    <mergeCell ref="J62:K62"/>
    <mergeCell ref="H63:I63"/>
    <mergeCell ref="J63:K63"/>
    <mergeCell ref="H64:I64"/>
    <mergeCell ref="H48:I48"/>
    <mergeCell ref="H49:I49"/>
    <mergeCell ref="J49:K49"/>
    <mergeCell ref="H50:I50"/>
    <mergeCell ref="J50:K50"/>
    <mergeCell ref="J55:K55"/>
    <mergeCell ref="J58:K58"/>
    <mergeCell ref="J56:K56"/>
    <mergeCell ref="J57:K57"/>
    <mergeCell ref="H56:I56"/>
    <mergeCell ref="H57:I57"/>
    <mergeCell ref="H58:I58"/>
    <mergeCell ref="J61:K61"/>
    <mergeCell ref="H59:I59"/>
    <mergeCell ref="J59:K59"/>
    <mergeCell ref="H60:I60"/>
    <mergeCell ref="J60:K60"/>
    <mergeCell ref="H61:I61"/>
    <mergeCell ref="J45:K45"/>
    <mergeCell ref="J48:K48"/>
    <mergeCell ref="J46:K46"/>
    <mergeCell ref="H55:I55"/>
    <mergeCell ref="L64:M64"/>
    <mergeCell ref="J51:K51"/>
    <mergeCell ref="H51:I51"/>
    <mergeCell ref="L102:M102"/>
    <mergeCell ref="L103:M103"/>
    <mergeCell ref="L104:M104"/>
    <mergeCell ref="L105:M105"/>
    <mergeCell ref="L106:M106"/>
    <mergeCell ref="L107:M107"/>
    <mergeCell ref="L108:M108"/>
    <mergeCell ref="L95:M95"/>
    <mergeCell ref="L96:M96"/>
    <mergeCell ref="L97:M97"/>
    <mergeCell ref="L98:M98"/>
    <mergeCell ref="L99:M99"/>
    <mergeCell ref="L100:M100"/>
    <mergeCell ref="L101:M101"/>
    <mergeCell ref="L24:M24"/>
    <mergeCell ref="L25:M25"/>
    <mergeCell ref="H30:I30"/>
    <mergeCell ref="J30:K30"/>
    <mergeCell ref="J29:K29"/>
    <mergeCell ref="H27:I27"/>
    <mergeCell ref="J27:K27"/>
    <mergeCell ref="L26:M26"/>
    <mergeCell ref="L27:M27"/>
    <mergeCell ref="L28:M28"/>
    <mergeCell ref="L88:M88"/>
    <mergeCell ref="L89:M89"/>
    <mergeCell ref="L90:M90"/>
    <mergeCell ref="L91:M91"/>
    <mergeCell ref="L92:M92"/>
    <mergeCell ref="L93:M93"/>
    <mergeCell ref="L94:M94"/>
    <mergeCell ref="H70:I70"/>
    <mergeCell ref="J70:K70"/>
    <mergeCell ref="H36:I36"/>
    <mergeCell ref="J36:K36"/>
    <mergeCell ref="H37:I37"/>
    <mergeCell ref="J37:K37"/>
    <mergeCell ref="L32:M32"/>
    <mergeCell ref="L30:M30"/>
    <mergeCell ref="L31:M31"/>
    <mergeCell ref="J41:K41"/>
    <mergeCell ref="H39:I39"/>
    <mergeCell ref="J40:K40"/>
    <mergeCell ref="J42:K42"/>
    <mergeCell ref="H38:I38"/>
    <mergeCell ref="H46:I46"/>
    <mergeCell ref="H47:I47"/>
    <mergeCell ref="J47:K47"/>
    <mergeCell ref="J39:K39"/>
    <mergeCell ref="J38:K38"/>
    <mergeCell ref="H43:I43"/>
    <mergeCell ref="J43:K43"/>
    <mergeCell ref="H44:I44"/>
    <mergeCell ref="J44:K44"/>
    <mergeCell ref="H45:I45"/>
    <mergeCell ref="L35:M35"/>
    <mergeCell ref="L33:M33"/>
    <mergeCell ref="L34:M34"/>
    <mergeCell ref="L41:M41"/>
    <mergeCell ref="L39:M39"/>
    <mergeCell ref="L40:M40"/>
    <mergeCell ref="L21:M21"/>
    <mergeCell ref="L22:M22"/>
    <mergeCell ref="L17:M17"/>
    <mergeCell ref="L15:M15"/>
    <mergeCell ref="L16:M16"/>
    <mergeCell ref="L20:M20"/>
    <mergeCell ref="L18:M18"/>
    <mergeCell ref="L19:M19"/>
    <mergeCell ref="L23:M23"/>
    <mergeCell ref="L38:M38"/>
    <mergeCell ref="L36:M36"/>
    <mergeCell ref="L37:M37"/>
    <mergeCell ref="L45:M45"/>
    <mergeCell ref="L46:M46"/>
    <mergeCell ref="L47:M47"/>
    <mergeCell ref="L55:M55"/>
    <mergeCell ref="H67:I67"/>
    <mergeCell ref="J67:K67"/>
    <mergeCell ref="H68:I68"/>
    <mergeCell ref="J68:K68"/>
    <mergeCell ref="L62:M62"/>
    <mergeCell ref="L63:M63"/>
    <mergeCell ref="H65:I65"/>
    <mergeCell ref="J65:K65"/>
    <mergeCell ref="H66:I66"/>
    <mergeCell ref="J66:K66"/>
    <mergeCell ref="J69:K69"/>
    <mergeCell ref="H69:I69"/>
    <mergeCell ref="L42:M42"/>
    <mergeCell ref="L54:M54"/>
    <mergeCell ref="L52:M52"/>
    <mergeCell ref="L53:M53"/>
    <mergeCell ref="L43:M43"/>
    <mergeCell ref="L44:M44"/>
    <mergeCell ref="L51:M51"/>
    <mergeCell ref="L83:M83"/>
    <mergeCell ref="L84:M84"/>
    <mergeCell ref="L85:M85"/>
    <mergeCell ref="L86:M86"/>
    <mergeCell ref="L87:M87"/>
    <mergeCell ref="L29:M29"/>
    <mergeCell ref="L65:M65"/>
    <mergeCell ref="L48:M48"/>
    <mergeCell ref="L49:M49"/>
    <mergeCell ref="L50:M50"/>
    <mergeCell ref="L58:M58"/>
    <mergeCell ref="L56:M56"/>
    <mergeCell ref="L57:M57"/>
    <mergeCell ref="L61:M61"/>
    <mergeCell ref="L59:M59"/>
    <mergeCell ref="L60:M60"/>
    <mergeCell ref="L82:M82"/>
    <mergeCell ref="L78:M78"/>
    <mergeCell ref="L76:M76"/>
    <mergeCell ref="L77:M77"/>
    <mergeCell ref="L66:M66"/>
    <mergeCell ref="L69:M69"/>
    <mergeCell ref="L67:M67"/>
    <mergeCell ref="L68:M68"/>
    <mergeCell ref="L72:M72"/>
    <mergeCell ref="L70:M70"/>
    <mergeCell ref="H71:I71"/>
    <mergeCell ref="J71:K71"/>
    <mergeCell ref="J78:K78"/>
    <mergeCell ref="H76:I76"/>
    <mergeCell ref="J76:K76"/>
    <mergeCell ref="H77:I77"/>
    <mergeCell ref="J77:K77"/>
    <mergeCell ref="H78:I78"/>
    <mergeCell ref="J72:K72"/>
    <mergeCell ref="J17:K17"/>
    <mergeCell ref="J20:K20"/>
    <mergeCell ref="J18:K18"/>
    <mergeCell ref="J19:K19"/>
    <mergeCell ref="H20:I20"/>
    <mergeCell ref="J23:K23"/>
    <mergeCell ref="H21:I21"/>
    <mergeCell ref="J21:K21"/>
    <mergeCell ref="H22:I22"/>
    <mergeCell ref="J22:K22"/>
    <mergeCell ref="H23:I23"/>
    <mergeCell ref="H26:I26"/>
    <mergeCell ref="H28:I28"/>
    <mergeCell ref="H15:I15"/>
    <mergeCell ref="J15:K15"/>
    <mergeCell ref="H16:I16"/>
    <mergeCell ref="J16:K16"/>
    <mergeCell ref="H17:I17"/>
    <mergeCell ref="H6:I7"/>
    <mergeCell ref="J7:K7"/>
    <mergeCell ref="H8:I8"/>
    <mergeCell ref="A4:B4"/>
    <mergeCell ref="A3:B3"/>
    <mergeCell ref="D8:E8"/>
    <mergeCell ref="D6:E7"/>
    <mergeCell ref="F7:G7"/>
    <mergeCell ref="F6:G6"/>
    <mergeCell ref="B7:C7"/>
    <mergeCell ref="B6:C6"/>
    <mergeCell ref="A6:A7"/>
    <mergeCell ref="D29:E29"/>
    <mergeCell ref="D28:E28"/>
    <mergeCell ref="D27:E27"/>
    <mergeCell ref="D26:E26"/>
    <mergeCell ref="D25:E25"/>
    <mergeCell ref="D24:E24"/>
    <mergeCell ref="D23:E23"/>
    <mergeCell ref="D30:E30"/>
    <mergeCell ref="D15:E15"/>
    <mergeCell ref="D14:E14"/>
    <mergeCell ref="D13:E13"/>
    <mergeCell ref="D12:E12"/>
    <mergeCell ref="D11:E11"/>
    <mergeCell ref="D10:E10"/>
    <mergeCell ref="D9:E9"/>
    <mergeCell ref="D22:E22"/>
    <mergeCell ref="D21:E21"/>
    <mergeCell ref="D20:E20"/>
    <mergeCell ref="D19:E19"/>
    <mergeCell ref="D18:E18"/>
    <mergeCell ref="D17:E17"/>
    <mergeCell ref="D16:E16"/>
    <mergeCell ref="H33:I33"/>
    <mergeCell ref="J33:K33"/>
    <mergeCell ref="H34:I34"/>
    <mergeCell ref="J34:K34"/>
    <mergeCell ref="H13:I13"/>
    <mergeCell ref="H14:I14"/>
    <mergeCell ref="H18:I18"/>
    <mergeCell ref="H19:I19"/>
    <mergeCell ref="H11:I11"/>
    <mergeCell ref="J14:K14"/>
    <mergeCell ref="H12:I12"/>
    <mergeCell ref="J12:K12"/>
    <mergeCell ref="J13:K13"/>
    <mergeCell ref="D55:E55"/>
    <mergeCell ref="D57:E57"/>
    <mergeCell ref="D56:E56"/>
    <mergeCell ref="D60:E60"/>
    <mergeCell ref="D59:E59"/>
    <mergeCell ref="D64:E64"/>
    <mergeCell ref="D63:E63"/>
    <mergeCell ref="D43:E43"/>
    <mergeCell ref="D42:E42"/>
    <mergeCell ref="D41:E41"/>
    <mergeCell ref="D40:E40"/>
    <mergeCell ref="D39:E39"/>
    <mergeCell ref="D50:E50"/>
    <mergeCell ref="D49:E49"/>
    <mergeCell ref="D48:E48"/>
    <mergeCell ref="D47:E47"/>
    <mergeCell ref="D46:E46"/>
    <mergeCell ref="D45:E45"/>
    <mergeCell ref="D44:E44"/>
    <mergeCell ref="D80:E80"/>
    <mergeCell ref="D79:E79"/>
    <mergeCell ref="D78:E78"/>
    <mergeCell ref="D77:E77"/>
    <mergeCell ref="D76:E76"/>
    <mergeCell ref="D81:E81"/>
    <mergeCell ref="D70:E70"/>
    <mergeCell ref="D69:E69"/>
    <mergeCell ref="D54:E54"/>
    <mergeCell ref="D53:E53"/>
    <mergeCell ref="D52:E52"/>
    <mergeCell ref="D51:E51"/>
    <mergeCell ref="D58:E58"/>
    <mergeCell ref="D35:E35"/>
    <mergeCell ref="D34:E34"/>
    <mergeCell ref="D33:E33"/>
    <mergeCell ref="D32:E32"/>
    <mergeCell ref="H31:I31"/>
    <mergeCell ref="J31:K31"/>
    <mergeCell ref="D36:E36"/>
    <mergeCell ref="J35:K35"/>
    <mergeCell ref="D38:E38"/>
    <mergeCell ref="D37:E37"/>
    <mergeCell ref="H35:I35"/>
    <mergeCell ref="D31:E31"/>
    <mergeCell ref="J28:K28"/>
    <mergeCell ref="H29:I29"/>
    <mergeCell ref="J26:K26"/>
    <mergeCell ref="H24:I24"/>
    <mergeCell ref="J24:K24"/>
    <mergeCell ref="H25:I25"/>
    <mergeCell ref="J25:K25"/>
    <mergeCell ref="J32:K32"/>
    <mergeCell ref="H32:I32"/>
    <mergeCell ref="H53:I53"/>
    <mergeCell ref="H54:I54"/>
    <mergeCell ref="H40:I40"/>
    <mergeCell ref="H41:I41"/>
    <mergeCell ref="H42:I42"/>
    <mergeCell ref="J54:K54"/>
    <mergeCell ref="H52:I52"/>
    <mergeCell ref="J52:K52"/>
    <mergeCell ref="J53:K53"/>
    <mergeCell ref="H80:I80"/>
    <mergeCell ref="J80:K80"/>
    <mergeCell ref="J81:K81"/>
    <mergeCell ref="H81:I81"/>
    <mergeCell ref="J74:K74"/>
    <mergeCell ref="L74:M74"/>
    <mergeCell ref="L81:M81"/>
    <mergeCell ref="H79:I79"/>
    <mergeCell ref="J79:K79"/>
    <mergeCell ref="L79:M79"/>
    <mergeCell ref="L80:M80"/>
    <mergeCell ref="H73:I73"/>
    <mergeCell ref="J73:K73"/>
    <mergeCell ref="D74:E74"/>
    <mergeCell ref="H74:I74"/>
    <mergeCell ref="D66:E66"/>
    <mergeCell ref="D65:E65"/>
    <mergeCell ref="D68:E68"/>
    <mergeCell ref="D67:E67"/>
    <mergeCell ref="D62:E62"/>
    <mergeCell ref="D61:E61"/>
    <mergeCell ref="L73:M73"/>
    <mergeCell ref="L71:M71"/>
    <mergeCell ref="J75:K75"/>
    <mergeCell ref="L75:M75"/>
    <mergeCell ref="D75:E75"/>
    <mergeCell ref="D73:E73"/>
    <mergeCell ref="D72:E72"/>
    <mergeCell ref="D71:E71"/>
    <mergeCell ref="H75:I75"/>
    <mergeCell ref="H72:I72"/>
    <mergeCell ref="H10:I10"/>
    <mergeCell ref="J10:K10"/>
    <mergeCell ref="L11:M11"/>
    <mergeCell ref="L14:M14"/>
    <mergeCell ref="L12:M12"/>
    <mergeCell ref="L13:M13"/>
    <mergeCell ref="L8:M8"/>
    <mergeCell ref="L7:M7"/>
    <mergeCell ref="J8:K8"/>
    <mergeCell ref="J11:K11"/>
    <mergeCell ref="H9:I9"/>
    <mergeCell ref="J9:K9"/>
    <mergeCell ref="L9:M9"/>
    <mergeCell ref="L10:M10"/>
    <mergeCell ref="J6:M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5"/>
    </row>
    <row r="2">
      <c r="A2" s="4" t="s">
        <v>448</v>
      </c>
      <c r="B2" s="201" t="s">
        <v>61</v>
      </c>
      <c r="C2" s="201" t="s">
        <v>53</v>
      </c>
      <c r="D2" s="201" t="s">
        <v>449</v>
      </c>
      <c r="E2" s="201" t="s">
        <v>450</v>
      </c>
    </row>
    <row r="3">
      <c r="A3" s="201" t="s">
        <v>38</v>
      </c>
      <c r="B3" s="256">
        <v>-0.11</v>
      </c>
      <c r="C3" s="256">
        <v>-0.12</v>
      </c>
      <c r="D3" s="257">
        <v>0.288</v>
      </c>
      <c r="E3" s="256">
        <v>-0.07</v>
      </c>
    </row>
    <row r="4">
      <c r="A4" s="201" t="s">
        <v>39</v>
      </c>
      <c r="B4" s="256">
        <v>-0.11</v>
      </c>
      <c r="C4" s="256">
        <v>-0.17</v>
      </c>
      <c r="D4" s="257">
        <v>0.08617</v>
      </c>
      <c r="E4" s="256">
        <v>0.06</v>
      </c>
    </row>
    <row r="5">
      <c r="A5" s="201" t="s">
        <v>40</v>
      </c>
      <c r="B5" s="257">
        <v>-0.095</v>
      </c>
      <c r="C5" s="256">
        <v>0.19</v>
      </c>
      <c r="D5" s="257">
        <v>1.1955</v>
      </c>
      <c r="E5" s="256">
        <v>-0.04</v>
      </c>
    </row>
    <row r="6">
      <c r="A6" s="139"/>
      <c r="B6" s="139"/>
      <c r="C6" s="139"/>
      <c r="D6" s="139"/>
      <c r="E6" s="139"/>
    </row>
    <row r="7">
      <c r="A7" s="201" t="s">
        <v>35</v>
      </c>
      <c r="B7" s="257">
        <v>1.2582</v>
      </c>
      <c r="C7" s="257">
        <v>0.047</v>
      </c>
      <c r="D7" s="257">
        <v>0.0121</v>
      </c>
      <c r="E7" s="256">
        <v>-0.18</v>
      </c>
    </row>
    <row r="8">
      <c r="A8" s="201" t="s">
        <v>36</v>
      </c>
      <c r="B8" s="139"/>
      <c r="C8" s="256"/>
      <c r="D8" s="257"/>
      <c r="E8" s="139"/>
    </row>
    <row r="9">
      <c r="A9" s="201" t="s">
        <v>451</v>
      </c>
      <c r="B9" s="257">
        <v>-5.2E-4</v>
      </c>
      <c r="C9" s="256">
        <v>4.03</v>
      </c>
      <c r="D9" s="257">
        <v>-1.416</v>
      </c>
      <c r="E9" s="256">
        <v>3.35</v>
      </c>
    </row>
    <row r="10">
      <c r="A10" s="201" t="s">
        <v>37</v>
      </c>
      <c r="B10" s="139"/>
      <c r="C10" s="139"/>
      <c r="D10" s="139"/>
      <c r="E10" s="139"/>
    </row>
    <row r="11">
      <c r="A11" s="201" t="s">
        <v>452</v>
      </c>
      <c r="B11" s="257">
        <v>-12.9618</v>
      </c>
      <c r="C11" s="256">
        <v>-0.48</v>
      </c>
      <c r="D11" s="257">
        <v>-1.413</v>
      </c>
      <c r="E11" s="256">
        <v>0.62</v>
      </c>
    </row>
  </sheetData>
  <drawing r:id="rId1"/>
</worksheet>
</file>