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240" yWindow="240" windowWidth="25360" windowHeight="1582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Applications!$A$1:$EK$1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Databases!$A$1:$DJ$1</definedName>
    <definedName name="_xlnm._FilterDatabase" localSheetId="5" hidden="1">Dependencies!$A$1:$P$1</definedName>
    <definedName name="_xlnm._FilterDatabase" localSheetId="2" hidden="1">Devices!$A$1:$EK$1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Storage!$A$1:$DK$1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L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M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N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O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V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<sst xmlns="http://schemas.openxmlformats.org/spreadsheetml/2006/main" count="631" uniqueCount="278">
  <si>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</si>
  <si>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</si>
  <si>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</si>
  <si>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</si>
  <si>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</si>
  <si>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</si>
  <si>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</si>
  <si>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</si>
  <si>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ShortName</t>
  </si>
  <si>
    <t>S/N</t>
  </si>
  <si>
    <t>AssetTag</t>
  </si>
  <si>
    <t>Manufacturer</t>
  </si>
  <si>
    <t>Model</t>
  </si>
  <si>
    <t>Type</t>
  </si>
  <si>
    <t>Description</t>
  </si>
  <si>
    <t>IP</t>
  </si>
  <si>
    <t>OS</t>
  </si>
  <si>
    <t>SourceLoc</t>
  </si>
  <si>
    <t>SourceRoom</t>
  </si>
  <si>
    <t>SourceRack</t>
  </si>
  <si>
    <t>SourcePos</t>
  </si>
  <si>
    <t>Source Blade</t>
  </si>
  <si>
    <t>Source Blade Position</t>
  </si>
  <si>
    <t>VirtualHost</t>
  </si>
  <si>
    <t>TargetLoc</t>
  </si>
  <si>
    <t>TargetRoom</t>
  </si>
  <si>
    <t>TargetRack</t>
  </si>
  <si>
    <t>TargetPos</t>
  </si>
  <si>
    <t>Target Blade</t>
  </si>
  <si>
    <t>Target Blade Position</t>
  </si>
  <si>
    <t>SupportType</t>
  </si>
  <si>
    <t>Retire</t>
  </si>
  <si>
    <t>MaintExp</t>
  </si>
  <si>
    <t>Environment</t>
  </si>
  <si>
    <t>Priority</t>
  </si>
  <si>
    <t>Validation</t>
  </si>
  <si>
    <t>MoveBundle</t>
  </si>
  <si>
    <t>PlanStatus</t>
  </si>
  <si>
    <t>Truck</t>
  </si>
  <si>
    <t>Cart</t>
  </si>
  <si>
    <t>Shelf</t>
  </si>
  <si>
    <t>RailType</t>
  </si>
  <si>
    <t>usize</t>
  </si>
  <si>
    <t>DepGroup</t>
  </si>
  <si>
    <t>ExternalRefId</t>
  </si>
  <si>
    <t>Size</t>
  </si>
  <si>
    <t>Scale</t>
  </si>
  <si>
    <t>Rate Of Change</t>
  </si>
  <si>
    <t>Application</t>
  </si>
  <si>
    <t>Modified Date</t>
  </si>
  <si>
    <t>Modified By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</si>
  <si>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</si>
  <si>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</si>
  <si>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</si>
  <si>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</si>
  <si>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</si>
  <si>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</si>
  <si>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</si>
  <si>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</si>
  <si>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</si>
  <si>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</si>
  <si>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</si>
  <si>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</si>
  <si>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</si>
  <si>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</si>
  <si>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</si>
  <si>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</si>
  <si>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</si>
  <si>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</si>
  <si>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</si>
  <si>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</si>
  <si>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</si>
  <si>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</si>
  <si>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</si>
  <si>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</si>
  <si>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</si>
  <si>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</si>
  <si>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</si>
  <si>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</si>
  <si>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</si>
  <si>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</si>
  <si>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</si>
  <si>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</si>
  <si>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</si>
  <si>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</si>
  <si>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</si>
  <si>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</si>
  <si>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</si>
  <si>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</si>
  <si>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</si>
  <si>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</si>
  <si>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</si>
  <si>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</si>
  <si>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</si>
  <si>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</si>
  <si>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</si>
  <si>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</si>
  <si>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</si>
  <si>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</si>
  <si>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</si>
  <si>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</si>
  <si>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</si>
  <si>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</si>
  <si>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</si>
  <si>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</si>
  <si>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</si>
  <si>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</si>
  <si>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</si>
  <si>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</si>
  <si>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</si>
  <si>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</si>
  <si>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</si>
  <si>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</si>
  <si>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</si>
  <si>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</si>
  <si>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</si>
  <si>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</si>
  <si>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</si>
  <si>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</si>
  <si>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</si>
  <si>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</si>
  <si>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</si>
  <si>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</si>
  <si>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</si>
  <si>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</si>
  <si>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</si>
  <si>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</si>
  <si>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</si>
  <si>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</si>
  <si>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</si>
  <si>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</si>
  <si>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</si>
  <si>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</si>
  <si>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</si>
  <si>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</si>
  <si>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</si>
  <si>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</si>
  <si>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</si>
  <si>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</si>
  <si>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</si>
  <si>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</si>
  <si>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</si>
  <si>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</si>
  <si>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</si>
  <si>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</si>
  <si>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</si>
  <si>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</si>
  <si>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appId</t>
  </si>
  <si>
    <t>Vendor</t>
  </si>
  <si>
    <t>Version</t>
  </si>
  <si>
    <t>Technology</t>
  </si>
  <si>
    <t>AccessType</t>
  </si>
  <si>
    <t>Source</t>
  </si>
  <si>
    <t>License</t>
  </si>
  <si>
    <t>SME</t>
  </si>
  <si>
    <t>SME2</t>
  </si>
  <si>
    <t>BusinessUnit</t>
  </si>
  <si>
    <t>AppOwner</t>
  </si>
  <si>
    <t>Function</t>
  </si>
  <si>
    <t>Criticality</t>
  </si>
  <si>
    <t>TotalUsers</t>
  </si>
  <si>
    <t>UserLocations</t>
  </si>
  <si>
    <t>Frequency</t>
  </si>
  <si>
    <t>RPO</t>
  </si>
  <si>
    <t>RTO</t>
  </si>
  <si>
    <t>DowntimeTolerance</t>
  </si>
  <si>
    <t>Latency</t>
  </si>
  <si>
    <t>TestProc</t>
  </si>
  <si>
    <t>StartupProc</t>
  </si>
  <si>
    <t>Url</t>
  </si>
  <si>
    <t>ShutdownBy</t>
  </si>
  <si>
    <t>ShutdownFixed</t>
  </si>
  <si>
    <t>ShutdownDuration</t>
  </si>
  <si>
    <t>StartupBy</t>
  </si>
  <si>
    <t>StartupFixed</t>
  </si>
  <si>
    <t>StartupDuration</t>
  </si>
  <si>
    <t>TestingBy</t>
  </si>
  <si>
    <t>TestingFixed</t>
  </si>
  <si>
    <t>TestingDuration</t>
  </si>
  <si>
    <t>dbId</t>
  </si>
  <si>
    <t>Format</t>
  </si>
  <si>
    <t>filesId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</si>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</sst>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\ yy"/>
    <numFmt numFmtId="165" formatCode="dd/mm/yyyy"/>
    <numFmt numFmtId="166" formatCode="m/d/yyyy;@"/>
    <numFmt numFmtId="167" formatCode="[$-409]m/d/yy\ h:mm\ AM/PM;@"/>
  </numFmts>
  <fonts count="25" x14ac:knownFonts="1">
    <font>
      <sz val="10"/>
      <name val="Verdana"/>
      <family val="2"/>
    </font>
    <font>
      <sz val="10"/>
      <name val="Arial"/>
    </font>
    <font>
      <sz val="10"/>
      <name val="Arial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</font>
    <font>
      <b/>
      <sz val="12"/>
      <name val="Verdana"/>
    </font>
    <font>
      <b/>
      <sz val="12"/>
      <color rgb="FFFF0000"/>
      <name val="Verdana"/>
    </font>
    <font>
      <sz val="10"/>
      <color rgb="FFFF0000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40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</cellStyleXfs>
  <cellXfs count="79">
    <xf numFmtId="0" fontId="0" fillId="0" borderId="0" xfId="0"/>
    <xf numFmtId="0" fontId="16" fillId="0" borderId="0" xfId="0" applyFont="1"/>
    <xf numFmtId="49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166" fontId="0" fillId="0" borderId="0" xfId="0" applyNumberFormat="1" applyFont="1" applyFill="1" applyBorder="1" applyAlignment="1"/>
    <xf numFmtId="1" fontId="17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 applyFont="1" applyFill="1"/>
    <xf numFmtId="0" fontId="0" fillId="0" borderId="0" xfId="1316" applyFont="1" applyFill="1" applyBorder="1"/>
    <xf numFmtId="166" fontId="0" fillId="0" borderId="0" xfId="1316" applyNumberFormat="1" applyFont="1" applyFill="1" applyBorder="1"/>
    <xf numFmtId="0" fontId="0" fillId="0" borderId="0" xfId="0" applyFont="1" applyFill="1"/>
    <xf numFmtId="0" fontId="0" fillId="0" borderId="3" xfId="0" applyFont="1" applyFill="1" applyBorder="1" applyAlignment="1"/>
    <xf numFmtId="0" fontId="0" fillId="0" borderId="0" xfId="0" applyFont="1" applyFill="1" applyBorder="1"/>
    <xf numFmtId="1" fontId="0" fillId="0" borderId="0" xfId="0" applyNumberFormat="1" applyFont="1" applyFill="1" applyBorder="1"/>
    <xf numFmtId="166" fontId="0" fillId="0" borderId="0" xfId="0" applyNumberFormat="1" applyFont="1" applyFill="1" applyBorder="1"/>
    <xf numFmtId="0" fontId="0" fillId="0" borderId="0" xfId="0" applyNumberFormat="1"/>
    <xf numFmtId="1" fontId="0" fillId="0" borderId="0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Alignment="1">
      <alignment wrapText="1"/>
    </xf>
    <xf numFmtId="0" fontId="0" fillId="0" borderId="0" xfId="0" applyFont="1" applyBorder="1"/>
    <xf numFmtId="2" fontId="0" fillId="0" borderId="0" xfId="0" applyNumberFormat="1" applyFont="1" applyBorder="1"/>
    <xf numFmtId="0" fontId="17" fillId="0" borderId="0" xfId="0" applyFont="1" applyBorder="1"/>
    <xf numFmtId="0" fontId="0" fillId="0" borderId="0" xfId="0" applyBorder="1"/>
    <xf numFmtId="2" fontId="17" fillId="0" borderId="0" xfId="0" applyNumberFormat="1" applyFont="1" applyBorder="1"/>
    <xf numFmtId="0" fontId="0" fillId="0" borderId="4" xfId="0" applyNumberFormat="1" applyBorder="1"/>
    <xf numFmtId="0" fontId="17" fillId="0" borderId="4" xfId="0" applyNumberFormat="1" applyFont="1" applyBorder="1"/>
    <xf numFmtId="167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" fontId="21" fillId="0" borderId="0" xfId="0" applyNumberFormat="1" applyFont="1" applyFill="1"/>
    <xf numFmtId="0" fontId="21" fillId="0" borderId="0" xfId="0" applyFont="1" applyFill="1" applyBorder="1"/>
    <xf numFmtId="14" fontId="0" fillId="0" borderId="0" xfId="0" applyNumberFormat="1" applyFont="1" applyBorder="1"/>
    <xf numFmtId="14" fontId="0" fillId="0" borderId="0" xfId="0" applyNumberFormat="1"/>
    <xf numFmtId="49" fontId="0" fillId="0" borderId="0" xfId="0" applyNumberFormat="1" applyFont="1" applyBorder="1"/>
    <xf numFmtId="1" fontId="21" fillId="0" borderId="0" xfId="0" applyNumberFormat="1" applyFont="1" applyFill="1" applyBorder="1" applyAlignment="1"/>
    <xf numFmtId="0" fontId="21" fillId="0" borderId="0" xfId="0" applyFont="1" applyFill="1" applyBorder="1" applyAlignment="1"/>
    <xf numFmtId="1" fontId="0" fillId="0" borderId="0" xfId="1316" applyNumberFormat="1" applyFont="1" applyFill="1" applyBorder="1"/>
    <xf numFmtId="1" fontId="0" fillId="0" borderId="3" xfId="0" applyNumberFormat="1" applyFont="1" applyFill="1" applyBorder="1" applyAlignment="1"/>
    <xf numFmtId="1" fontId="0" fillId="0" borderId="0" xfId="0" applyNumberFormat="1" applyFill="1"/>
    <xf numFmtId="0" fontId="21" fillId="0" borderId="0" xfId="1316" applyFont="1" applyFill="1" applyBorder="1"/>
    <xf numFmtId="0" fontId="0" fillId="0" borderId="0" xfId="0" quotePrefix="1"/>
    <xf numFmtId="1" fontId="0" fillId="0" borderId="0" xfId="0" quotePrefix="1" applyNumberFormat="1"/>
    <xf numFmtId="0" fontId="0" fillId="0" borderId="0" xfId="0" applyNumberFormat="1" applyFont="1" applyFill="1" applyBorder="1"/>
    <xf numFmtId="0" fontId="21" fillId="8" borderId="5" xfId="0" applyFont="1" applyFill="1" applyBorder="1" applyAlignment="1">
      <alignment horizontal="center" wrapText="1"/>
    </xf>
    <xf numFmtId="0" fontId="1" fillId="0" borderId="4" xfId="0" applyNumberFormat="1" applyFont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1" fillId="0" borderId="6" xfId="0" applyNumberFormat="1" applyFont="1" applyBorder="1" applyAlignment="1">
      <alignment horizontal="left"/>
    </xf>
    <xf numFmtId="1" fontId="0" fillId="0" borderId="5" xfId="0" applyNumberFormat="1" applyFont="1" applyBorder="1"/>
    <xf numFmtId="0" fontId="1" fillId="0" borderId="5" xfId="0" applyFont="1" applyBorder="1" applyAlignment="1">
      <alignment horizontal="center"/>
    </xf>
    <xf numFmtId="0" fontId="0" fillId="0" borderId="5" xfId="0" applyFont="1" applyBorder="1"/>
    <xf numFmtId="0" fontId="21" fillId="0" borderId="0" xfId="0" applyFont="1" applyAlignment="1">
      <alignment horizontal="right"/>
    </xf>
    <xf numFmtId="0" fontId="9" fillId="0" borderId="0" xfId="1539" applyFont="1" applyAlignment="1">
      <alignment horizontal="center"/>
    </xf>
    <xf numFmtId="0" fontId="1" fillId="0" borderId="0" xfId="1049"/>
    <xf numFmtId="167" fontId="0" fillId="0" borderId="0" xfId="0" applyNumberFormat="1" applyFont="1" applyFill="1" applyBorder="1" applyAlignment="1"/>
    <xf numFmtId="167" fontId="0" fillId="0" borderId="0" xfId="0" applyNumberFormat="1" applyFill="1"/>
    <xf numFmtId="167" fontId="0" fillId="0" borderId="0" xfId="0" applyNumberFormat="1" applyFont="1"/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540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>
      <selection activeCell="A2" sqref="A2"/>
    </sheetView>
  </sheetViews>
  <sheetFormatPr baseColWidth="10" defaultRowHeight="13" x14ac:dyDescent="0"/>
  <cols>
    <col min="1" max="1" width="16.85546875" customWidth="1"/>
    <col min="2" max="2" width="16.42578125" customWidth="1"/>
    <col min="7" max="7" width="11.7109375" customWidth="1"/>
    <col min="9" max="9" width="38.28515625" customWidth="1"/>
    <col min="10" max="10" width="2.28515625" customWidth="1"/>
  </cols>
  <sheetData>
    <row r="1" spans="1:7" ht="18">
      <c r="A1" s="1" t="s">
        <v>237</v>
      </c>
    </row>
    <row r="2" spans="1:7">
      <c r="B2" s="2"/>
    </row>
    <row r="3" spans="1:7">
      <c r="A3" s="68" t="s">
        <v>0</v>
      </c>
      <c r="B3" t="s">
        <v>268</v>
      </c>
    </row>
    <row r="4" spans="1:7">
      <c r="A4" s="68" t="s">
        <v>1</v>
      </c>
      <c r="B4" t="s">
        <v>268</v>
      </c>
    </row>
    <row r="5" spans="1:7">
      <c r="A5" s="68" t="s">
        <v>2</v>
      </c>
      <c r="B5" t="s">
        <v>268</v>
      </c>
    </row>
    <row r="6" spans="1:7">
      <c r="A6" s="68" t="s">
        <v>5</v>
      </c>
      <c r="B6" t="s">
        <v>268</v>
      </c>
    </row>
    <row r="7" spans="1:7">
      <c r="A7" s="68" t="s">
        <v>4</v>
      </c>
      <c r="B7" t="s">
        <v>268</v>
      </c>
    </row>
    <row r="8" spans="1:7">
      <c r="A8" s="68" t="s">
        <v>3</v>
      </c>
      <c r="B8" s="33">
        <v>38295</v>
      </c>
    </row>
    <row r="9" spans="1:7">
      <c r="A9" s="68" t="s">
        <v>271</v>
      </c>
      <c r="B9" t="s">
        <v>268</v>
      </c>
    </row>
    <row r="10" spans="1:7">
      <c r="A10" s="68" t="s">
        <v>272</v>
      </c>
      <c r="B10" t="s">
        <v>268</v>
      </c>
    </row>
    <row r="11" spans="1:7">
      <c r="B11" s="3"/>
    </row>
    <row r="12" spans="1:7">
      <c r="B12" t="s">
        <v>236</v>
      </c>
      <c r="D12" s="38"/>
      <c r="E12" s="38"/>
      <c r="F12" s="38"/>
      <c r="G12" s="38"/>
    </row>
    <row r="13" spans="1:7">
      <c r="B13" t="s">
        <v>269</v>
      </c>
      <c r="D13" s="38"/>
      <c r="E13" s="38"/>
      <c r="F13" s="38"/>
      <c r="G13" s="38"/>
    </row>
    <row r="14" spans="1:7">
      <c r="D14" s="38"/>
      <c r="E14" s="38"/>
      <c r="F14" s="38"/>
      <c r="G14" s="38"/>
    </row>
    <row r="15" spans="1:7" ht="15" customHeight="1">
      <c r="A15" s="34"/>
      <c r="B15" s="34"/>
      <c r="C15" s="34"/>
      <c r="D15" s="35"/>
      <c r="E15" s="35"/>
      <c r="F15" s="75" t="s">
        <v>233</v>
      </c>
      <c r="G15" s="75"/>
    </row>
    <row r="16" spans="1:7" ht="28" customHeight="1">
      <c r="A16" s="36"/>
      <c r="B16" s="74" t="s">
        <v>234</v>
      </c>
      <c r="C16" s="74"/>
      <c r="D16" s="37" t="s">
        <v>262</v>
      </c>
      <c r="E16" s="37" t="s">
        <v>235</v>
      </c>
      <c r="F16" s="61" t="s">
        <v>264</v>
      </c>
      <c r="G16" s="37" t="s">
        <v>265</v>
      </c>
    </row>
    <row r="17" spans="1:11" ht="20" customHeight="1">
      <c r="A17" s="39">
        <f>COUNTA(Applications!B:B)-1</f>
        <v>0</v>
      </c>
      <c r="B17" s="39" t="s">
        <v>238</v>
      </c>
      <c r="D17" s="41">
        <f>COUNTA(Applications!A:A)-1</f>
        <v>0</v>
      </c>
      <c r="E17" s="41">
        <f>A17-D17</f>
        <v>0</v>
      </c>
      <c r="F17" s="42">
        <f>COUNTIF(Applications!B:EK,REPT("?",254)&amp;"*")</f>
        <v>0</v>
      </c>
      <c r="G17" s="42">
        <f>COUNTIF(Applications!B:EL,"*"&amp;CHAR(12)&amp;"*")+COUNTIF(Applications!B:EL,"*"&amp;CHAR(13)&amp;"*")+COUNTIF(Applications!B:EL,"*"&amp;CHAR(34)&amp;"*")+COUNTIF(Applications!B:EL,"*"&amp;CHAR(39)&amp;"*")</f>
        <v>0</v>
      </c>
      <c r="I17" s="39" t="s">
        <v>255</v>
      </c>
    </row>
    <row r="18" spans="1:11" ht="20" customHeight="1">
      <c r="A18">
        <f>COUNTIF(Applications!R:R,"Master")</f>
        <v>0</v>
      </c>
      <c r="B18" t="s">
        <v>239</v>
      </c>
      <c r="D18" s="43">
        <f>COUNTIFS(Applications!A:A,"&gt;0",Applications!R:R,"Master")</f>
        <v>0</v>
      </c>
      <c r="E18" s="43">
        <f>COUNTIFS(Applications!B:B,"&lt;&gt;''",Applications!R:R,"Master")-D18</f>
        <v>0</v>
      </c>
      <c r="F18" s="44"/>
      <c r="G18" s="44"/>
      <c r="I18" t="s">
        <v>256</v>
      </c>
    </row>
    <row r="19" spans="1:11" ht="20" customHeight="1">
      <c r="A19">
        <f>A17-A18</f>
        <v>0</v>
      </c>
      <c r="B19" t="s">
        <v>240</v>
      </c>
      <c r="D19" s="43">
        <f>IF(ISNUMBER(D17),D17-D18,"")</f>
        <v>0</v>
      </c>
      <c r="E19" s="43">
        <f>IF(ISNUMBER(E17),E17-E18,"")</f>
        <v>0</v>
      </c>
      <c r="F19" s="44"/>
      <c r="G19" s="44"/>
      <c r="I19" s="58" t="s">
        <v>257</v>
      </c>
      <c r="J19" t="s">
        <v>263</v>
      </c>
      <c r="K19" t="s">
        <v>259</v>
      </c>
    </row>
    <row r="20" spans="1:11" ht="20" customHeight="1">
      <c r="A20" s="39">
        <f>COUNTA(Devices!B:B)-1</f>
        <v>0</v>
      </c>
      <c r="B20" s="39" t="s">
        <v>241</v>
      </c>
      <c r="D20" s="41">
        <f>COUNTA(Devices!A:A)-1</f>
        <v>0</v>
      </c>
      <c r="E20" s="41">
        <f>A20-D20</f>
        <v>0</v>
      </c>
      <c r="F20" s="42">
        <f>COUNTIF(Devices!B:EK,REPT("?",254)&amp;"*")</f>
        <v>0</v>
      </c>
      <c r="G20" s="42">
        <f>COUNTIF(Devices!B:EL,"*"&amp;CHAR(12)&amp;"*")+COUNTIF(Devices!B:EL,"*"&amp;CHAR(13)&amp;"*")+COUNTIF(Devices!B:EL,"*"&amp;CHAR(34)&amp;"*")+COUNTIF(Devices!B:EL,"*"&amp;CHAR(39)&amp;"*")</f>
        <v>0</v>
      </c>
      <c r="I20" s="59" t="s">
        <v>258</v>
      </c>
      <c r="J20" t="s">
        <v>263</v>
      </c>
      <c r="K20" t="s">
        <v>260</v>
      </c>
    </row>
    <row r="21" spans="1:11" ht="20" customHeight="1">
      <c r="A21">
        <f>COUNTIF(Devices!H:H,"Server")+COUNTIF(Devices!H:H,"VM")+COUNTIF(Devices!H:H,"Blade")+COUNTIF(Devices!H:H,"Appliance")</f>
        <v>0</v>
      </c>
      <c r="B21" t="s">
        <v>242</v>
      </c>
      <c r="D21" s="43">
        <f>COUNTIFS(Devices!A:A,"&lt;&gt;''",Devices!H:H,"Server")+COUNTIFS(Devices!A:A,"&lt;&gt;''",Devices!H:H,"Blade")+COUNTIFS(Devices!A:A,"&lt;&gt;''",Devices!H:H,"VM")++COUNTIFS(Devices!A:A,"&lt;&gt;''",Devices!H:H,"Appliance")</f>
        <v>0</v>
      </c>
      <c r="E21" s="43">
        <f>COUNTIFS(Devices!A:A,"",Devices!B:B,"&lt;&gt;''",Devices!H:H,"Server")+COUNTIFS(Devices!A:A,"",Devices!B:B,"&lt;&gt;''",Devices!H:H,"Blade")+COUNTIFS(Devices!A:A,"",Devices!B:B,"&lt;&gt;''",Devices!H:H,"VM")++COUNTIFS(Devices!A:A,"",Devices!B:B,"&lt;&gt;''",Devices!H:H,"Appliance")</f>
        <v>0</v>
      </c>
      <c r="F21" s="44"/>
      <c r="G21" s="44"/>
    </row>
    <row r="22" spans="1:11" ht="20" customHeight="1">
      <c r="A22" s="39">
        <f>COUNTA(Databases!B:B)-1</f>
        <v>0</v>
      </c>
      <c r="B22" s="39" t="s">
        <v>243</v>
      </c>
      <c r="D22" s="41">
        <f>COUNTA(Databases!A:A)-1</f>
        <v>0</v>
      </c>
      <c r="E22" s="41">
        <f>A22-D22</f>
        <v>0</v>
      </c>
      <c r="F22" s="42">
        <f>COUNTIF(Databases!B:EK,REPT("?",254)&amp;"*")</f>
        <v>0</v>
      </c>
      <c r="G22" s="42">
        <f>COUNTIF(Databases!B:EL,"*"&amp;CHAR(12)&amp;"*")+COUNTIF(Databases!B:EL,"*"&amp;CHAR(13)&amp;"*")+COUNTIF(Databases!B:EL,"*"&amp;CHAR(34)&amp;"*")+COUNTIF(Databases!B:EL,"*"&amp;CHAR(39)&amp;"*")</f>
        <v>0</v>
      </c>
    </row>
    <row r="23" spans="1:11" ht="20" customHeight="1">
      <c r="A23" s="39">
        <f>COUNTA(Storage!B:B)-1</f>
        <v>0</v>
      </c>
      <c r="B23" s="39" t="s">
        <v>244</v>
      </c>
      <c r="D23" s="41">
        <f>COUNTA(Storage!A:A)-1</f>
        <v>0</v>
      </c>
      <c r="E23" s="41">
        <f>A23-D23</f>
        <v>0</v>
      </c>
      <c r="F23" s="42">
        <f>COUNTIF(Storage!B:EL,REPT("?",254)&amp;"*")</f>
        <v>0</v>
      </c>
      <c r="G23" s="42">
        <f>COUNTIF(Storage!B:EM,"*"&amp;CHAR(12)&amp;"*")+COUNTIF(Storage!B:EM,"*"&amp;CHAR(13)&amp;"*")+COUNTIF(Storage!B:EM,"*"&amp;CHAR(34)&amp;"*")+COUNTIF(Storage!B:EM,"*"&amp;CHAR(39)&amp;"*")</f>
        <v>0</v>
      </c>
    </row>
    <row r="24" spans="1:11" ht="20" customHeight="1">
      <c r="A24" s="39">
        <f>COUNTA(Dependencies!D:D)-1</f>
        <v>0</v>
      </c>
      <c r="B24" s="39" t="s">
        <v>245</v>
      </c>
      <c r="D24" s="41">
        <f>COUNTA(Dependencies!A:A)-1</f>
        <v>0</v>
      </c>
      <c r="E24" s="41">
        <f>A24-D24</f>
        <v>0</v>
      </c>
      <c r="F24" s="42">
        <f>COUNTIF(Storage!B:EL,REPT("?",254)&amp;"*")</f>
        <v>0</v>
      </c>
      <c r="G24" s="45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" customHeight="1">
      <c r="A25">
        <f>COUNTIF(Dependencies!H:H,"Master")</f>
        <v>0</v>
      </c>
      <c r="B25" t="s">
        <v>246</v>
      </c>
      <c r="D25" s="38"/>
      <c r="E25" s="38"/>
      <c r="F25" s="38"/>
      <c r="G25" s="38"/>
    </row>
    <row r="26" spans="1:11" ht="20" customHeight="1">
      <c r="A26">
        <f>COUNTIFS(Dependencies!D:D,"Application",Dependencies!G:G,"Application")-A25</f>
        <v>0</v>
      </c>
      <c r="B26" t="s">
        <v>247</v>
      </c>
      <c r="D26" s="38"/>
      <c r="E26" s="38"/>
      <c r="F26" s="38"/>
      <c r="G26" s="38"/>
    </row>
    <row r="27" spans="1:11" ht="20" customHeight="1">
      <c r="A27">
        <f>COUNTIFS(Dependencies!D:D,"Application",Dependencies!H:H,"Runs On")</f>
        <v>0</v>
      </c>
      <c r="B27" t="s">
        <v>248</v>
      </c>
      <c r="D27" s="38"/>
      <c r="E27" s="38"/>
      <c r="F27" s="38"/>
      <c r="G27" s="38"/>
    </row>
    <row r="28" spans="1:11" ht="20" customHeight="1">
      <c r="A28">
        <f>COUNTIFS(Dependencies!D:D,"Application",Dependencies!G:G,"Database")</f>
        <v>0</v>
      </c>
      <c r="B28" t="s">
        <v>249</v>
      </c>
      <c r="D28" s="38"/>
      <c r="E28" s="38"/>
      <c r="F28" s="38"/>
      <c r="G28" s="38"/>
    </row>
    <row r="29" spans="1:11" ht="20" customHeight="1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250</v>
      </c>
      <c r="D29" s="38"/>
      <c r="E29" s="38"/>
      <c r="F29" s="38"/>
      <c r="G29" s="38"/>
    </row>
    <row r="30" spans="1:11" ht="20" customHeight="1">
      <c r="A30">
        <f>COUNTIF(Dependencies!H:H,"Storage")</f>
        <v>0</v>
      </c>
      <c r="B30" t="s">
        <v>251</v>
      </c>
      <c r="D30" s="38"/>
      <c r="E30" s="38"/>
      <c r="F30" s="38"/>
      <c r="G30" s="38"/>
    </row>
    <row r="31" spans="1:11" ht="20" customHeight="1">
      <c r="A31" s="39">
        <f>COUNTA(Room!B:B)-1</f>
        <v>0</v>
      </c>
      <c r="B31" s="39" t="s">
        <v>210</v>
      </c>
      <c r="D31" s="46"/>
      <c r="E31" s="46"/>
      <c r="F31" s="46"/>
      <c r="G31" s="46"/>
    </row>
    <row r="32" spans="1:11" ht="20" customHeight="1">
      <c r="A32" s="39">
        <f>COUNTA(Rack!B:B)-1</f>
        <v>0</v>
      </c>
      <c r="B32" s="39" t="s">
        <v>252</v>
      </c>
      <c r="D32" s="46"/>
      <c r="E32" s="46"/>
      <c r="F32" s="46"/>
      <c r="G32" s="46"/>
    </row>
    <row r="33" spans="1:7" ht="20" customHeight="1">
      <c r="A33" s="39">
        <f>COUNTA(Cabling!B:B)-2</f>
        <v>0</v>
      </c>
      <c r="B33" s="39" t="s">
        <v>253</v>
      </c>
      <c r="D33" s="46"/>
      <c r="E33" s="46"/>
      <c r="F33" s="46"/>
      <c r="G33" s="46"/>
    </row>
    <row r="34" spans="1:7" ht="20" customHeight="1">
      <c r="A34" s="40">
        <f>COUNTA(Comments!B:B)-1</f>
        <v>0</v>
      </c>
      <c r="B34" s="39" t="s">
        <v>254</v>
      </c>
      <c r="D34" s="46"/>
      <c r="E34" s="46"/>
      <c r="F34" s="46"/>
      <c r="G34" s="46"/>
    </row>
    <row r="37" spans="1:7">
      <c r="A37" t="s">
        <v>267</v>
      </c>
    </row>
    <row r="38" spans="1:7">
      <c r="A38" t="s">
        <v>266</v>
      </c>
    </row>
    <row r="45" spans="1:7" ht="21" customHeight="1"/>
    <row r="46" spans="1:7" ht="21" customHeight="1"/>
    <row r="47" spans="1:7" ht="21" customHeight="1"/>
    <row r="48" spans="1:7" ht="21" customHeight="1"/>
    <row r="49" ht="21" customHeight="1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baseColWidth="10" defaultColWidth="9.7109375" defaultRowHeight="13" x14ac:dyDescent="0"/>
  <cols>
    <col min="1" max="1" width="16.7109375" style="13" customWidth="1"/>
    <col min="2" max="2" width="16" style="11" customWidth="1"/>
    <col min="3" max="3" width="20.140625" style="22" customWidth="1"/>
    <col min="4" max="4" width="17.42578125" style="12" customWidth="1"/>
    <col min="5" max="5" width="17.42578125" style="22" customWidth="1"/>
    <col min="6" max="6" width="51.85546875" style="22" customWidth="1"/>
    <col min="7" max="16384" width="9.7109375" style="22"/>
  </cols>
  <sheetData>
    <row r="1" spans="1:6">
      <c r="A1" s="31" t="s">
        <v>228</v>
      </c>
      <c r="B1" s="31" t="s">
        <v>6</v>
      </c>
      <c r="C1" s="31" t="s">
        <v>229</v>
      </c>
      <c r="D1" s="31" t="s">
        <v>230</v>
      </c>
      <c r="E1" s="31" t="s">
        <v>231</v>
      </c>
      <c r="F1" s="32" t="s">
        <v>232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42578125" defaultRowHeight="12" x14ac:dyDescent="0"/>
  <cols>
    <col min="1" max="5" width="19.42578125" style="70" customWidth="1"/>
    <col min="6" max="16384" width="11.42578125" style="70"/>
  </cols>
  <sheetData>
    <row r="1" spans="1:5">
      <c r="A1" s="69" t="s">
        <v>273</v>
      </c>
      <c r="B1" s="69" t="s">
        <v>274</v>
      </c>
      <c r="C1" s="69" t="s">
        <v>275</v>
      </c>
      <c r="D1" s="69" t="s">
        <v>276</v>
      </c>
      <c r="E1" s="69" t="s">
        <v>277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"/>
  <sheetViews>
    <sheetView showGridLines="0" topLeftCell="AE1" workbookViewId="0">
      <pane ySplit="1" topLeftCell="A2" activePane="bottomLeft" state="frozen"/>
      <selection pane="bottomLeft" activeCell="AE2" sqref="AE2"/>
    </sheetView>
  </sheetViews>
  <sheetFormatPr baseColWidth="10" defaultColWidth="9.7109375" defaultRowHeight="13" x14ac:dyDescent="0"/>
  <cols>
    <col min="1" max="1" width="9.7109375" style="11"/>
    <col min="2" max="2" width="20" customWidth="1"/>
    <col min="15" max="15" width="9.7109375" style="12"/>
    <col min="16" max="16" width="11.85546875" style="12" customWidth="1"/>
    <col min="20" max="20" width="11.140625" customWidth="1"/>
    <col min="23" max="23" width="9.7109375" style="11"/>
    <col min="28" max="28" width="17.28515625" customWidth="1"/>
    <col min="33" max="33" width="9.85546875" style="11" customWidth="1"/>
    <col min="34" max="34" width="11.42578125" customWidth="1"/>
    <col min="35" max="35" width="13.42578125" customWidth="1"/>
    <col min="36" max="36" width="16.140625" style="11" customWidth="1"/>
    <col min="37" max="37" width="9.42578125" customWidth="1"/>
    <col min="38" max="38" width="11.42578125" customWidth="1"/>
    <col min="39" max="39" width="13.42578125" style="11" customWidth="1"/>
    <col min="40" max="40" width="8.7109375" customWidth="1"/>
    <col min="41" max="41" width="10.42578125" customWidth="1"/>
    <col min="42" max="42" width="13.42578125" style="56" customWidth="1"/>
    <col min="43" max="43" width="11.85546875" style="11" customWidth="1"/>
    <col min="44" max="44" width="12.140625" style="72" customWidth="1"/>
    <col min="45" max="45" width="11.140625" customWidth="1"/>
    <col min="46" max="73" width="9.7109375" customWidth="1"/>
    <col min="74" max="74" width="9.7109375" style="13" customWidth="1"/>
    <col min="75" max="109" width="9.7109375" customWidth="1"/>
    <col min="110" max="110" width="9.7109375" style="13" customWidth="1"/>
    <col min="111" max="141" width="9.7109375" customWidth="1"/>
  </cols>
  <sheetData>
    <row r="1" spans="1:141" s="17" customFormat="1">
      <c r="A1" s="47" t="s">
        <v>147</v>
      </c>
      <c r="B1" s="57" t="s">
        <v>7</v>
      </c>
      <c r="C1" s="15" t="s">
        <v>148</v>
      </c>
      <c r="D1" s="15" t="s">
        <v>149</v>
      </c>
      <c r="E1" s="15" t="s">
        <v>150</v>
      </c>
      <c r="F1" s="15" t="s">
        <v>151</v>
      </c>
      <c r="G1" s="15" t="s">
        <v>152</v>
      </c>
      <c r="H1" s="15" t="s">
        <v>153</v>
      </c>
      <c r="I1" s="15" t="s">
        <v>14</v>
      </c>
      <c r="J1" s="15" t="s">
        <v>30</v>
      </c>
      <c r="K1" s="15" t="s">
        <v>154</v>
      </c>
      <c r="L1" s="15" t="s">
        <v>155</v>
      </c>
      <c r="M1" s="15" t="s">
        <v>156</v>
      </c>
      <c r="N1" s="15" t="s">
        <v>157</v>
      </c>
      <c r="O1" s="16" t="s">
        <v>31</v>
      </c>
      <c r="P1" s="16" t="s">
        <v>32</v>
      </c>
      <c r="Q1" s="15" t="s">
        <v>158</v>
      </c>
      <c r="R1" s="15" t="s">
        <v>33</v>
      </c>
      <c r="S1" s="15" t="s">
        <v>159</v>
      </c>
      <c r="T1" s="17" t="s">
        <v>35</v>
      </c>
      <c r="U1" s="15" t="s">
        <v>36</v>
      </c>
      <c r="V1" s="15" t="s">
        <v>37</v>
      </c>
      <c r="W1" s="54" t="s">
        <v>160</v>
      </c>
      <c r="X1" s="15" t="s">
        <v>161</v>
      </c>
      <c r="Y1" s="15" t="s">
        <v>162</v>
      </c>
      <c r="Z1" s="15" t="s">
        <v>163</v>
      </c>
      <c r="AA1" s="15" t="s">
        <v>164</v>
      </c>
      <c r="AB1" s="17" t="s">
        <v>165</v>
      </c>
      <c r="AC1" s="17" t="s">
        <v>166</v>
      </c>
      <c r="AD1" s="17" t="s">
        <v>167</v>
      </c>
      <c r="AE1" s="17" t="s">
        <v>168</v>
      </c>
      <c r="AF1" s="17" t="s">
        <v>169</v>
      </c>
      <c r="AG1" s="7" t="s">
        <v>43</v>
      </c>
      <c r="AH1" s="8" t="s">
        <v>170</v>
      </c>
      <c r="AI1" s="8" t="s">
        <v>171</v>
      </c>
      <c r="AJ1" s="55" t="s">
        <v>172</v>
      </c>
      <c r="AK1" s="18" t="s">
        <v>173</v>
      </c>
      <c r="AL1" s="18" t="s">
        <v>174</v>
      </c>
      <c r="AM1" s="55" t="s">
        <v>175</v>
      </c>
      <c r="AN1" s="18" t="s">
        <v>176</v>
      </c>
      <c r="AO1" s="18" t="s">
        <v>177</v>
      </c>
      <c r="AP1" s="55" t="s">
        <v>178</v>
      </c>
      <c r="AQ1" s="14" t="s">
        <v>44</v>
      </c>
      <c r="AR1" s="71" t="s">
        <v>49</v>
      </c>
      <c r="AS1" s="8" t="s">
        <v>50</v>
      </c>
      <c r="AT1" s="17" t="s">
        <v>51</v>
      </c>
      <c r="AU1" s="17" t="s">
        <v>52</v>
      </c>
      <c r="AV1" s="17" t="s">
        <v>53</v>
      </c>
      <c r="AW1" s="17" t="s">
        <v>54</v>
      </c>
      <c r="AX1" s="17" t="s">
        <v>55</v>
      </c>
      <c r="AY1" s="17" t="s">
        <v>56</v>
      </c>
      <c r="AZ1" s="17" t="s">
        <v>57</v>
      </c>
      <c r="BA1" s="17" t="s">
        <v>58</v>
      </c>
      <c r="BB1" s="17" t="s">
        <v>59</v>
      </c>
      <c r="BC1" s="17" t="s">
        <v>60</v>
      </c>
      <c r="BD1" s="17" t="s">
        <v>61</v>
      </c>
      <c r="BE1" s="17" t="s">
        <v>62</v>
      </c>
      <c r="BF1" s="17" t="s">
        <v>63</v>
      </c>
      <c r="BG1" s="17" t="s">
        <v>64</v>
      </c>
      <c r="BH1" s="17" t="s">
        <v>65</v>
      </c>
      <c r="BI1" s="17" t="s">
        <v>66</v>
      </c>
      <c r="BJ1" s="17" t="s">
        <v>67</v>
      </c>
      <c r="BK1" s="17" t="s">
        <v>68</v>
      </c>
      <c r="BL1" s="17" t="s">
        <v>69</v>
      </c>
      <c r="BM1" s="17" t="s">
        <v>70</v>
      </c>
      <c r="BN1" s="17" t="s">
        <v>71</v>
      </c>
      <c r="BO1" s="17" t="s">
        <v>72</v>
      </c>
      <c r="BP1" s="17" t="s">
        <v>73</v>
      </c>
      <c r="BQ1" s="17" t="s">
        <v>74</v>
      </c>
      <c r="BR1" s="8" t="s">
        <v>75</v>
      </c>
      <c r="BS1" s="8" t="s">
        <v>76</v>
      </c>
      <c r="BT1" s="8" t="s">
        <v>77</v>
      </c>
      <c r="BU1" s="8" t="s">
        <v>78</v>
      </c>
      <c r="BV1" s="8" t="s">
        <v>79</v>
      </c>
      <c r="BW1" s="8" t="s">
        <v>80</v>
      </c>
      <c r="BX1" s="8" t="s">
        <v>81</v>
      </c>
      <c r="BY1" s="8" t="s">
        <v>82</v>
      </c>
      <c r="BZ1" s="8" t="s">
        <v>83</v>
      </c>
      <c r="CA1" s="8" t="s">
        <v>84</v>
      </c>
      <c r="CB1" s="8" t="s">
        <v>85</v>
      </c>
      <c r="CC1" s="8" t="s">
        <v>86</v>
      </c>
      <c r="CD1" s="8" t="s">
        <v>87</v>
      </c>
      <c r="CE1" s="8" t="s">
        <v>88</v>
      </c>
      <c r="CF1" s="8" t="s">
        <v>89</v>
      </c>
      <c r="CG1" s="8" t="s">
        <v>90</v>
      </c>
      <c r="CH1" s="8" t="s">
        <v>91</v>
      </c>
      <c r="CI1" s="8" t="s">
        <v>92</v>
      </c>
      <c r="CJ1" s="8" t="s">
        <v>93</v>
      </c>
      <c r="CK1" s="8" t="s">
        <v>94</v>
      </c>
      <c r="CL1" s="8" t="s">
        <v>95</v>
      </c>
      <c r="CM1" s="8" t="s">
        <v>96</v>
      </c>
      <c r="CN1" s="8" t="s">
        <v>97</v>
      </c>
      <c r="CO1" s="8" t="s">
        <v>98</v>
      </c>
      <c r="CP1" s="8" t="s">
        <v>99</v>
      </c>
      <c r="CQ1" s="8" t="s">
        <v>100</v>
      </c>
      <c r="CR1" s="8" t="s">
        <v>101</v>
      </c>
      <c r="CS1" s="8" t="s">
        <v>102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110</v>
      </c>
      <c r="DB1" s="8" t="s">
        <v>111</v>
      </c>
      <c r="DC1" s="8" t="s">
        <v>112</v>
      </c>
      <c r="DD1" s="8" t="s">
        <v>113</v>
      </c>
      <c r="DE1" s="8" t="s">
        <v>114</v>
      </c>
      <c r="DF1" s="8" t="s">
        <v>115</v>
      </c>
      <c r="DG1" s="8" t="s">
        <v>116</v>
      </c>
      <c r="DH1" s="8" t="s">
        <v>117</v>
      </c>
      <c r="DI1" s="8" t="s">
        <v>118</v>
      </c>
      <c r="DJ1" s="8" t="s">
        <v>119</v>
      </c>
      <c r="DK1" s="8" t="s">
        <v>120</v>
      </c>
      <c r="DL1" s="8" t="s">
        <v>121</v>
      </c>
      <c r="DM1" s="8" t="s">
        <v>122</v>
      </c>
      <c r="DN1" s="8" t="s">
        <v>123</v>
      </c>
      <c r="DO1" s="8" t="s">
        <v>124</v>
      </c>
      <c r="DP1" s="8" t="s">
        <v>125</v>
      </c>
      <c r="DQ1" s="8" t="s">
        <v>126</v>
      </c>
      <c r="DR1" s="8" t="s">
        <v>127</v>
      </c>
      <c r="DS1" s="8" t="s">
        <v>128</v>
      </c>
      <c r="DT1" s="8" t="s">
        <v>129</v>
      </c>
      <c r="DU1" s="8" t="s">
        <v>130</v>
      </c>
      <c r="DV1" s="8" t="s">
        <v>131</v>
      </c>
      <c r="DW1" s="8" t="s">
        <v>132</v>
      </c>
      <c r="DX1" s="8" t="s">
        <v>133</v>
      </c>
      <c r="DY1" s="8" t="s">
        <v>134</v>
      </c>
      <c r="DZ1" s="8" t="s">
        <v>135</v>
      </c>
      <c r="EA1" s="8" t="s">
        <v>136</v>
      </c>
      <c r="EB1" s="8" t="s">
        <v>137</v>
      </c>
      <c r="EC1" s="8" t="s">
        <v>138</v>
      </c>
      <c r="ED1" s="8" t="s">
        <v>139</v>
      </c>
      <c r="EE1" s="8" t="s">
        <v>140</v>
      </c>
      <c r="EF1" s="8" t="s">
        <v>141</v>
      </c>
      <c r="EG1" s="8" t="s">
        <v>142</v>
      </c>
      <c r="EH1" s="8" t="s">
        <v>143</v>
      </c>
      <c r="EI1" s="8" t="s">
        <v>144</v>
      </c>
      <c r="EJ1" s="8" t="s">
        <v>145</v>
      </c>
      <c r="EK1" s="8" t="s">
        <v>146</v>
      </c>
    </row>
  </sheetData>
  <sheetProtection selectLockedCells="1" selectUnlockedCells="1"/>
  <autoFilter ref="A1:EK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K1"/>
  <sheetViews>
    <sheetView showGridLines="0" topLeftCell="AD1" workbookViewId="0">
      <pane ySplit="1" topLeftCell="A2" activePane="bottomLeft" state="frozen"/>
      <selection pane="bottomLeft" activeCell="AD2" sqref="AD2"/>
    </sheetView>
  </sheetViews>
  <sheetFormatPr baseColWidth="10" defaultColWidth="11" defaultRowHeight="13" x14ac:dyDescent="0"/>
  <cols>
    <col min="1" max="1" width="7.7109375" style="4" customWidth="1"/>
    <col min="2" max="2" width="16.7109375" style="5" customWidth="1"/>
    <col min="3" max="3" width="15.85546875" style="5" customWidth="1"/>
    <col min="4" max="4" width="13" style="5" customWidth="1"/>
    <col min="5" max="5" width="11.42578125" style="5" customWidth="1"/>
    <col min="6" max="6" width="11.140625" style="5" customWidth="1"/>
    <col min="7" max="7" width="15.140625" style="5" customWidth="1"/>
    <col min="8" max="9" width="12.140625" style="5" customWidth="1"/>
    <col min="10" max="10" width="9.42578125" style="5" customWidth="1"/>
    <col min="11" max="11" width="8.85546875" style="5" customWidth="1"/>
    <col min="12" max="13" width="10.28515625" style="5" customWidth="1"/>
    <col min="14" max="14" width="9.85546875" style="5" customWidth="1"/>
    <col min="15" max="15" width="10.42578125" style="4" customWidth="1"/>
    <col min="16" max="16" width="11.28515625" style="5" customWidth="1"/>
    <col min="17" max="17" width="18.85546875" style="4" customWidth="1"/>
    <col min="18" max="18" width="13.28515625" style="5" customWidth="1"/>
    <col min="19" max="19" width="8.42578125" style="5" customWidth="1"/>
    <col min="20" max="20" width="11.42578125" style="5" customWidth="1"/>
    <col min="21" max="21" width="11" style="5"/>
    <col min="22" max="22" width="10" style="4" customWidth="1"/>
    <col min="23" max="23" width="11" style="5"/>
    <col min="24" max="24" width="15.7109375" style="4" customWidth="1"/>
    <col min="25" max="25" width="12.140625" style="5" customWidth="1"/>
    <col min="26" max="26" width="12" style="6" customWidth="1"/>
    <col min="27" max="27" width="11" style="6"/>
    <col min="28" max="28" width="12.85546875" style="5" customWidth="1"/>
    <col min="29" max="30" width="11" style="5"/>
    <col min="31" max="31" width="11.42578125" style="5" customWidth="1"/>
    <col min="32" max="32" width="11" style="5"/>
    <col min="33" max="33" width="8.85546875" style="5" customWidth="1"/>
    <col min="34" max="36" width="11" style="5"/>
    <col min="37" max="38" width="11" style="4"/>
    <col min="39" max="39" width="12.85546875" style="4" customWidth="1"/>
    <col min="40" max="41" width="8.7109375" style="4" customWidth="1"/>
    <col min="42" max="42" width="14" style="4" customWidth="1"/>
    <col min="43" max="43" width="11.140625" style="4" customWidth="1"/>
    <col min="44" max="44" width="12.140625" style="73" customWidth="1"/>
    <col min="45" max="45" width="10.42578125" style="4" customWidth="1"/>
    <col min="46" max="110" width="9.7109375" style="5" customWidth="1"/>
    <col min="111" max="111" width="9.7109375" style="4" customWidth="1"/>
    <col min="112" max="112" width="9.7109375" style="5" customWidth="1"/>
    <col min="113" max="113" width="9.7109375" style="4" customWidth="1"/>
    <col min="114" max="141" width="9.7109375" style="5" customWidth="1"/>
    <col min="142" max="16384" width="11" style="5"/>
  </cols>
  <sheetData>
    <row r="1" spans="1:141" s="8" customFormat="1">
      <c r="A1" s="52" t="s">
        <v>6</v>
      </c>
      <c r="B1" s="53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7" t="s">
        <v>20</v>
      </c>
      <c r="P1" s="8" t="s">
        <v>21</v>
      </c>
      <c r="Q1" s="7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7" t="s">
        <v>27</v>
      </c>
      <c r="W1" s="8" t="s">
        <v>28</v>
      </c>
      <c r="X1" s="7" t="s">
        <v>29</v>
      </c>
      <c r="Y1" s="8" t="s">
        <v>30</v>
      </c>
      <c r="Z1" s="9" t="s">
        <v>31</v>
      </c>
      <c r="AA1" s="9" t="s">
        <v>32</v>
      </c>
      <c r="AB1" s="8" t="s">
        <v>33</v>
      </c>
      <c r="AC1" s="8" t="s">
        <v>34</v>
      </c>
      <c r="AD1" s="8" t="s">
        <v>35</v>
      </c>
      <c r="AE1" s="8" t="s">
        <v>36</v>
      </c>
      <c r="AF1" s="8" t="s">
        <v>37</v>
      </c>
      <c r="AG1" s="8" t="s">
        <v>38</v>
      </c>
      <c r="AH1" s="8" t="s">
        <v>39</v>
      </c>
      <c r="AI1" s="8" t="s">
        <v>40</v>
      </c>
      <c r="AJ1" s="8" t="s">
        <v>41</v>
      </c>
      <c r="AK1" s="7" t="s">
        <v>42</v>
      </c>
      <c r="AL1" s="7" t="s">
        <v>43</v>
      </c>
      <c r="AM1" s="7" t="s">
        <v>44</v>
      </c>
      <c r="AN1" s="10" t="s">
        <v>45</v>
      </c>
      <c r="AO1" s="8" t="s">
        <v>46</v>
      </c>
      <c r="AP1" s="7" t="s">
        <v>47</v>
      </c>
      <c r="AQ1" s="8" t="s">
        <v>48</v>
      </c>
      <c r="AR1" s="71" t="s">
        <v>49</v>
      </c>
      <c r="AS1" s="8" t="s">
        <v>50</v>
      </c>
      <c r="AT1" s="8" t="s">
        <v>51</v>
      </c>
      <c r="AU1" s="8" t="s">
        <v>52</v>
      </c>
      <c r="AV1" s="8" t="s">
        <v>53</v>
      </c>
      <c r="AW1" s="8" t="s">
        <v>54</v>
      </c>
      <c r="AX1" s="8" t="s">
        <v>55</v>
      </c>
      <c r="AY1" s="8" t="s">
        <v>56</v>
      </c>
      <c r="AZ1" s="8" t="s">
        <v>57</v>
      </c>
      <c r="BA1" s="8" t="s">
        <v>58</v>
      </c>
      <c r="BB1" s="8" t="s">
        <v>59</v>
      </c>
      <c r="BC1" s="8" t="s">
        <v>60</v>
      </c>
      <c r="BD1" s="8" t="s">
        <v>61</v>
      </c>
      <c r="BE1" s="8" t="s">
        <v>62</v>
      </c>
      <c r="BF1" s="8" t="s">
        <v>63</v>
      </c>
      <c r="BG1" s="8" t="s">
        <v>64</v>
      </c>
      <c r="BH1" s="8" t="s">
        <v>65</v>
      </c>
      <c r="BI1" s="8" t="s">
        <v>66</v>
      </c>
      <c r="BJ1" s="8" t="s">
        <v>67</v>
      </c>
      <c r="BK1" s="8" t="s">
        <v>68</v>
      </c>
      <c r="BL1" s="8" t="s">
        <v>69</v>
      </c>
      <c r="BM1" s="8" t="s">
        <v>70</v>
      </c>
      <c r="BN1" s="8" t="s">
        <v>71</v>
      </c>
      <c r="BO1" s="8" t="s">
        <v>72</v>
      </c>
      <c r="BP1" s="8" t="s">
        <v>73</v>
      </c>
      <c r="BQ1" s="8" t="s">
        <v>74</v>
      </c>
      <c r="BR1" s="8" t="s">
        <v>75</v>
      </c>
      <c r="BS1" s="8" t="s">
        <v>76</v>
      </c>
      <c r="BT1" s="8" t="s">
        <v>77</v>
      </c>
      <c r="BU1" s="8" t="s">
        <v>78</v>
      </c>
      <c r="BV1" s="8" t="s">
        <v>79</v>
      </c>
      <c r="BW1" s="8" t="s">
        <v>80</v>
      </c>
      <c r="BX1" s="8" t="s">
        <v>81</v>
      </c>
      <c r="BY1" s="8" t="s">
        <v>82</v>
      </c>
      <c r="BZ1" s="8" t="s">
        <v>83</v>
      </c>
      <c r="CA1" s="8" t="s">
        <v>84</v>
      </c>
      <c r="CB1" s="8" t="s">
        <v>85</v>
      </c>
      <c r="CC1" s="8" t="s">
        <v>86</v>
      </c>
      <c r="CD1" s="8" t="s">
        <v>87</v>
      </c>
      <c r="CE1" s="8" t="s">
        <v>88</v>
      </c>
      <c r="CF1" s="8" t="s">
        <v>89</v>
      </c>
      <c r="CG1" s="8" t="s">
        <v>90</v>
      </c>
      <c r="CH1" s="8" t="s">
        <v>91</v>
      </c>
      <c r="CI1" s="8" t="s">
        <v>92</v>
      </c>
      <c r="CJ1" s="8" t="s">
        <v>93</v>
      </c>
      <c r="CK1" s="8" t="s">
        <v>94</v>
      </c>
      <c r="CL1" s="8" t="s">
        <v>95</v>
      </c>
      <c r="CM1" s="8" t="s">
        <v>96</v>
      </c>
      <c r="CN1" s="8" t="s">
        <v>97</v>
      </c>
      <c r="CO1" s="8" t="s">
        <v>98</v>
      </c>
      <c r="CP1" s="8" t="s">
        <v>99</v>
      </c>
      <c r="CQ1" s="8" t="s">
        <v>100</v>
      </c>
      <c r="CR1" s="8" t="s">
        <v>101</v>
      </c>
      <c r="CS1" s="8" t="s">
        <v>102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110</v>
      </c>
      <c r="DB1" s="8" t="s">
        <v>111</v>
      </c>
      <c r="DC1" s="8" t="s">
        <v>112</v>
      </c>
      <c r="DD1" s="8" t="s">
        <v>113</v>
      </c>
      <c r="DE1" s="8" t="s">
        <v>114</v>
      </c>
      <c r="DF1" s="8" t="s">
        <v>115</v>
      </c>
      <c r="DG1" s="8" t="s">
        <v>116</v>
      </c>
      <c r="DH1" s="8" t="s">
        <v>117</v>
      </c>
      <c r="DI1" s="8" t="s">
        <v>118</v>
      </c>
      <c r="DJ1" s="8" t="s">
        <v>119</v>
      </c>
      <c r="DK1" s="8" t="s">
        <v>120</v>
      </c>
      <c r="DL1" s="8" t="s">
        <v>121</v>
      </c>
      <c r="DM1" s="8" t="s">
        <v>122</v>
      </c>
      <c r="DN1" s="8" t="s">
        <v>123</v>
      </c>
      <c r="DO1" s="8" t="s">
        <v>124</v>
      </c>
      <c r="DP1" s="8" t="s">
        <v>125</v>
      </c>
      <c r="DQ1" s="8" t="s">
        <v>126</v>
      </c>
      <c r="DR1" s="8" t="s">
        <v>127</v>
      </c>
      <c r="DS1" s="8" t="s">
        <v>128</v>
      </c>
      <c r="DT1" s="8" t="s">
        <v>129</v>
      </c>
      <c r="DU1" s="8" t="s">
        <v>130</v>
      </c>
      <c r="DV1" s="8" t="s">
        <v>131</v>
      </c>
      <c r="DW1" s="8" t="s">
        <v>132</v>
      </c>
      <c r="DX1" s="8" t="s">
        <v>133</v>
      </c>
      <c r="DY1" s="8" t="s">
        <v>134</v>
      </c>
      <c r="DZ1" s="8" t="s">
        <v>135</v>
      </c>
      <c r="EA1" s="8" t="s">
        <v>136</v>
      </c>
      <c r="EB1" s="8" t="s">
        <v>137</v>
      </c>
      <c r="EC1" s="8" t="s">
        <v>138</v>
      </c>
      <c r="ED1" s="8" t="s">
        <v>139</v>
      </c>
      <c r="EE1" s="8" t="s">
        <v>140</v>
      </c>
      <c r="EF1" s="8" t="s">
        <v>141</v>
      </c>
      <c r="EG1" s="8" t="s">
        <v>142</v>
      </c>
      <c r="EH1" s="8" t="s">
        <v>143</v>
      </c>
      <c r="EI1" s="8" t="s">
        <v>144</v>
      </c>
      <c r="EJ1" s="8" t="s">
        <v>145</v>
      </c>
      <c r="EK1" s="8" t="s">
        <v>146</v>
      </c>
    </row>
  </sheetData>
  <sheetProtection selectLockedCells="1" selectUnlockedCells="1"/>
  <autoFilter ref="A1:EK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9.7109375" defaultRowHeight="13" x14ac:dyDescent="0"/>
  <cols>
    <col min="1" max="1" width="9.7109375" style="11"/>
    <col min="2" max="2" width="16.85546875" customWidth="1"/>
    <col min="4" max="4" width="9.7109375" style="11"/>
    <col min="6" max="6" width="16.42578125" style="11" customWidth="1"/>
    <col min="9" max="9" width="9.7109375" style="12"/>
    <col min="10" max="10" width="16.140625" style="12" customWidth="1"/>
    <col min="11" max="11" width="13" customWidth="1"/>
    <col min="13" max="13" width="12.140625" customWidth="1"/>
    <col min="15" max="15" width="8.7109375" style="11" customWidth="1"/>
    <col min="16" max="16" width="12.140625" style="11" customWidth="1"/>
    <col min="17" max="17" width="12.85546875" style="33" customWidth="1"/>
    <col min="18" max="18" width="11.28515625" customWidth="1"/>
    <col min="19" max="42" width="9.7109375" customWidth="1"/>
    <col min="43" max="43" width="9.7109375" style="13" customWidth="1"/>
    <col min="44" max="82" width="9.7109375" customWidth="1"/>
    <col min="83" max="83" width="9.7109375" style="13"/>
    <col min="85" max="86" width="9.7109375" customWidth="1"/>
  </cols>
  <sheetData>
    <row r="1" spans="1:114" s="17" customFormat="1">
      <c r="A1" s="47" t="s">
        <v>179</v>
      </c>
      <c r="B1" s="48" t="s">
        <v>7</v>
      </c>
      <c r="C1" s="19" t="s">
        <v>180</v>
      </c>
      <c r="D1" s="20" t="s">
        <v>45</v>
      </c>
      <c r="E1" s="19" t="s">
        <v>46</v>
      </c>
      <c r="F1" s="20" t="s">
        <v>47</v>
      </c>
      <c r="G1" s="19" t="s">
        <v>14</v>
      </c>
      <c r="H1" s="19" t="s">
        <v>30</v>
      </c>
      <c r="I1" s="21" t="s">
        <v>31</v>
      </c>
      <c r="J1" s="21" t="s">
        <v>32</v>
      </c>
      <c r="K1" s="19" t="s">
        <v>33</v>
      </c>
      <c r="L1" s="17" t="s">
        <v>35</v>
      </c>
      <c r="M1" s="19" t="s">
        <v>36</v>
      </c>
      <c r="N1" s="17" t="s">
        <v>37</v>
      </c>
      <c r="O1" s="7" t="s">
        <v>43</v>
      </c>
      <c r="P1" s="14" t="s">
        <v>44</v>
      </c>
      <c r="Q1" s="71" t="s">
        <v>49</v>
      </c>
      <c r="R1" s="8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57</v>
      </c>
      <c r="Z1" s="17" t="s">
        <v>58</v>
      </c>
      <c r="AA1" s="17" t="s">
        <v>59</v>
      </c>
      <c r="AB1" s="17" t="s">
        <v>60</v>
      </c>
      <c r="AC1" s="17" t="s">
        <v>61</v>
      </c>
      <c r="AD1" s="17" t="s">
        <v>62</v>
      </c>
      <c r="AE1" s="17" t="s">
        <v>63</v>
      </c>
      <c r="AF1" s="17" t="s">
        <v>64</v>
      </c>
      <c r="AG1" s="17" t="s">
        <v>65</v>
      </c>
      <c r="AH1" s="17" t="s">
        <v>66</v>
      </c>
      <c r="AI1" s="17" t="s">
        <v>67</v>
      </c>
      <c r="AJ1" s="17" t="s">
        <v>68</v>
      </c>
      <c r="AK1" s="17" t="s">
        <v>69</v>
      </c>
      <c r="AL1" s="17" t="s">
        <v>70</v>
      </c>
      <c r="AM1" s="17" t="s">
        <v>71</v>
      </c>
      <c r="AN1" s="17" t="s">
        <v>72</v>
      </c>
      <c r="AO1" s="17" t="s">
        <v>73</v>
      </c>
      <c r="AP1" s="17" t="s">
        <v>74</v>
      </c>
      <c r="AQ1" s="8" t="s">
        <v>75</v>
      </c>
      <c r="AR1" s="8" t="s">
        <v>76</v>
      </c>
      <c r="AS1" s="8" t="s">
        <v>77</v>
      </c>
      <c r="AT1" s="8" t="s">
        <v>78</v>
      </c>
      <c r="AU1" s="8" t="s">
        <v>79</v>
      </c>
      <c r="AV1" s="8" t="s">
        <v>80</v>
      </c>
      <c r="AW1" s="8" t="s">
        <v>81</v>
      </c>
      <c r="AX1" s="8" t="s">
        <v>82</v>
      </c>
      <c r="AY1" s="8" t="s">
        <v>83</v>
      </c>
      <c r="AZ1" s="8" t="s">
        <v>84</v>
      </c>
      <c r="BA1" s="8" t="s">
        <v>85</v>
      </c>
      <c r="BB1" s="8" t="s">
        <v>86</v>
      </c>
      <c r="BC1" s="8" t="s">
        <v>87</v>
      </c>
      <c r="BD1" s="8" t="s">
        <v>88</v>
      </c>
      <c r="BE1" s="8" t="s">
        <v>89</v>
      </c>
      <c r="BF1" s="8" t="s">
        <v>90</v>
      </c>
      <c r="BG1" s="8" t="s">
        <v>91</v>
      </c>
      <c r="BH1" s="8" t="s">
        <v>92</v>
      </c>
      <c r="BI1" s="8" t="s">
        <v>93</v>
      </c>
      <c r="BJ1" s="8" t="s">
        <v>94</v>
      </c>
      <c r="BK1" s="8" t="s">
        <v>95</v>
      </c>
      <c r="BL1" s="8" t="s">
        <v>96</v>
      </c>
      <c r="BM1" s="8" t="s">
        <v>97</v>
      </c>
      <c r="BN1" s="8" t="s">
        <v>98</v>
      </c>
      <c r="BO1" s="8" t="s">
        <v>99</v>
      </c>
      <c r="BP1" s="8" t="s">
        <v>100</v>
      </c>
      <c r="BQ1" s="8" t="s">
        <v>101</v>
      </c>
      <c r="BR1" s="8" t="s">
        <v>102</v>
      </c>
      <c r="BS1" s="8" t="s">
        <v>103</v>
      </c>
      <c r="BT1" s="8" t="s">
        <v>104</v>
      </c>
      <c r="BU1" s="8" t="s">
        <v>105</v>
      </c>
      <c r="BV1" s="8" t="s">
        <v>106</v>
      </c>
      <c r="BW1" s="8" t="s">
        <v>107</v>
      </c>
      <c r="BX1" s="8" t="s">
        <v>108</v>
      </c>
      <c r="BY1" s="8" t="s">
        <v>109</v>
      </c>
      <c r="BZ1" s="8" t="s">
        <v>110</v>
      </c>
      <c r="CA1" s="8" t="s">
        <v>111</v>
      </c>
      <c r="CB1" s="8" t="s">
        <v>112</v>
      </c>
      <c r="CC1" s="8" t="s">
        <v>113</v>
      </c>
      <c r="CD1" s="8" t="s">
        <v>114</v>
      </c>
      <c r="CE1" s="8" t="s">
        <v>115</v>
      </c>
      <c r="CF1" s="8" t="s">
        <v>116</v>
      </c>
      <c r="CG1" s="8" t="s">
        <v>117</v>
      </c>
      <c r="CH1" s="8" t="s">
        <v>118</v>
      </c>
      <c r="CI1" s="8" t="s">
        <v>119</v>
      </c>
      <c r="CJ1" s="8" t="s">
        <v>120</v>
      </c>
      <c r="CK1" s="8" t="s">
        <v>121</v>
      </c>
      <c r="CL1" s="8" t="s">
        <v>122</v>
      </c>
      <c r="CM1" s="8" t="s">
        <v>123</v>
      </c>
      <c r="CN1" s="8" t="s">
        <v>124</v>
      </c>
      <c r="CO1" s="8" t="s">
        <v>125</v>
      </c>
      <c r="CP1" s="8" t="s">
        <v>126</v>
      </c>
      <c r="CQ1" s="8" t="s">
        <v>127</v>
      </c>
      <c r="CR1" s="8" t="s">
        <v>128</v>
      </c>
      <c r="CS1" s="8" t="s">
        <v>129</v>
      </c>
      <c r="CT1" s="8" t="s">
        <v>130</v>
      </c>
      <c r="CU1" s="8" t="s">
        <v>131</v>
      </c>
      <c r="CV1" s="8" t="s">
        <v>132</v>
      </c>
      <c r="CW1" s="8" t="s">
        <v>133</v>
      </c>
      <c r="CX1" s="8" t="s">
        <v>134</v>
      </c>
      <c r="CY1" s="8" t="s">
        <v>135</v>
      </c>
      <c r="CZ1" s="8" t="s">
        <v>136</v>
      </c>
      <c r="DA1" s="8" t="s">
        <v>137</v>
      </c>
      <c r="DB1" s="8" t="s">
        <v>138</v>
      </c>
      <c r="DC1" s="8" t="s">
        <v>139</v>
      </c>
      <c r="DD1" s="8" t="s">
        <v>140</v>
      </c>
      <c r="DE1" s="8" t="s">
        <v>141</v>
      </c>
      <c r="DF1" s="8" t="s">
        <v>142</v>
      </c>
      <c r="DG1" s="8" t="s">
        <v>143</v>
      </c>
      <c r="DH1" s="8" t="s">
        <v>144</v>
      </c>
      <c r="DI1" s="8" t="s">
        <v>145</v>
      </c>
      <c r="DJ1" s="8" t="s">
        <v>146</v>
      </c>
    </row>
  </sheetData>
  <sheetProtection selectLockedCells="1" selectUnlockedCells="1"/>
  <autoFilter ref="A1:DJ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3" x14ac:dyDescent="0"/>
  <cols>
    <col min="1" max="1" width="8.7109375" style="11"/>
    <col min="2" max="2" width="21.140625" customWidth="1"/>
    <col min="4" max="4" width="8.7109375" style="11"/>
    <col min="6" max="6" width="14.7109375" style="11" customWidth="1"/>
    <col min="8" max="8" width="8.7109375" style="22"/>
    <col min="10" max="11" width="10" style="12" customWidth="1"/>
    <col min="15" max="15" width="10.28515625" customWidth="1"/>
    <col min="16" max="16" width="10.42578125" style="11" customWidth="1"/>
    <col min="17" max="17" width="12" style="11" customWidth="1"/>
    <col min="18" max="18" width="12" style="33" customWidth="1"/>
    <col min="19" max="19" width="11.140625" customWidth="1"/>
    <col min="20" max="43" width="9.7109375" customWidth="1"/>
    <col min="44" max="44" width="9.7109375" style="13" customWidth="1"/>
    <col min="45" max="83" width="9.7109375" customWidth="1"/>
    <col min="84" max="84" width="9.7109375" style="13" customWidth="1"/>
    <col min="85" max="115" width="9.7109375" customWidth="1"/>
  </cols>
  <sheetData>
    <row r="1" spans="1:115" s="17" customFormat="1">
      <c r="A1" s="47" t="s">
        <v>181</v>
      </c>
      <c r="B1" s="48" t="s">
        <v>7</v>
      </c>
      <c r="C1" s="19" t="s">
        <v>180</v>
      </c>
      <c r="D1" s="20" t="s">
        <v>45</v>
      </c>
      <c r="E1" s="19" t="s">
        <v>46</v>
      </c>
      <c r="F1" s="20" t="s">
        <v>47</v>
      </c>
      <c r="G1" s="19" t="s">
        <v>14</v>
      </c>
      <c r="H1" s="60" t="s">
        <v>261</v>
      </c>
      <c r="I1" s="19" t="s">
        <v>30</v>
      </c>
      <c r="J1" s="21" t="s">
        <v>31</v>
      </c>
      <c r="K1" s="21" t="s">
        <v>32</v>
      </c>
      <c r="L1" s="19" t="s">
        <v>33</v>
      </c>
      <c r="M1" s="19" t="s">
        <v>35</v>
      </c>
      <c r="N1" s="19" t="s">
        <v>36</v>
      </c>
      <c r="O1" s="19" t="s">
        <v>37</v>
      </c>
      <c r="P1" s="7" t="s">
        <v>43</v>
      </c>
      <c r="Q1" s="14" t="s">
        <v>44</v>
      </c>
      <c r="R1" s="71" t="s">
        <v>49</v>
      </c>
      <c r="S1" s="8" t="s">
        <v>50</v>
      </c>
      <c r="T1" s="19" t="s">
        <v>51</v>
      </c>
      <c r="U1" s="19" t="s">
        <v>52</v>
      </c>
      <c r="V1" s="19" t="s">
        <v>53</v>
      </c>
      <c r="W1" s="19" t="s">
        <v>54</v>
      </c>
      <c r="X1" s="19" t="s">
        <v>55</v>
      </c>
      <c r="Y1" s="19" t="s">
        <v>56</v>
      </c>
      <c r="Z1" s="19" t="s">
        <v>57</v>
      </c>
      <c r="AA1" s="19" t="s">
        <v>58</v>
      </c>
      <c r="AB1" s="19" t="s">
        <v>59</v>
      </c>
      <c r="AC1" s="19" t="s">
        <v>60</v>
      </c>
      <c r="AD1" s="19" t="s">
        <v>61</v>
      </c>
      <c r="AE1" s="19" t="s">
        <v>62</v>
      </c>
      <c r="AF1" s="19" t="s">
        <v>63</v>
      </c>
      <c r="AG1" s="19" t="s">
        <v>64</v>
      </c>
      <c r="AH1" s="19" t="s">
        <v>65</v>
      </c>
      <c r="AI1" s="19" t="s">
        <v>66</v>
      </c>
      <c r="AJ1" s="19" t="s">
        <v>67</v>
      </c>
      <c r="AK1" s="19" t="s">
        <v>68</v>
      </c>
      <c r="AL1" s="19" t="s">
        <v>69</v>
      </c>
      <c r="AM1" s="19" t="s">
        <v>70</v>
      </c>
      <c r="AN1" s="19" t="s">
        <v>71</v>
      </c>
      <c r="AO1" s="19" t="s">
        <v>72</v>
      </c>
      <c r="AP1" s="19" t="s">
        <v>73</v>
      </c>
      <c r="AQ1" s="19" t="s">
        <v>74</v>
      </c>
      <c r="AR1" s="8" t="s">
        <v>75</v>
      </c>
      <c r="AS1" s="8" t="s">
        <v>76</v>
      </c>
      <c r="AT1" s="8" t="s">
        <v>77</v>
      </c>
      <c r="AU1" s="8" t="s">
        <v>78</v>
      </c>
      <c r="AV1" s="8" t="s">
        <v>79</v>
      </c>
      <c r="AW1" s="8" t="s">
        <v>80</v>
      </c>
      <c r="AX1" s="8" t="s">
        <v>81</v>
      </c>
      <c r="AY1" s="8" t="s">
        <v>82</v>
      </c>
      <c r="AZ1" s="8" t="s">
        <v>83</v>
      </c>
      <c r="BA1" s="8" t="s">
        <v>84</v>
      </c>
      <c r="BB1" s="8" t="s">
        <v>85</v>
      </c>
      <c r="BC1" s="8" t="s">
        <v>86</v>
      </c>
      <c r="BD1" s="8" t="s">
        <v>87</v>
      </c>
      <c r="BE1" s="8" t="s">
        <v>88</v>
      </c>
      <c r="BF1" s="8" t="s">
        <v>89</v>
      </c>
      <c r="BG1" s="8" t="s">
        <v>90</v>
      </c>
      <c r="BH1" s="8" t="s">
        <v>91</v>
      </c>
      <c r="BI1" s="8" t="s">
        <v>92</v>
      </c>
      <c r="BJ1" s="8" t="s">
        <v>93</v>
      </c>
      <c r="BK1" s="8" t="s">
        <v>94</v>
      </c>
      <c r="BL1" s="8" t="s">
        <v>95</v>
      </c>
      <c r="BM1" s="8" t="s">
        <v>96</v>
      </c>
      <c r="BN1" s="8" t="s">
        <v>97</v>
      </c>
      <c r="BO1" s="8" t="s">
        <v>98</v>
      </c>
      <c r="BP1" s="8" t="s">
        <v>99</v>
      </c>
      <c r="BQ1" s="8" t="s">
        <v>100</v>
      </c>
      <c r="BR1" s="8" t="s">
        <v>101</v>
      </c>
      <c r="BS1" s="8" t="s">
        <v>102</v>
      </c>
      <c r="BT1" s="8" t="s">
        <v>103</v>
      </c>
      <c r="BU1" s="8" t="s">
        <v>104</v>
      </c>
      <c r="BV1" s="8" t="s">
        <v>105</v>
      </c>
      <c r="BW1" s="8" t="s">
        <v>106</v>
      </c>
      <c r="BX1" s="8" t="s">
        <v>107</v>
      </c>
      <c r="BY1" s="8" t="s">
        <v>108</v>
      </c>
      <c r="BZ1" s="8" t="s">
        <v>109</v>
      </c>
      <c r="CA1" s="8" t="s">
        <v>110</v>
      </c>
      <c r="CB1" s="8" t="s">
        <v>111</v>
      </c>
      <c r="CC1" s="8" t="s">
        <v>112</v>
      </c>
      <c r="CD1" s="8" t="s">
        <v>113</v>
      </c>
      <c r="CE1" s="8" t="s">
        <v>114</v>
      </c>
      <c r="CF1" s="8" t="s">
        <v>115</v>
      </c>
      <c r="CG1" s="8" t="s">
        <v>116</v>
      </c>
      <c r="CH1" s="8" t="s">
        <v>117</v>
      </c>
      <c r="CI1" s="8" t="s">
        <v>118</v>
      </c>
      <c r="CJ1" s="8" t="s">
        <v>119</v>
      </c>
      <c r="CK1" s="8" t="s">
        <v>120</v>
      </c>
      <c r="CL1" s="8" t="s">
        <v>121</v>
      </c>
      <c r="CM1" s="8" t="s">
        <v>122</v>
      </c>
      <c r="CN1" s="8" t="s">
        <v>123</v>
      </c>
      <c r="CO1" s="8" t="s">
        <v>124</v>
      </c>
      <c r="CP1" s="8" t="s">
        <v>125</v>
      </c>
      <c r="CQ1" s="8" t="s">
        <v>126</v>
      </c>
      <c r="CR1" s="8" t="s">
        <v>127</v>
      </c>
      <c r="CS1" s="8" t="s">
        <v>128</v>
      </c>
      <c r="CT1" s="8" t="s">
        <v>129</v>
      </c>
      <c r="CU1" s="8" t="s">
        <v>130</v>
      </c>
      <c r="CV1" s="8" t="s">
        <v>131</v>
      </c>
      <c r="CW1" s="8" t="s">
        <v>132</v>
      </c>
      <c r="CX1" s="8" t="s">
        <v>133</v>
      </c>
      <c r="CY1" s="8" t="s">
        <v>134</v>
      </c>
      <c r="CZ1" s="8" t="s">
        <v>135</v>
      </c>
      <c r="DA1" s="8" t="s">
        <v>136</v>
      </c>
      <c r="DB1" s="8" t="s">
        <v>137</v>
      </c>
      <c r="DC1" s="8" t="s">
        <v>138</v>
      </c>
      <c r="DD1" s="8" t="s">
        <v>139</v>
      </c>
      <c r="DE1" s="8" t="s">
        <v>140</v>
      </c>
      <c r="DF1" s="8" t="s">
        <v>141</v>
      </c>
      <c r="DG1" s="8" t="s">
        <v>142</v>
      </c>
      <c r="DH1" s="8" t="s">
        <v>143</v>
      </c>
      <c r="DI1" s="8" t="s">
        <v>144</v>
      </c>
      <c r="DJ1" s="8" t="s">
        <v>145</v>
      </c>
      <c r="DK1" s="8" t="s">
        <v>146</v>
      </c>
    </row>
  </sheetData>
  <sheetProtection selectLockedCells="1" selectUnlockedCells="1"/>
  <autoFilter ref="A1:DK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3" x14ac:dyDescent="0"/>
  <cols>
    <col min="1" max="2" width="8.7109375" style="11"/>
    <col min="3" max="3" width="13.42578125" style="11" customWidth="1"/>
    <col min="4" max="4" width="13.42578125" style="22" customWidth="1"/>
    <col min="5" max="5" width="13.42578125" style="11" customWidth="1"/>
    <col min="6" max="6" width="16.140625" style="22" customWidth="1"/>
    <col min="7" max="7" width="14.7109375" style="22" customWidth="1"/>
    <col min="8" max="8" width="14.140625" style="22" customWidth="1"/>
    <col min="9" max="9" width="14.140625" customWidth="1"/>
    <col min="10" max="10" width="17.85546875" customWidth="1"/>
    <col min="11" max="11" width="8.140625" customWidth="1"/>
    <col min="12" max="12" width="12.140625" customWidth="1"/>
  </cols>
  <sheetData>
    <row r="1" spans="1:16" s="26" customFormat="1">
      <c r="A1" s="23" t="s">
        <v>182</v>
      </c>
      <c r="B1" s="23" t="s">
        <v>183</v>
      </c>
      <c r="C1" s="23" t="s">
        <v>184</v>
      </c>
      <c r="D1" s="24" t="s">
        <v>185</v>
      </c>
      <c r="E1" s="23" t="s">
        <v>186</v>
      </c>
      <c r="F1" s="25" t="s">
        <v>187</v>
      </c>
      <c r="G1" s="24" t="s">
        <v>188</v>
      </c>
      <c r="H1" s="24" t="s">
        <v>13</v>
      </c>
      <c r="I1" s="26" t="s">
        <v>189</v>
      </c>
      <c r="J1" s="26" t="s">
        <v>190</v>
      </c>
      <c r="K1" s="26" t="s">
        <v>191</v>
      </c>
      <c r="L1" s="26" t="s">
        <v>192</v>
      </c>
      <c r="M1" s="26" t="s">
        <v>193</v>
      </c>
      <c r="N1" s="26" t="s">
        <v>194</v>
      </c>
      <c r="O1" s="26" t="s">
        <v>195</v>
      </c>
      <c r="P1" s="26" t="s">
        <v>196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9.7109375" defaultRowHeight="13" x14ac:dyDescent="0"/>
  <cols>
    <col min="1" max="1" width="9.7109375" style="11"/>
    <col min="2" max="2" width="22.42578125" customWidth="1"/>
    <col min="3" max="3" width="22.140625" customWidth="1"/>
    <col min="4" max="5" width="14.42578125" style="13" customWidth="1"/>
    <col min="6" max="6" width="10.28515625" customWidth="1"/>
    <col min="7" max="7" width="26.42578125" customWidth="1"/>
    <col min="8" max="8" width="21.42578125" customWidth="1"/>
    <col min="9" max="9" width="13.140625" customWidth="1"/>
    <col min="10" max="10" width="17" customWidth="1"/>
    <col min="11" max="11" width="19.42578125" style="2" customWidth="1"/>
    <col min="12" max="12" width="25.28515625" style="50" customWidth="1"/>
    <col min="13" max="13" width="16.85546875" style="50" customWidth="1"/>
  </cols>
  <sheetData>
    <row r="1" spans="1:13" s="29" customFormat="1">
      <c r="A1" s="23" t="s">
        <v>197</v>
      </c>
      <c r="B1" s="26" t="s">
        <v>7</v>
      </c>
      <c r="C1" s="26" t="s">
        <v>198</v>
      </c>
      <c r="D1" s="27" t="s">
        <v>199</v>
      </c>
      <c r="E1" s="27" t="s">
        <v>200</v>
      </c>
      <c r="F1" s="26" t="s">
        <v>152</v>
      </c>
      <c r="G1" s="28" t="s">
        <v>201</v>
      </c>
      <c r="H1" s="26" t="s">
        <v>202</v>
      </c>
      <c r="I1" s="26" t="s">
        <v>203</v>
      </c>
      <c r="J1" s="26" t="s">
        <v>204</v>
      </c>
      <c r="K1" s="51" t="s">
        <v>205</v>
      </c>
      <c r="L1" s="49" t="s">
        <v>206</v>
      </c>
      <c r="M1" s="49" t="s">
        <v>207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9.7109375" defaultRowHeight="13" x14ac:dyDescent="0"/>
  <cols>
    <col min="1" max="1" width="9.42578125" style="11" customWidth="1"/>
    <col min="2" max="2" width="19.7109375" customWidth="1"/>
    <col min="3" max="3" width="16.42578125" customWidth="1"/>
    <col min="4" max="5" width="16.28515625" customWidth="1"/>
    <col min="6" max="6" width="11.28515625" customWidth="1"/>
    <col min="7" max="7" width="12.42578125" style="13" customWidth="1"/>
    <col min="8" max="8" width="12.85546875" style="13" customWidth="1"/>
    <col min="9" max="9" width="13.28515625" style="13" customWidth="1"/>
    <col min="10" max="10" width="13.7109375" style="13" customWidth="1"/>
    <col min="11" max="11" width="12" style="13" customWidth="1"/>
    <col min="12" max="12" width="13.42578125" customWidth="1"/>
  </cols>
  <sheetData>
    <row r="1" spans="1:13" s="28" customFormat="1">
      <c r="A1" s="10" t="s">
        <v>208</v>
      </c>
      <c r="B1" s="28" t="s">
        <v>209</v>
      </c>
      <c r="C1" s="28" t="s">
        <v>198</v>
      </c>
      <c r="D1" s="28" t="s">
        <v>12</v>
      </c>
      <c r="E1" s="28" t="s">
        <v>210</v>
      </c>
      <c r="F1" s="28" t="s">
        <v>152</v>
      </c>
      <c r="G1" s="30" t="s">
        <v>211</v>
      </c>
      <c r="H1" s="30" t="s">
        <v>212</v>
      </c>
      <c r="I1" s="30" t="s">
        <v>213</v>
      </c>
      <c r="J1" s="30" t="s">
        <v>214</v>
      </c>
      <c r="K1" s="30" t="s">
        <v>215</v>
      </c>
      <c r="L1" s="28" t="s">
        <v>13</v>
      </c>
      <c r="M1" s="28" t="s">
        <v>216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baseColWidth="10" defaultColWidth="9.7109375" defaultRowHeight="13" x14ac:dyDescent="0"/>
  <cols>
    <col min="1" max="1" width="9.7109375" style="5"/>
    <col min="2" max="2" width="7.85546875" style="65" customWidth="1"/>
    <col min="3" max="3" width="22.28515625" style="5" customWidth="1"/>
    <col min="4" max="4" width="9.7109375" style="5"/>
    <col min="5" max="5" width="8.28515625" style="65" customWidth="1"/>
    <col min="6" max="6" width="24.42578125" style="5" customWidth="1"/>
    <col min="7" max="7" width="9.7109375" style="5"/>
    <col min="8" max="8" width="24.140625" style="67" customWidth="1"/>
    <col min="9" max="9" width="9.7109375" style="5"/>
    <col min="10" max="10" width="14.28515625" style="5" bestFit="1" customWidth="1"/>
    <col min="11" max="11" width="11.85546875" style="5" customWidth="1"/>
    <col min="12" max="12" width="15.42578125" style="5" customWidth="1"/>
    <col min="13" max="16384" width="9.7109375" style="5"/>
  </cols>
  <sheetData>
    <row r="1" spans="1:12">
      <c r="B1" s="76" t="s">
        <v>217</v>
      </c>
      <c r="C1" s="77"/>
      <c r="D1" s="78"/>
      <c r="E1" s="77" t="s">
        <v>218</v>
      </c>
      <c r="F1" s="77"/>
      <c r="G1" s="77"/>
      <c r="H1" s="66"/>
      <c r="J1" s="5" t="s">
        <v>270</v>
      </c>
    </row>
    <row r="2" spans="1:12" s="63" customFormat="1">
      <c r="A2" s="62" t="s">
        <v>219</v>
      </c>
      <c r="B2" s="64" t="s">
        <v>220</v>
      </c>
      <c r="C2" s="62" t="s">
        <v>221</v>
      </c>
      <c r="D2" s="62" t="s">
        <v>222</v>
      </c>
      <c r="E2" s="64" t="s">
        <v>220</v>
      </c>
      <c r="F2" s="62" t="s">
        <v>221</v>
      </c>
      <c r="G2" s="62" t="s">
        <v>222</v>
      </c>
      <c r="H2" s="64" t="s">
        <v>223</v>
      </c>
      <c r="I2" s="62" t="s">
        <v>224</v>
      </c>
      <c r="J2" s="62" t="s">
        <v>225</v>
      </c>
      <c r="K2" s="62" t="s">
        <v>226</v>
      </c>
      <c r="L2" s="62" t="s">
        <v>227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</vt:vector>
  </TitlesOfParts>
  <Manager/>
  <Company>Transitional Data Services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John Martin</cp:lastModifiedBy>
  <dcterms:created xsi:type="dcterms:W3CDTF">2015-12-21T20:45:43Z</dcterms:created>
  <dcterms:modified xsi:type="dcterms:W3CDTF">2016-08-31T17:31:50Z</dcterms:modified>
  <cp:category/>
</cp:coreProperties>
</file>