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liang/Downloads/"/>
    </mc:Choice>
  </mc:AlternateContent>
  <xr:revisionPtr revIDLastSave="0" documentId="13_ncr:1_{EEF18506-C617-4443-B420-80417EDB597F}" xr6:coauthVersionLast="47" xr6:coauthVersionMax="47" xr10:uidLastSave="{00000000-0000-0000-0000-000000000000}"/>
  <bookViews>
    <workbookView xWindow="0" yWindow="760" windowWidth="17280" windowHeight="20140" activeTab="1" xr2:uid="{9AAE0E78-A09C-364E-AC79-3C718E1D07DF}"/>
  </bookViews>
  <sheets>
    <sheet name="Ex4Q2,4" sheetId="1" r:id="rId1"/>
    <sheet name="Ex4Q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2" l="1"/>
  <c r="W6" i="2"/>
  <c r="W5" i="2"/>
  <c r="W3" i="2"/>
  <c r="S6" i="2"/>
  <c r="O6" i="2"/>
  <c r="S5" i="2"/>
  <c r="O5" i="2"/>
  <c r="S4" i="2"/>
  <c r="O4" i="2"/>
  <c r="S3" i="2"/>
  <c r="O3" i="2"/>
  <c r="K3" i="2"/>
  <c r="K4" i="2"/>
  <c r="G3" i="2"/>
  <c r="C3" i="2"/>
  <c r="K6" i="2"/>
  <c r="K5" i="2"/>
  <c r="G4" i="2"/>
  <c r="G6" i="2"/>
  <c r="G5" i="2"/>
  <c r="C5" i="2"/>
  <c r="C6" i="2"/>
  <c r="C4" i="2"/>
  <c r="C14" i="1"/>
  <c r="C15" i="1" s="1"/>
  <c r="D14" i="1"/>
  <c r="D15" i="1" s="1"/>
  <c r="B14" i="1"/>
  <c r="B15" i="1" s="1"/>
  <c r="C13" i="1"/>
  <c r="D13" i="1"/>
  <c r="B13" i="1"/>
</calcChain>
</file>

<file path=xl/sharedStrings.xml><?xml version="1.0" encoding="utf-8"?>
<sst xmlns="http://schemas.openxmlformats.org/spreadsheetml/2006/main" count="69" uniqueCount="31">
  <si>
    <t>Frame</t>
  </si>
  <si>
    <t>I_Period = 1</t>
  </si>
  <si>
    <t>I_Period = 4</t>
  </si>
  <si>
    <t>I_Period = 10</t>
  </si>
  <si>
    <t>I = 8</t>
  </si>
  <si>
    <t>I =  8</t>
  </si>
  <si>
    <t>I = 16</t>
  </si>
  <si>
    <t>I =  16</t>
  </si>
  <si>
    <t>Total</t>
  </si>
  <si>
    <t>Before</t>
  </si>
  <si>
    <t>Compression Ratio</t>
  </si>
  <si>
    <t>QP</t>
  </si>
  <si>
    <t>time</t>
  </si>
  <si>
    <t>TotalBit</t>
  </si>
  <si>
    <t>PSNR(total)</t>
  </si>
  <si>
    <t>PSNR(average)</t>
  </si>
  <si>
    <t>NA</t>
  </si>
  <si>
    <t>nRefFrames</t>
  </si>
  <si>
    <t>VBSEnable</t>
  </si>
  <si>
    <t>FMEEnable</t>
  </si>
  <si>
    <t>FastME</t>
  </si>
  <si>
    <t>All</t>
  </si>
  <si>
    <t>Bitsize</t>
  </si>
  <si>
    <t>PSNR</t>
  </si>
  <si>
    <t>Execution</t>
  </si>
  <si>
    <t>Multiple Reference Frames</t>
  </si>
  <si>
    <t>Variable Block Size</t>
  </si>
  <si>
    <t>Fractional Motion Estimation</t>
  </si>
  <si>
    <t>Fast Motion Estimation</t>
  </si>
  <si>
    <t>All Optimization</t>
  </si>
  <si>
    <t>Assignment 1 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</si>
</sst>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Blocksize</a:t>
            </a:r>
            <a:r>
              <a:rPr lang="en-US" baseline="0"/>
              <a:t> = 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'Ex4Q2,4'!$B$2</c:f>
              <c:strCache>
                <c:ptCount val="1"/>
                <c:pt idx="0">
                  <c:v>I_Period =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'Ex4Q2,4'!$B$3:$B$12</c:f>
              <c:numCache>
                <c:formatCode>General</c:formatCode>
                <c:ptCount val="10"/>
                <c:pt idx="0">
                  <c:v>124178</c:v>
                </c:pt>
                <c:pt idx="1">
                  <c:v>87411</c:v>
                </c:pt>
                <c:pt idx="2">
                  <c:v>73396</c:v>
                </c:pt>
                <c:pt idx="3">
                  <c:v>69819</c:v>
                </c:pt>
                <c:pt idx="4">
                  <c:v>68649</c:v>
                </c:pt>
                <c:pt idx="5">
                  <c:v>66960</c:v>
                </c:pt>
                <c:pt idx="6">
                  <c:v>66287</c:v>
                </c:pt>
                <c:pt idx="7">
                  <c:v>67577</c:v>
                </c:pt>
                <c:pt idx="8">
                  <c:v>68080</c:v>
                </c:pt>
                <c:pt idx="9">
                  <c:v>68353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E6-8F4F-A1DC-1065D17A171A}"/>
            </c:ext>
          </c:extLst>
        </c:ser>
        <c:ser>
          <c:idx val="1"/>
          <c:order val="1"/>
          <c:tx>
            <c:strRef>
              <c:f>'Ex4Q2,4'!$C$2</c:f>
              <c:strCache>
                <c:ptCount val="1"/>
                <c:pt idx="0">
                  <c:v>I_Period = 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'Ex4Q2,4'!$C$3:$C$12</c:f>
              <c:numCache>
                <c:formatCode>General</c:formatCode>
                <c:ptCount val="10"/>
                <c:pt idx="0">
                  <c:v>124178</c:v>
                </c:pt>
                <c:pt idx="1">
                  <c:v>84765</c:v>
                </c:pt>
                <c:pt idx="2">
                  <c:v>49617</c:v>
                </c:pt>
                <c:pt idx="3">
                  <c:v>43966</c:v>
                </c:pt>
                <c:pt idx="4">
                  <c:v>46192</c:v>
                </c:pt>
                <c:pt idx="5">
                  <c:v>70524</c:v>
                </c:pt>
                <c:pt idx="6">
                  <c:v>47213</c:v>
                </c:pt>
                <c:pt idx="7">
                  <c:v>45487</c:v>
                </c:pt>
                <c:pt idx="8">
                  <c:v>45163</c:v>
                </c:pt>
                <c:pt idx="9">
                  <c:v>70604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E6-8F4F-A1DC-1065D17A171A}"/>
            </c:ext>
          </c:extLst>
        </c:ser>
        <c:ser>
          <c:idx val="2"/>
          <c:order val="2"/>
          <c:tx>
            <c:strRef>
              <c:f>'Ex4Q2,4'!$D$2</c:f>
              <c:strCache>
                <c:ptCount val="1"/>
                <c:pt idx="0">
                  <c:v>I_Period = 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'Ex4Q2,4'!$D$3:$D$12</c:f>
              <c:numCache>
                <c:formatCode>General</c:formatCode>
                <c:ptCount val="10"/>
                <c:pt idx="0">
                  <c:v>124178</c:v>
                </c:pt>
                <c:pt idx="1">
                  <c:v>84765</c:v>
                </c:pt>
                <c:pt idx="2">
                  <c:v>49617</c:v>
                </c:pt>
                <c:pt idx="3">
                  <c:v>43966</c:v>
                </c:pt>
                <c:pt idx="4">
                  <c:v>43602</c:v>
                </c:pt>
                <c:pt idx="5">
                  <c:v>44086</c:v>
                </c:pt>
                <c:pt idx="6">
                  <c:v>40797</c:v>
                </c:pt>
                <c:pt idx="7">
                  <c:v>42647</c:v>
                </c:pt>
                <c:pt idx="8">
                  <c:v>40763</c:v>
                </c:pt>
                <c:pt idx="9">
                  <c:v>41278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E6-8F4F-A1DC-1065D17A1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5493839"/>
        <c:axId val="1856130464"/>
      </c:lineChart>
      <c:catAx>
        <c:axId val="1285493839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130464"/>
        <c:crosses val="autoZero"/>
        <c:auto val="1"/>
        <c:lblAlgn val="ctr"/>
        <c:lblOffset val="100"/>
        <c:noMultiLvlLbl val="0"/>
      </c:catAx>
      <c:valAx>
        <c:axId val="1856130464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493839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Blocksize</a:t>
            </a:r>
            <a:r>
              <a:rPr lang="en-US" baseline="0"/>
              <a:t> = 16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'Ex4Q2,4'!$F$2</c:f>
              <c:strCache>
                <c:ptCount val="1"/>
                <c:pt idx="0">
                  <c:v>I_Period =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'Ex4Q2,4'!$F$3:$F$12</c:f>
              <c:numCache>
                <c:formatCode>General</c:formatCode>
                <c:ptCount val="10"/>
                <c:pt idx="0">
                  <c:v>86739</c:v>
                </c:pt>
                <c:pt idx="1">
                  <c:v>63185</c:v>
                </c:pt>
                <c:pt idx="2">
                  <c:v>50739</c:v>
                </c:pt>
                <c:pt idx="3">
                  <c:v>45212</c:v>
                </c:pt>
                <c:pt idx="4">
                  <c:v>42633</c:v>
                </c:pt>
                <c:pt idx="5">
                  <c:v>41171</c:v>
                </c:pt>
                <c:pt idx="6">
                  <c:v>41643</c:v>
                </c:pt>
                <c:pt idx="7">
                  <c:v>41885</c:v>
                </c:pt>
                <c:pt idx="8">
                  <c:v>42175</c:v>
                </c:pt>
                <c:pt idx="9">
                  <c:v>41599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37-A842-B820-945924287927}"/>
            </c:ext>
          </c:extLst>
        </c:ser>
        <c:ser>
          <c:idx val="1"/>
          <c:order val="1"/>
          <c:tx>
            <c:strRef>
              <c:f>'Ex4Q2,4'!$G$2</c:f>
              <c:strCache>
                <c:ptCount val="1"/>
                <c:pt idx="0">
                  <c:v>I_Period = 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'Ex4Q2,4'!$G$3:$G$12</c:f>
              <c:numCache>
                <c:formatCode>General</c:formatCode>
                <c:ptCount val="10"/>
                <c:pt idx="0">
                  <c:v>86739</c:v>
                </c:pt>
                <c:pt idx="1">
                  <c:v>62491</c:v>
                </c:pt>
                <c:pt idx="2">
                  <c:v>28076</c:v>
                </c:pt>
                <c:pt idx="3">
                  <c:v>22072</c:v>
                </c:pt>
                <c:pt idx="4">
                  <c:v>21095</c:v>
                </c:pt>
                <c:pt idx="5">
                  <c:v>47135</c:v>
                </c:pt>
                <c:pt idx="6">
                  <c:v>23436</c:v>
                </c:pt>
                <c:pt idx="7">
                  <c:v>22761</c:v>
                </c:pt>
                <c:pt idx="8">
                  <c:v>23625</c:v>
                </c:pt>
                <c:pt idx="9">
                  <c:v>47203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37-A842-B820-945924287927}"/>
            </c:ext>
          </c:extLst>
        </c:ser>
        <c:ser>
          <c:idx val="2"/>
          <c:order val="2"/>
          <c:tx>
            <c:strRef>
              <c:f>'Ex4Q2,4'!$H$2</c:f>
              <c:strCache>
                <c:ptCount val="1"/>
                <c:pt idx="0">
                  <c:v>I_Period = 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'Ex4Q2,4'!$H$3:$H$12</c:f>
              <c:numCache>
                <c:formatCode>General</c:formatCode>
                <c:ptCount val="10"/>
                <c:pt idx="0">
                  <c:v>86739</c:v>
                </c:pt>
                <c:pt idx="1">
                  <c:v>62491</c:v>
                </c:pt>
                <c:pt idx="2">
                  <c:v>28076</c:v>
                </c:pt>
                <c:pt idx="3">
                  <c:v>22072</c:v>
                </c:pt>
                <c:pt idx="4">
                  <c:v>20405</c:v>
                </c:pt>
                <c:pt idx="5">
                  <c:v>20671</c:v>
                </c:pt>
                <c:pt idx="6">
                  <c:v>20424</c:v>
                </c:pt>
                <c:pt idx="7">
                  <c:v>19557</c:v>
                </c:pt>
                <c:pt idx="8">
                  <c:v>19408</c:v>
                </c:pt>
                <c:pt idx="9">
                  <c:v>21520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37-A842-B820-945924287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5493839"/>
        <c:axId val="1856130464"/>
      </c:lineChart>
      <c:catAx>
        <c:axId val="1285493839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130464"/>
        <c:crosses val="autoZero"/>
        <c:auto val="1"/>
        <c:lblAlgn val="ctr"/>
        <c:lblOffset val="100"/>
        <c:noMultiLvlLbl val="0"/>
      </c:catAx>
      <c:valAx>
        <c:axId val="1856130464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493839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PSNR vs Bit-Count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Ex4Q1!$B$1</c:f>
              <c:strCache>
                <c:ptCount val="1"/>
                <c:pt idx="0">
                  <c:v>Assignment 1 Encoder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Ex4Q1!$D$3:$D$6</c:f>
              <c:numCache>
                <c:formatCode>General</c:formatCode>
                <c:ptCount val="4"/>
                <c:pt idx="0">
                  <c:v>3669906</c:v>
                </c:pt>
                <c:pt idx="1">
                  <c:v>1034601</c:v>
                </c:pt>
                <c:pt idx="2">
                  <c:v>122977</c:v>
                </c:pt>
                <c:pt idx="3">
                  <c:v>33354</c:v>
                </c:pt>
              </c:numCache>
            </c:numRef>
          </c:xVal>
          <c:yVal>
            <c:numRef>
              <c:f>Ex4Q1!$C$3:$C$6</c:f>
              <c:numCache>
                <c:formatCode>General</c:formatCode>
                <c:ptCount val="4"/>
                <c:pt idx="0">
                  <c:v>35.141800000000003</c:v>
                </c:pt>
                <c:pt idx="1">
                  <c:v>30.789400000000001</c:v>
                </c:pt>
                <c:pt idx="2">
                  <c:v>25.168029999999998</c:v>
                </c:pt>
                <c:pt idx="3">
                  <c:v>19.382939999999998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7C-1642-95E8-2FD7F2A7A02A}"/>
            </c:ext>
          </c:extLst>
        </c:ser>
        <c:ser>
          <c:idx val="1"/>
          <c:order val="1"/>
          <c:tx>
            <c:strRef>
              <c:f>Ex4Q1!$F$1</c:f>
              <c:strCache>
                <c:ptCount val="1"/>
                <c:pt idx="0">
                  <c:v>Multiple Reference Frames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Ex4Q1!$H$3:$H$6</c:f>
              <c:numCache>
                <c:formatCode>General</c:formatCode>
                <c:ptCount val="4"/>
                <c:pt idx="0">
                  <c:v>3615639</c:v>
                </c:pt>
                <c:pt idx="1">
                  <c:v>1014006</c:v>
                </c:pt>
                <c:pt idx="2">
                  <c:v>131187</c:v>
                </c:pt>
                <c:pt idx="3">
                  <c:v>39098</c:v>
                </c:pt>
              </c:numCache>
            </c:numRef>
          </c:xVal>
          <c:yVal>
            <c:numRef>
              <c:f>Ex4Q1!$G$3:$G$6</c:f>
              <c:numCache>
                <c:formatCode>General</c:formatCode>
                <c:ptCount val="4"/>
                <c:pt idx="0">
                  <c:v>35.163899999999998</c:v>
                </c:pt>
                <c:pt idx="1">
                  <c:v>30.866340000000001</c:v>
                </c:pt>
                <c:pt idx="2">
                  <c:v>25.252789999999997</c:v>
                </c:pt>
                <c:pt idx="3">
                  <c:v>19.40015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77C-1642-95E8-2FD7F2A7A02A}"/>
            </c:ext>
          </c:extLst>
        </c:ser>
        <c:ser>
          <c:idx val="2"/>
          <c:order val="2"/>
          <c:tx>
            <c:strRef>
              <c:f>Ex4Q1!$J$1</c:f>
              <c:strCache>
                <c:ptCount val="1"/>
                <c:pt idx="0">
                  <c:v>Variable Block Size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Ex4Q1!$L$3:$L$6</c:f>
              <c:numCache>
                <c:formatCode>General</c:formatCode>
                <c:ptCount val="4"/>
                <c:pt idx="0">
                  <c:v>4160594</c:v>
                </c:pt>
                <c:pt idx="1">
                  <c:v>1282356</c:v>
                </c:pt>
                <c:pt idx="2">
                  <c:v>276696</c:v>
                </c:pt>
                <c:pt idx="3">
                  <c:v>102213</c:v>
                </c:pt>
              </c:numCache>
            </c:numRef>
          </c:xVal>
          <c:yVal>
            <c:numRef>
              <c:f>Ex4Q1!$K$3:$K$6</c:f>
              <c:numCache>
                <c:formatCode>General</c:formatCode>
                <c:ptCount val="4"/>
                <c:pt idx="0">
                  <c:v>35.81991</c:v>
                </c:pt>
                <c:pt idx="1">
                  <c:v>31.946230000000003</c:v>
                </c:pt>
                <c:pt idx="2">
                  <c:v>27.679390000000001</c:v>
                </c:pt>
                <c:pt idx="3">
                  <c:v>20.562159999999999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77C-1642-95E8-2FD7F2A7A02A}"/>
            </c:ext>
          </c:extLst>
        </c:ser>
        <c:ser>
          <c:idx val="3"/>
          <c:order val="3"/>
          <c:tx>
            <c:strRef>
              <c:f>Ex4Q1!$N$1</c:f>
              <c:strCache>
                <c:ptCount val="1"/>
                <c:pt idx="0">
                  <c:v>Fractional Motion Estimation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Ex4Q1!$P$3:$P$6</c:f>
              <c:numCache>
                <c:formatCode>General</c:formatCode>
                <c:ptCount val="4"/>
                <c:pt idx="0">
                  <c:v>3499772</c:v>
                </c:pt>
                <c:pt idx="1">
                  <c:v>977206</c:v>
                </c:pt>
                <c:pt idx="2">
                  <c:v>122153</c:v>
                </c:pt>
                <c:pt idx="3">
                  <c:v>44401</c:v>
                </c:pt>
              </c:numCache>
            </c:numRef>
          </c:xVal>
          <c:yVal>
            <c:numRef>
              <c:f>Ex4Q1!$O$3:$O$6</c:f>
              <c:numCache>
                <c:formatCode>General</c:formatCode>
                <c:ptCount val="4"/>
                <c:pt idx="0">
                  <c:v>35.274639999999998</c:v>
                </c:pt>
                <c:pt idx="1">
                  <c:v>31.654919999999997</c:v>
                </c:pt>
                <c:pt idx="2">
                  <c:v>26.060610000000004</c:v>
                </c:pt>
                <c:pt idx="3">
                  <c:v>20.076349999999998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20-BB41-939F-FD0749AD769C}"/>
            </c:ext>
          </c:extLst>
        </c:ser>
        <c:ser>
          <c:idx val="4"/>
          <c:order val="4"/>
          <c:tx>
            <c:strRef>
              <c:f>Ex4Q1!$R$1</c:f>
              <c:strCache>
                <c:ptCount val="1"/>
                <c:pt idx="0">
                  <c:v>Fast Motion Estimation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Ex4Q1!$T$3:$T$6</c:f>
              <c:numCache>
                <c:formatCode>General</c:formatCode>
                <c:ptCount val="4"/>
                <c:pt idx="0">
                  <c:v>3673528</c:v>
                </c:pt>
                <c:pt idx="1">
                  <c:v>1034610</c:v>
                </c:pt>
                <c:pt idx="2">
                  <c:v>131465</c:v>
                </c:pt>
                <c:pt idx="3">
                  <c:v>36185</c:v>
                </c:pt>
              </c:numCache>
            </c:numRef>
          </c:xVal>
          <c:yVal>
            <c:numRef>
              <c:f>Ex4Q1!$S$3:$S$6</c:f>
              <c:numCache>
                <c:formatCode>General</c:formatCode>
                <c:ptCount val="4"/>
                <c:pt idx="0">
                  <c:v>35.160610000000005</c:v>
                </c:pt>
                <c:pt idx="1">
                  <c:v>30.7882</c:v>
                </c:pt>
                <c:pt idx="2">
                  <c:v>24.929920000000003</c:v>
                </c:pt>
                <c:pt idx="3">
                  <c:v>18.95336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20-BB41-939F-FD0749AD769C}"/>
            </c:ext>
          </c:extLst>
        </c:ser>
        <c:ser>
          <c:idx val="5"/>
          <c:order val="5"/>
          <c:tx>
            <c:strRef>
              <c:f>Ex4Q1!$V$1</c:f>
              <c:strCache>
                <c:ptCount val="1"/>
                <c:pt idx="0">
                  <c:v>All Optimization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Ex4Q1!$X$3:$X$6</c:f>
              <c:numCache>
                <c:formatCode>General</c:formatCode>
                <c:ptCount val="4"/>
                <c:pt idx="0">
                  <c:v>3964835</c:v>
                </c:pt>
                <c:pt idx="1">
                  <c:v>1169576</c:v>
                </c:pt>
                <c:pt idx="2">
                  <c:v>260430</c:v>
                </c:pt>
                <c:pt idx="3">
                  <c:v>103789</c:v>
                </c:pt>
              </c:numCache>
            </c:numRef>
          </c:xVal>
          <c:yVal>
            <c:numRef>
              <c:f>Ex4Q1!$W$3:$W$6</c:f>
              <c:numCache>
                <c:formatCode>General</c:formatCode>
                <c:ptCount val="4"/>
                <c:pt idx="0">
                  <c:v>35.96725</c:v>
                </c:pt>
                <c:pt idx="1">
                  <c:v>32.856459999999998</c:v>
                </c:pt>
                <c:pt idx="2">
                  <c:v>27.666370000000001</c:v>
                </c:pt>
                <c:pt idx="3">
                  <c:v>20.01399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20-BB41-939F-FD0749AD7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085759"/>
        <c:axId val="1025060639"/>
      </c:scatterChart>
      <c:valAx>
        <c:axId val="1224085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bit-count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060639"/>
        <c:crosses val="autoZero"/>
        <c:crossBetween val="midCat"/>
      </c:valAx>
      <c:valAx>
        <c:axId val="10250606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PSNR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085759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292100</xdr:colOff>
      <xdr:row>16</xdr:row>
      <xdr:rowOff>146050</xdr:rowOff>
    </xdr:from>
    <xdr:to>
      <xdr:col>6</xdr:col>
      <xdr:colOff>425450</xdr:colOff>
      <xdr:row>33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FC35D1-B9B1-E91C-7BED-41943A5D0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769937</xdr:colOff>
      <xdr:row>14</xdr:row>
      <xdr:rowOff>198438</xdr:rowOff>
    </xdr:from>
    <xdr:to>
      <xdr:col>13</xdr:col>
      <xdr:colOff>77787</xdr:colOff>
      <xdr:row>31</xdr:row>
      <xdr:rowOff>134938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C784D67-2C8E-1045-8B7A-E7CB4D712A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507102</xdr:colOff>
      <xdr:row>8</xdr:row>
      <xdr:rowOff>116782</xdr:rowOff>
    </xdr:from>
    <xdr:to>
      <xdr:col>13</xdr:col>
      <xdr:colOff>440266</xdr:colOff>
      <xdr:row>47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9F53A7-1D67-04ED-9380-74BF1D21B6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817E-FFC0-9143-9400-470B1348D51E}">
  <dimension ref="A1:H15"/>
  <sheetViews>
    <sheetView zoomScale="160" workbookViewId="0">
      <selection activeCell="A16" sqref="A16"/>
    </sheetView>
  </sheetViews>
  <sheetFormatPr baseColWidth="10" defaultRowHeight="16" x14ac:dyDescent="0.2"/>
  <sheetData>
    <row r="1" spans="1:8" x14ac:dyDescent="0.2">
      <c r="B1" t="s">
        <v>4</v>
      </c>
      <c r="C1" t="s">
        <v>4</v>
      </c>
      <c r="D1" t="s">
        <v>5</v>
      </c>
      <c r="F1" t="s">
        <v>6</v>
      </c>
      <c r="G1" t="s">
        <v>6</v>
      </c>
      <c r="H1" t="s">
        <v>7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1</v>
      </c>
      <c r="G2" t="s">
        <v>2</v>
      </c>
      <c r="H2" t="s">
        <v>3</v>
      </c>
    </row>
    <row r="3" spans="1:8" x14ac:dyDescent="0.2">
      <c r="A3">
        <v>1</v>
      </c>
      <c r="B3">
        <v>124178</v>
      </c>
      <c r="C3">
        <v>124178</v>
      </c>
      <c r="D3">
        <v>124178</v>
      </c>
      <c r="E3">
        <v>1</v>
      </c>
      <c r="F3">
        <v>86739</v>
      </c>
      <c r="G3">
        <v>86739</v>
      </c>
      <c r="H3">
        <v>86739</v>
      </c>
    </row>
    <row r="4" spans="1:8" x14ac:dyDescent="0.2">
      <c r="A4">
        <v>2</v>
      </c>
      <c r="B4">
        <v>87411</v>
      </c>
      <c r="C4">
        <v>84765</v>
      </c>
      <c r="D4">
        <v>84765</v>
      </c>
      <c r="E4">
        <v>2</v>
      </c>
      <c r="F4">
        <v>63185</v>
      </c>
      <c r="G4">
        <v>62491</v>
      </c>
      <c r="H4">
        <v>62491</v>
      </c>
    </row>
    <row r="5" spans="1:8" x14ac:dyDescent="0.2">
      <c r="A5">
        <v>3</v>
      </c>
      <c r="B5">
        <v>73396</v>
      </c>
      <c r="C5">
        <v>49617</v>
      </c>
      <c r="D5">
        <v>49617</v>
      </c>
      <c r="E5">
        <v>3</v>
      </c>
      <c r="F5">
        <v>50739</v>
      </c>
      <c r="G5">
        <v>28076</v>
      </c>
      <c r="H5">
        <v>28076</v>
      </c>
    </row>
    <row r="6" spans="1:8" x14ac:dyDescent="0.2">
      <c r="A6">
        <v>4</v>
      </c>
      <c r="B6">
        <v>69819</v>
      </c>
      <c r="C6">
        <v>43966</v>
      </c>
      <c r="D6">
        <v>43966</v>
      </c>
      <c r="E6">
        <v>4</v>
      </c>
      <c r="F6">
        <v>45212</v>
      </c>
      <c r="G6">
        <v>22072</v>
      </c>
      <c r="H6">
        <v>22072</v>
      </c>
    </row>
    <row r="7" spans="1:8" x14ac:dyDescent="0.2">
      <c r="A7">
        <v>5</v>
      </c>
      <c r="B7">
        <v>68649</v>
      </c>
      <c r="C7">
        <v>46192</v>
      </c>
      <c r="D7">
        <v>43602</v>
      </c>
      <c r="E7">
        <v>5</v>
      </c>
      <c r="F7">
        <v>42633</v>
      </c>
      <c r="G7">
        <v>21095</v>
      </c>
      <c r="H7">
        <v>20405</v>
      </c>
    </row>
    <row r="8" spans="1:8" x14ac:dyDescent="0.2">
      <c r="A8">
        <v>6</v>
      </c>
      <c r="B8">
        <v>66960</v>
      </c>
      <c r="C8">
        <v>70524</v>
      </c>
      <c r="D8">
        <v>44086</v>
      </c>
      <c r="E8">
        <v>6</v>
      </c>
      <c r="F8">
        <v>41171</v>
      </c>
      <c r="G8">
        <v>47135</v>
      </c>
      <c r="H8">
        <v>20671</v>
      </c>
    </row>
    <row r="9" spans="1:8" x14ac:dyDescent="0.2">
      <c r="A9">
        <v>7</v>
      </c>
      <c r="B9">
        <v>66287</v>
      </c>
      <c r="C9">
        <v>47213</v>
      </c>
      <c r="D9">
        <v>40797</v>
      </c>
      <c r="E9">
        <v>7</v>
      </c>
      <c r="F9">
        <v>41643</v>
      </c>
      <c r="G9">
        <v>23436</v>
      </c>
      <c r="H9">
        <v>20424</v>
      </c>
    </row>
    <row r="10" spans="1:8" x14ac:dyDescent="0.2">
      <c r="A10">
        <v>8</v>
      </c>
      <c r="B10">
        <v>67577</v>
      </c>
      <c r="C10">
        <v>45487</v>
      </c>
      <c r="D10">
        <v>42647</v>
      </c>
      <c r="E10">
        <v>8</v>
      </c>
      <c r="F10">
        <v>41885</v>
      </c>
      <c r="G10">
        <v>22761</v>
      </c>
      <c r="H10">
        <v>19557</v>
      </c>
    </row>
    <row r="11" spans="1:8" x14ac:dyDescent="0.2">
      <c r="A11">
        <v>9</v>
      </c>
      <c r="B11">
        <v>68080</v>
      </c>
      <c r="C11">
        <v>45163</v>
      </c>
      <c r="D11">
        <v>40763</v>
      </c>
      <c r="E11">
        <v>9</v>
      </c>
      <c r="F11">
        <v>42175</v>
      </c>
      <c r="G11">
        <v>23625</v>
      </c>
      <c r="H11">
        <v>19408</v>
      </c>
    </row>
    <row r="12" spans="1:8" x14ac:dyDescent="0.2">
      <c r="A12">
        <v>10</v>
      </c>
      <c r="B12">
        <v>68353</v>
      </c>
      <c r="C12">
        <v>70604</v>
      </c>
      <c r="D12">
        <v>41278</v>
      </c>
      <c r="E12">
        <v>10</v>
      </c>
      <c r="F12">
        <v>41599</v>
      </c>
      <c r="G12">
        <v>47203</v>
      </c>
      <c r="H12">
        <v>21520</v>
      </c>
    </row>
    <row r="13" spans="1:8" x14ac:dyDescent="0.2">
      <c r="A13" t="s">
        <v>8</v>
      </c>
      <c r="B13">
        <f>SUM(B3:B12)</f>
        <v>760710</v>
      </c>
      <c r="C13">
        <f t="shared" ref="C13:D13" si="0">SUM(C3:C12)</f>
        <v>627709</v>
      </c>
      <c r="D13">
        <f t="shared" si="0"/>
        <v>555699</v>
      </c>
    </row>
    <row r="14" spans="1:8" x14ac:dyDescent="0.2">
      <c r="A14" t="s">
        <v>9</v>
      </c>
      <c r="B14">
        <f>352*288*10</f>
        <v>1013760</v>
      </c>
      <c r="C14">
        <f t="shared" ref="C14:D14" si="1">352*288*10</f>
        <v>1013760</v>
      </c>
      <c r="D14">
        <f t="shared" si="1"/>
        <v>1013760</v>
      </c>
    </row>
    <row r="15" spans="1:8" x14ac:dyDescent="0.2">
      <c r="A15" t="s">
        <v>10</v>
      </c>
      <c r="B15">
        <f>B14/B13</f>
        <v>1.3326497614071064</v>
      </c>
      <c r="C15">
        <f t="shared" ref="C15:D15" si="2">C14/C13</f>
        <v>1.6150158751905739</v>
      </c>
      <c r="D15">
        <f t="shared" si="2"/>
        <v>1.8242969665232438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18B9-183E-0949-859D-FC68068F5E02}">
  <dimension ref="A1:Y42"/>
  <sheetViews>
    <sheetView tabSelected="1" zoomScale="75" workbookViewId="0">
      <selection activeCell="P24" sqref="P24"/>
    </sheetView>
  </sheetViews>
  <sheetFormatPr baseColWidth="10" defaultRowHeight="16" x14ac:dyDescent="0.2"/>
  <sheetData>
    <row r="1" spans="1:25" ht="17" x14ac:dyDescent="0.2">
      <c r="A1" t="s">
        <v>11</v>
      </c>
      <c r="B1" s="2" t="s">
        <v>30</v>
      </c>
      <c r="C1" s="2" t="s">
        <v>16</v>
      </c>
      <c r="D1" s="2" t="s">
        <v>16</v>
      </c>
      <c r="E1" s="2" t="s">
        <v>16</v>
      </c>
      <c r="F1" s="2" t="s">
        <v>25</v>
      </c>
      <c r="G1" s="2" t="s">
        <v>17</v>
      </c>
      <c r="H1" s="2" t="s">
        <v>17</v>
      </c>
      <c r="I1" s="2" t="s">
        <v>17</v>
      </c>
      <c r="J1" s="2" t="s">
        <v>26</v>
      </c>
      <c r="K1" s="2" t="s">
        <v>18</v>
      </c>
      <c r="L1" s="2" t="s">
        <v>18</v>
      </c>
      <c r="M1" s="2" t="s">
        <v>18</v>
      </c>
      <c r="N1" s="2" t="s">
        <v>27</v>
      </c>
      <c r="O1" s="2" t="s">
        <v>19</v>
      </c>
      <c r="P1" s="2" t="s">
        <v>19</v>
      </c>
      <c r="Q1" s="2" t="s">
        <v>19</v>
      </c>
      <c r="R1" s="2" t="s">
        <v>28</v>
      </c>
      <c r="S1" s="2" t="s">
        <v>20</v>
      </c>
      <c r="T1" s="2" t="s">
        <v>20</v>
      </c>
      <c r="U1" s="2" t="s">
        <v>20</v>
      </c>
      <c r="V1" s="2" t="s">
        <v>29</v>
      </c>
      <c r="W1" s="2" t="s">
        <v>21</v>
      </c>
      <c r="X1" s="2" t="s">
        <v>21</v>
      </c>
      <c r="Y1" s="2" t="s">
        <v>21</v>
      </c>
    </row>
    <row r="2" spans="1:25" x14ac:dyDescent="0.2">
      <c r="B2" t="s">
        <v>14</v>
      </c>
      <c r="C2" t="s">
        <v>15</v>
      </c>
      <c r="D2" t="s">
        <v>13</v>
      </c>
      <c r="E2" t="s">
        <v>12</v>
      </c>
      <c r="F2" t="s">
        <v>14</v>
      </c>
      <c r="G2" t="s">
        <v>15</v>
      </c>
      <c r="H2" t="s">
        <v>13</v>
      </c>
      <c r="I2" t="s">
        <v>12</v>
      </c>
      <c r="J2" t="s">
        <v>14</v>
      </c>
      <c r="K2" s="1" t="s">
        <v>15</v>
      </c>
      <c r="L2" t="s">
        <v>13</v>
      </c>
      <c r="M2" t="s">
        <v>12</v>
      </c>
      <c r="N2" t="s">
        <v>14</v>
      </c>
      <c r="O2" t="s">
        <v>15</v>
      </c>
      <c r="P2" t="s">
        <v>13</v>
      </c>
      <c r="Q2" t="s">
        <v>12</v>
      </c>
      <c r="R2" t="s">
        <v>14</v>
      </c>
      <c r="S2" s="1" t="s">
        <v>15</v>
      </c>
      <c r="T2" t="s">
        <v>13</v>
      </c>
      <c r="U2" t="s">
        <v>12</v>
      </c>
      <c r="V2" t="s">
        <v>14</v>
      </c>
      <c r="W2" s="1" t="s">
        <v>15</v>
      </c>
      <c r="X2" t="s">
        <v>13</v>
      </c>
      <c r="Y2" t="s">
        <v>12</v>
      </c>
    </row>
    <row r="3" spans="1:25" x14ac:dyDescent="0.2">
      <c r="A3">
        <v>1</v>
      </c>
      <c r="B3">
        <v>351.41800000000001</v>
      </c>
      <c r="C3">
        <f>B3/10</f>
        <v>35.141800000000003</v>
      </c>
      <c r="D3">
        <v>3669906</v>
      </c>
      <c r="E3">
        <v>15.116854</v>
      </c>
      <c r="F3" s="3">
        <v>351.63900000000001</v>
      </c>
      <c r="G3">
        <f>F3/10</f>
        <v>35.163899999999998</v>
      </c>
      <c r="H3">
        <v>3615639</v>
      </c>
      <c r="I3">
        <v>15.746843</v>
      </c>
      <c r="J3" s="3">
        <v>358.19909999999999</v>
      </c>
      <c r="K3">
        <f>J3/10</f>
        <v>35.81991</v>
      </c>
      <c r="L3">
        <v>4160594</v>
      </c>
      <c r="M3">
        <v>36.353245999999999</v>
      </c>
      <c r="N3" s="3">
        <v>352.74639999999999</v>
      </c>
      <c r="O3">
        <f>N3/10</f>
        <v>35.274639999999998</v>
      </c>
      <c r="P3">
        <v>3499772</v>
      </c>
      <c r="Q3">
        <v>15.343909</v>
      </c>
      <c r="R3" s="3">
        <v>351.60610000000003</v>
      </c>
      <c r="S3">
        <f>R3/10</f>
        <v>35.160610000000005</v>
      </c>
      <c r="T3">
        <v>3673528</v>
      </c>
      <c r="U3">
        <v>12.936864</v>
      </c>
      <c r="V3" s="3">
        <v>359.67250000000001</v>
      </c>
      <c r="W3">
        <f>V3/10</f>
        <v>35.96725</v>
      </c>
      <c r="X3">
        <v>3964835</v>
      </c>
      <c r="Y3">
        <v>36.929966999999998</v>
      </c>
    </row>
    <row r="4" spans="1:25" x14ac:dyDescent="0.2">
      <c r="A4">
        <v>4</v>
      </c>
      <c r="B4">
        <v>307.89400000000001</v>
      </c>
      <c r="C4">
        <f>B4/10</f>
        <v>30.789400000000001</v>
      </c>
      <c r="D4">
        <v>1034601</v>
      </c>
      <c r="E4">
        <v>7.567196</v>
      </c>
      <c r="F4" s="3">
        <v>308.66340000000002</v>
      </c>
      <c r="G4">
        <f>F4/10</f>
        <v>30.866340000000001</v>
      </c>
      <c r="H4">
        <v>1014006</v>
      </c>
      <c r="I4">
        <v>10.295529999999999</v>
      </c>
      <c r="J4" s="3">
        <v>319.46230000000003</v>
      </c>
      <c r="K4">
        <f>J4/10</f>
        <v>31.946230000000003</v>
      </c>
      <c r="L4">
        <v>1282356</v>
      </c>
      <c r="M4">
        <v>20.925066999999999</v>
      </c>
      <c r="N4" s="3">
        <v>316.54919999999998</v>
      </c>
      <c r="O4">
        <f>N4/10</f>
        <v>31.654919999999997</v>
      </c>
      <c r="P4">
        <v>977206</v>
      </c>
      <c r="Q4">
        <v>8.0003209999999996</v>
      </c>
      <c r="R4" s="3">
        <v>307.88200000000001</v>
      </c>
      <c r="S4">
        <f>R4/10</f>
        <v>30.7882</v>
      </c>
      <c r="T4">
        <v>1034610</v>
      </c>
      <c r="U4">
        <v>6.1629370000000003</v>
      </c>
      <c r="V4" s="3">
        <v>328.56459999999998</v>
      </c>
      <c r="W4">
        <f>V4/10</f>
        <v>32.856459999999998</v>
      </c>
      <c r="X4">
        <v>1169576</v>
      </c>
      <c r="Y4">
        <v>22.468332</v>
      </c>
    </row>
    <row r="5" spans="1:25" x14ac:dyDescent="0.2">
      <c r="A5">
        <v>7</v>
      </c>
      <c r="B5">
        <v>251.68029999999999</v>
      </c>
      <c r="C5">
        <f t="shared" ref="C5:C13" si="0">B5/10</f>
        <v>25.168029999999998</v>
      </c>
      <c r="D5">
        <v>122977</v>
      </c>
      <c r="E5">
        <v>4.832579</v>
      </c>
      <c r="F5" s="3">
        <v>252.52789999999999</v>
      </c>
      <c r="G5">
        <f t="shared" ref="G5:G13" si="1">F5/10</f>
        <v>25.252789999999997</v>
      </c>
      <c r="H5">
        <v>131187</v>
      </c>
      <c r="I5">
        <v>6.2455730000000003</v>
      </c>
      <c r="J5" s="3">
        <v>276.79390000000001</v>
      </c>
      <c r="K5">
        <f t="shared" ref="K5:K13" si="2">J5/10</f>
        <v>27.679390000000001</v>
      </c>
      <c r="L5">
        <v>276696</v>
      </c>
      <c r="M5">
        <v>14.036542000000001</v>
      </c>
      <c r="N5" s="3">
        <v>260.60610000000003</v>
      </c>
      <c r="O5">
        <f t="shared" ref="O5:O6" si="3">N5/10</f>
        <v>26.060610000000004</v>
      </c>
      <c r="P5">
        <v>122153</v>
      </c>
      <c r="Q5">
        <v>5.4605079999999999</v>
      </c>
      <c r="R5" s="3">
        <v>249.29920000000001</v>
      </c>
      <c r="S5">
        <f t="shared" ref="S5:S6" si="4">R5/10</f>
        <v>24.929920000000003</v>
      </c>
      <c r="T5">
        <v>131465</v>
      </c>
      <c r="U5">
        <v>3.2775799999999999</v>
      </c>
      <c r="V5" s="3">
        <v>276.66370000000001</v>
      </c>
      <c r="W5">
        <f t="shared" ref="W5:W6" si="5">V5/10</f>
        <v>27.666370000000001</v>
      </c>
      <c r="X5">
        <v>260430</v>
      </c>
      <c r="Y5">
        <v>17.699816999999999</v>
      </c>
    </row>
    <row r="6" spans="1:25" x14ac:dyDescent="0.2">
      <c r="A6">
        <v>10</v>
      </c>
      <c r="B6" s="3">
        <v>193.82939999999999</v>
      </c>
      <c r="C6">
        <f t="shared" si="0"/>
        <v>19.382939999999998</v>
      </c>
      <c r="D6">
        <v>33354</v>
      </c>
      <c r="E6">
        <v>4.446523</v>
      </c>
      <c r="F6" s="3">
        <v>194.00149999999999</v>
      </c>
      <c r="G6">
        <f t="shared" si="1"/>
        <v>19.40015</v>
      </c>
      <c r="H6">
        <v>39098</v>
      </c>
      <c r="I6">
        <v>6.0986380000000002</v>
      </c>
      <c r="J6" s="3">
        <v>205.6216</v>
      </c>
      <c r="K6">
        <f t="shared" si="2"/>
        <v>20.562159999999999</v>
      </c>
      <c r="L6">
        <v>102213</v>
      </c>
      <c r="M6">
        <v>10.030289</v>
      </c>
      <c r="N6" s="3">
        <v>200.76349999999999</v>
      </c>
      <c r="O6">
        <f t="shared" si="3"/>
        <v>20.076349999999998</v>
      </c>
      <c r="P6">
        <v>44401</v>
      </c>
      <c r="Q6">
        <v>5.1005330000000004</v>
      </c>
      <c r="R6" s="3">
        <v>189.53360000000001</v>
      </c>
      <c r="S6">
        <f t="shared" si="4"/>
        <v>18.95336</v>
      </c>
      <c r="T6">
        <v>36185</v>
      </c>
      <c r="U6">
        <v>3.7642600000000002</v>
      </c>
      <c r="V6" s="3">
        <v>200.13990000000001</v>
      </c>
      <c r="W6">
        <f t="shared" si="5"/>
        <v>20.01399</v>
      </c>
      <c r="X6">
        <v>103789</v>
      </c>
      <c r="Y6">
        <v>27.698943</v>
      </c>
    </row>
    <row r="15" spans="1:25" x14ac:dyDescent="0.2">
      <c r="K15" s="1"/>
    </row>
    <row r="16" spans="1:25" x14ac:dyDescent="0.2">
      <c r="K16" s="1"/>
    </row>
    <row r="17" spans="3:11" x14ac:dyDescent="0.2">
      <c r="C17" s="1"/>
      <c r="G17" s="1"/>
      <c r="K17" s="1"/>
    </row>
    <row r="18" spans="3:11" x14ac:dyDescent="0.2">
      <c r="C18" s="1"/>
      <c r="G18" s="1"/>
      <c r="K18" s="1"/>
    </row>
    <row r="19" spans="3:11" x14ac:dyDescent="0.2">
      <c r="C19" s="1"/>
      <c r="G19" s="1"/>
      <c r="K19" s="1"/>
    </row>
    <row r="20" spans="3:11" x14ac:dyDescent="0.2">
      <c r="C20" s="1"/>
      <c r="G20" s="1"/>
      <c r="K20" s="1"/>
    </row>
    <row r="21" spans="3:11" x14ac:dyDescent="0.2">
      <c r="C21" s="1"/>
      <c r="G21" s="1"/>
      <c r="K21" s="1"/>
    </row>
    <row r="22" spans="3:11" x14ac:dyDescent="0.2">
      <c r="C22" s="1"/>
      <c r="G22" s="1"/>
      <c r="K22" s="1"/>
    </row>
    <row r="23" spans="3:11" x14ac:dyDescent="0.2">
      <c r="C23" s="1"/>
      <c r="G23" s="1"/>
      <c r="K23" s="1"/>
    </row>
    <row r="24" spans="3:11" x14ac:dyDescent="0.2">
      <c r="C24" s="1"/>
      <c r="G24" s="1"/>
      <c r="K24" s="1"/>
    </row>
    <row r="25" spans="3:11" x14ac:dyDescent="0.2">
      <c r="C25" s="1"/>
      <c r="G25" s="1"/>
      <c r="K25" s="1"/>
    </row>
    <row r="26" spans="3:11" x14ac:dyDescent="0.2">
      <c r="C26" s="1"/>
      <c r="G26" s="1"/>
      <c r="K26" s="1"/>
    </row>
    <row r="27" spans="3:11" x14ac:dyDescent="0.2">
      <c r="C27" s="1"/>
      <c r="G27" s="1"/>
      <c r="K27" s="1"/>
    </row>
    <row r="33" spans="8:9" x14ac:dyDescent="0.2">
      <c r="H33" t="s">
        <v>22</v>
      </c>
    </row>
    <row r="34" spans="8:9" x14ac:dyDescent="0.2">
      <c r="H34" t="s">
        <v>23</v>
      </c>
    </row>
    <row r="35" spans="8:9" x14ac:dyDescent="0.2">
      <c r="H35" t="s">
        <v>24</v>
      </c>
    </row>
    <row r="42" spans="8:9" x14ac:dyDescent="0.2">
      <c r="I42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Ex4Q2,4</vt:lpstr>
      <vt:lpstr>Ex4Q1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Liang</dc:creator>
  <cp:lastModifiedBy>Chen Liang</cp:lastModifiedBy>
  <dcterms:created xsi:type="dcterms:W3CDTF">2022-10-29T21:57:44Z</dcterms:created>
  <dcterms:modified xsi:type="dcterms:W3CDTF">2022-11-13T23:50:02Z</dcterms:modified>
</cp:coreProperties>
</file>