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ejl/lsca_group/Assignment 2/"/>
    </mc:Choice>
  </mc:AlternateContent>
  <bookViews>
    <workbookView xWindow="9040" yWindow="580" windowWidth="13800" windowHeight="12160" tabRatio="500"/>
  </bookViews>
  <sheets>
    <sheet name="Sheet1" sheetId="1" r:id="rId1"/>
    <sheet name="Sheet2" sheetId="2" r:id="rId2"/>
    <sheet name="Sheet4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D16" i="4"/>
  <c r="D17" i="4"/>
  <c r="C16" i="4"/>
  <c r="G19" i="4"/>
  <c r="G16" i="4"/>
  <c r="G17" i="4"/>
  <c r="G18" i="4"/>
  <c r="F19" i="4"/>
  <c r="F16" i="4"/>
  <c r="F17" i="4"/>
  <c r="F18" i="4"/>
  <c r="E21" i="4"/>
  <c r="E19" i="4"/>
  <c r="E18" i="4"/>
  <c r="E17" i="4"/>
  <c r="E16" i="4"/>
  <c r="D22" i="4"/>
  <c r="D18" i="4"/>
  <c r="D19" i="4"/>
  <c r="D20" i="4"/>
  <c r="D21" i="4"/>
</calcChain>
</file>

<file path=xl/sharedStrings.xml><?xml version="1.0" encoding="utf-8"?>
<sst xmlns="http://schemas.openxmlformats.org/spreadsheetml/2006/main" count="141" uniqueCount="50">
  <si>
    <t>Brazil</t>
  </si>
  <si>
    <t>India</t>
  </si>
  <si>
    <t>Germany</t>
  </si>
  <si>
    <t>Japan</t>
  </si>
  <si>
    <t>Mexico</t>
  </si>
  <si>
    <t>US</t>
  </si>
  <si>
    <t>Highcal</t>
  </si>
  <si>
    <t>Relax</t>
  </si>
  <si>
    <t>Latin America</t>
  </si>
  <si>
    <t>Europe</t>
  </si>
  <si>
    <t>Asia</t>
  </si>
  <si>
    <t>7mil</t>
  </si>
  <si>
    <t>3mil</t>
  </si>
  <si>
    <t>7 mil</t>
  </si>
  <si>
    <t>1mil</t>
  </si>
  <si>
    <t>15mil</t>
  </si>
  <si>
    <t>2mil</t>
  </si>
  <si>
    <t>5mil</t>
  </si>
  <si>
    <t>8mil</t>
  </si>
  <si>
    <t>13mil</t>
  </si>
  <si>
    <t>11mil</t>
  </si>
  <si>
    <t>17mil</t>
  </si>
  <si>
    <t>6mil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</si>
  <si>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</si>
  <si>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</si>
  <si>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</si>
  <si>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</si>
  <si>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</si>
  <si>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</si>
  <si>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</si>
  <si>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</si>
  <si>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</si>
  <si>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12mil</t>
  </si>
  <si>
    <t>18mil</t>
  </si>
  <si>
    <t>Original</t>
  </si>
  <si>
    <t>2010  Optimal</t>
  </si>
  <si>
    <t>2009 Production</t>
  </si>
  <si>
    <t>EUR: Highcal</t>
  </si>
  <si>
    <t>EUR: Relax</t>
  </si>
  <si>
    <t>LAT: Relax</t>
  </si>
  <si>
    <t>LAT: Highcal</t>
  </si>
  <si>
    <t>ASIA: Highcal</t>
  </si>
  <si>
    <t>ASIA: Relax</t>
  </si>
  <si>
    <t>JAP: Relax</t>
  </si>
  <si>
    <t>JAP: Highcal</t>
  </si>
  <si>
    <t>MEX: Highcal</t>
  </si>
  <si>
    <t>MEX: Relax</t>
  </si>
  <si>
    <t>US: Highcal</t>
  </si>
  <si>
    <t>US: Relax</t>
  </si>
  <si>
    <t>Region/Chemical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</si>
</sst>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11" fontId="0" fillId="0" borderId="0" xfId="0" applyNumberFormat="1"/>
    <xf numFmtId="0" fontId="3" fillId="0" borderId="0" xfId="0" applyFont="1"/>
    <xf numFmtId="0" fontId="4" fillId="2" borderId="0" xfId="0" applyFont="1" applyFill="1"/>
    <xf numFmtId="0" fontId="4" fillId="0" borderId="0" xfId="0" applyFont="1"/>
    <xf numFmtId="3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B2:K16" totalsRowCount="1" headerRowDxfId="18">
  <autoFilter ref="B2:K15"/>
  <tableColumns count="10">
    <tableColumn id="1" name="Column1" dataDxfId="17" totalsRowDxfId="16"/>
    <tableColumn id="2" name="Column2" dataDxfId="15" totalsRowDxfId="14"/>
    <tableColumn id="3" name="Column3" dataDxfId="13" totalsRowDxfId="12"/>
    <tableColumn id="4" name="Column4" dataDxfId="11" totalsRowDxfId="10"/>
    <tableColumn id="5" name="Column5" dataDxfId="9" totalsRowDxfId="8"/>
    <tableColumn id="6" name="Column6" dataDxfId="7" totalsRowDxfId="6"/>
    <tableColumn id="7" name="Column7" dataDxfId="5" totalsRowDxfId="4"/>
    <tableColumn id="8" name="Column8" dataDxfId="3" totalsRowDxfId="2"/>
    <tableColumn id="9" name="Column9" dataDxfId="1">
      <calculatedColumnFormula>SUM(Table1[[#This Row],[Column2]:[Column8]])</calculatedColumnFormula>
    </tableColumn>
    <tableColumn id="10" name="Original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10" sqref="B10"/>
    </sheetView>
  </sheetViews>
  <sheetFormatPr baseColWidth="10" defaultRowHeight="16" x14ac:dyDescent="0.2"/>
  <cols>
    <col min="1" max="1" width="19.83203125" customWidth="1"/>
    <col min="2" max="2" width="11.6640625" customWidth="1"/>
    <col min="3" max="5" width="11" customWidth="1"/>
    <col min="6" max="6" width="10.83203125" customWidth="1"/>
    <col min="7" max="7" width="11" customWidth="1"/>
  </cols>
  <sheetData>
    <row r="1" spans="1:7" x14ac:dyDescent="0.2">
      <c r="A1" t="s">
        <v>49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</row>
    <row r="2" spans="1:7" x14ac:dyDescent="0.2">
      <c r="A2" t="s">
        <v>40</v>
      </c>
      <c r="B2" s="6">
        <v>7000000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39</v>
      </c>
      <c r="B3" s="6">
        <v>7000000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37</v>
      </c>
      <c r="B4">
        <v>0</v>
      </c>
      <c r="C4" s="6">
        <v>15000000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38</v>
      </c>
      <c r="B5">
        <v>0</v>
      </c>
      <c r="C5" s="6">
        <v>1000000</v>
      </c>
      <c r="D5">
        <v>0</v>
      </c>
      <c r="E5">
        <v>0</v>
      </c>
      <c r="F5" s="6">
        <v>11000000</v>
      </c>
      <c r="G5">
        <v>0</v>
      </c>
    </row>
    <row r="6" spans="1:7" x14ac:dyDescent="0.2">
      <c r="A6" t="s">
        <v>41</v>
      </c>
      <c r="B6">
        <v>0</v>
      </c>
      <c r="C6">
        <v>0</v>
      </c>
      <c r="D6" s="6">
        <v>5000000</v>
      </c>
      <c r="E6">
        <v>0</v>
      </c>
      <c r="F6">
        <v>0</v>
      </c>
      <c r="G6">
        <v>0</v>
      </c>
    </row>
    <row r="7" spans="1:7" x14ac:dyDescent="0.2">
      <c r="A7" t="s">
        <v>42</v>
      </c>
      <c r="B7">
        <v>0</v>
      </c>
      <c r="C7">
        <v>0</v>
      </c>
      <c r="D7" s="6">
        <v>3000000</v>
      </c>
      <c r="E7">
        <v>0</v>
      </c>
      <c r="F7">
        <v>0</v>
      </c>
      <c r="G7">
        <v>0</v>
      </c>
    </row>
    <row r="8" spans="1:7" x14ac:dyDescent="0.2">
      <c r="A8" t="s">
        <v>44</v>
      </c>
      <c r="B8" s="6">
        <v>4000000</v>
      </c>
      <c r="C8">
        <v>0</v>
      </c>
      <c r="D8" s="6">
        <v>2000000</v>
      </c>
      <c r="E8" s="6">
        <v>1000000</v>
      </c>
      <c r="F8">
        <v>0</v>
      </c>
      <c r="G8">
        <v>0</v>
      </c>
    </row>
    <row r="9" spans="1:7" x14ac:dyDescent="0.2">
      <c r="A9" t="s">
        <v>43</v>
      </c>
      <c r="B9">
        <v>0</v>
      </c>
      <c r="C9">
        <v>0</v>
      </c>
      <c r="D9" s="6">
        <v>8000000</v>
      </c>
      <c r="E9">
        <v>0</v>
      </c>
      <c r="F9">
        <v>0</v>
      </c>
      <c r="G9">
        <v>0</v>
      </c>
    </row>
    <row r="10" spans="1:7" x14ac:dyDescent="0.2">
      <c r="A10" t="s">
        <v>45</v>
      </c>
      <c r="B10">
        <v>0</v>
      </c>
      <c r="C10">
        <v>0</v>
      </c>
      <c r="D10">
        <v>0</v>
      </c>
      <c r="E10">
        <v>0</v>
      </c>
      <c r="F10" s="6">
        <v>3000000</v>
      </c>
      <c r="G10">
        <v>0</v>
      </c>
    </row>
    <row r="11" spans="1:7" x14ac:dyDescent="0.2">
      <c r="A11" t="s">
        <v>46</v>
      </c>
      <c r="B11">
        <v>0</v>
      </c>
      <c r="C11">
        <v>0</v>
      </c>
      <c r="D11">
        <v>0</v>
      </c>
      <c r="E11">
        <v>0</v>
      </c>
      <c r="F11" s="6">
        <v>3000000</v>
      </c>
      <c r="G11">
        <v>0</v>
      </c>
    </row>
    <row r="12" spans="1:7" x14ac:dyDescent="0.2">
      <c r="A12" t="s">
        <v>47</v>
      </c>
      <c r="B12">
        <v>0</v>
      </c>
      <c r="C12">
        <v>0</v>
      </c>
      <c r="D12">
        <v>0</v>
      </c>
      <c r="E12">
        <v>0</v>
      </c>
      <c r="F12" s="6">
        <v>13000000</v>
      </c>
      <c r="G12" s="6">
        <v>5000000</v>
      </c>
    </row>
    <row r="13" spans="1:7" x14ac:dyDescent="0.2">
      <c r="A13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 s="6">
        <v>17000000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topLeftCell="B1" workbookViewId="0">
      <selection activeCell="D7" sqref="D7"/>
    </sheetView>
  </sheetViews>
  <sheetFormatPr baseColWidth="10" defaultRowHeight="16" x14ac:dyDescent="0.2"/>
  <cols>
    <col min="2" max="2" width="12.1640625" bestFit="1" customWidth="1"/>
    <col min="3" max="3" width="15.33203125" customWidth="1"/>
    <col min="4" max="4" width="11.6640625" customWidth="1"/>
    <col min="5" max="5" width="17.83203125" customWidth="1"/>
    <col min="6" max="6" width="11" customWidth="1"/>
    <col min="7" max="7" width="11.6640625" customWidth="1"/>
    <col min="8" max="9" width="11" customWidth="1"/>
  </cols>
  <sheetData>
    <row r="2" spans="2:11" x14ac:dyDescent="0.2">
      <c r="B2" s="3" t="s">
        <v>23</v>
      </c>
      <c r="C2" s="3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3" t="s">
        <v>31</v>
      </c>
      <c r="K2" s="3" t="s">
        <v>34</v>
      </c>
    </row>
    <row r="3" spans="2:11" x14ac:dyDescent="0.2">
      <c r="B3" s="3"/>
      <c r="C3" s="3"/>
      <c r="D3" s="3" t="s">
        <v>0</v>
      </c>
      <c r="E3" s="3" t="s">
        <v>2</v>
      </c>
      <c r="F3" s="3" t="s">
        <v>1</v>
      </c>
      <c r="G3" s="3" t="s">
        <v>3</v>
      </c>
      <c r="H3" s="3" t="s">
        <v>4</v>
      </c>
      <c r="I3" s="3" t="s">
        <v>5</v>
      </c>
      <c r="J3" s="1">
        <f>SUM(Table1[[#This Row],[Column2]:[Column8]])</f>
        <v>0</v>
      </c>
      <c r="K3" s="1"/>
    </row>
    <row r="4" spans="2:11" x14ac:dyDescent="0.2">
      <c r="B4" s="3" t="s">
        <v>8</v>
      </c>
      <c r="C4" s="3" t="s">
        <v>6</v>
      </c>
      <c r="D4" s="1" t="s">
        <v>13</v>
      </c>
      <c r="E4">
        <v>0</v>
      </c>
      <c r="F4">
        <v>0</v>
      </c>
      <c r="G4">
        <v>0</v>
      </c>
      <c r="H4" s="1">
        <v>0</v>
      </c>
      <c r="I4">
        <v>0</v>
      </c>
      <c r="J4" s="1" t="s">
        <v>11</v>
      </c>
      <c r="K4" s="1"/>
    </row>
    <row r="5" spans="2:11" x14ac:dyDescent="0.2">
      <c r="B5" s="3"/>
      <c r="C5" s="3" t="s">
        <v>7</v>
      </c>
      <c r="D5" s="1" t="s">
        <v>13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 t="s">
        <v>11</v>
      </c>
      <c r="K5" s="1"/>
    </row>
    <row r="6" spans="2:11" x14ac:dyDescent="0.2">
      <c r="B6" s="3" t="s">
        <v>9</v>
      </c>
      <c r="C6" s="3" t="s">
        <v>6</v>
      </c>
      <c r="D6" s="1">
        <v>0</v>
      </c>
      <c r="E6" s="1" t="s">
        <v>15</v>
      </c>
      <c r="F6" s="1">
        <v>0</v>
      </c>
      <c r="G6" s="1">
        <v>0</v>
      </c>
      <c r="H6" s="1">
        <v>0</v>
      </c>
      <c r="I6" s="1">
        <v>0</v>
      </c>
      <c r="J6" s="1" t="s">
        <v>15</v>
      </c>
      <c r="K6" s="1"/>
    </row>
    <row r="7" spans="2:11" x14ac:dyDescent="0.2">
      <c r="B7" s="3"/>
      <c r="C7" s="3" t="s">
        <v>7</v>
      </c>
      <c r="D7" s="1" t="s">
        <v>14</v>
      </c>
      <c r="E7" s="1">
        <v>0</v>
      </c>
      <c r="F7" s="1">
        <v>0</v>
      </c>
      <c r="G7" s="1">
        <v>0</v>
      </c>
      <c r="H7" s="1" t="s">
        <v>20</v>
      </c>
      <c r="I7" s="1">
        <v>0</v>
      </c>
      <c r="J7" s="1" t="s">
        <v>32</v>
      </c>
      <c r="K7" s="1"/>
    </row>
    <row r="8" spans="2:11" x14ac:dyDescent="0.2">
      <c r="B8" s="3" t="s">
        <v>10</v>
      </c>
      <c r="C8" s="3" t="s">
        <v>6</v>
      </c>
      <c r="D8" s="1">
        <v>0</v>
      </c>
      <c r="E8" s="1">
        <v>0</v>
      </c>
      <c r="F8" s="1" t="s">
        <v>17</v>
      </c>
      <c r="G8" s="1">
        <v>0</v>
      </c>
      <c r="H8" s="1">
        <v>0</v>
      </c>
      <c r="I8" s="1">
        <v>0</v>
      </c>
      <c r="J8" s="1" t="s">
        <v>17</v>
      </c>
      <c r="K8" s="1"/>
    </row>
    <row r="9" spans="2:11" x14ac:dyDescent="0.2">
      <c r="B9" s="3"/>
      <c r="C9" s="3" t="s">
        <v>7</v>
      </c>
      <c r="D9" s="1">
        <v>0</v>
      </c>
      <c r="E9" s="1">
        <v>0</v>
      </c>
      <c r="F9" s="1" t="s">
        <v>12</v>
      </c>
      <c r="G9" s="1">
        <v>0</v>
      </c>
      <c r="H9" s="1">
        <v>0</v>
      </c>
      <c r="I9" s="1">
        <v>0</v>
      </c>
      <c r="J9" s="1" t="s">
        <v>12</v>
      </c>
      <c r="K9" s="1"/>
    </row>
    <row r="10" spans="2:11" x14ac:dyDescent="0.2">
      <c r="B10" s="3" t="s">
        <v>3</v>
      </c>
      <c r="C10" s="3" t="s">
        <v>6</v>
      </c>
      <c r="D10" s="1" t="s">
        <v>12</v>
      </c>
      <c r="E10" s="1" t="s">
        <v>16</v>
      </c>
      <c r="F10" s="1" t="s">
        <v>16</v>
      </c>
      <c r="G10" s="1">
        <v>0</v>
      </c>
      <c r="H10" s="1">
        <v>0</v>
      </c>
      <c r="I10" s="1">
        <v>0</v>
      </c>
      <c r="J10" s="1" t="s">
        <v>16</v>
      </c>
      <c r="K10" s="1"/>
    </row>
    <row r="11" spans="2:11" x14ac:dyDescent="0.2">
      <c r="B11" s="3"/>
      <c r="C11" s="3" t="s">
        <v>7</v>
      </c>
      <c r="D11" s="1">
        <v>0</v>
      </c>
      <c r="E11" s="1">
        <v>0</v>
      </c>
      <c r="F11" s="1" t="s">
        <v>18</v>
      </c>
      <c r="G11" s="1">
        <v>0</v>
      </c>
      <c r="H11" s="1">
        <v>0</v>
      </c>
      <c r="I11" s="1">
        <v>0</v>
      </c>
      <c r="J11" s="1" t="s">
        <v>18</v>
      </c>
      <c r="K11" s="1"/>
    </row>
    <row r="12" spans="2:11" x14ac:dyDescent="0.2">
      <c r="B12" s="3" t="s">
        <v>4</v>
      </c>
      <c r="C12" s="3" t="s">
        <v>6</v>
      </c>
      <c r="D12" s="1">
        <v>0</v>
      </c>
      <c r="E12" s="1">
        <v>0</v>
      </c>
      <c r="F12" s="1">
        <v>0</v>
      </c>
      <c r="G12" s="1">
        <v>0</v>
      </c>
      <c r="H12" s="1" t="s">
        <v>12</v>
      </c>
      <c r="I12" s="1">
        <v>0</v>
      </c>
      <c r="J12" s="1" t="s">
        <v>12</v>
      </c>
      <c r="K12" s="1"/>
    </row>
    <row r="13" spans="2:11" x14ac:dyDescent="0.2">
      <c r="B13" s="3"/>
      <c r="C13" s="3" t="s">
        <v>7</v>
      </c>
      <c r="D13" s="1">
        <v>0</v>
      </c>
      <c r="E13" s="1">
        <v>0</v>
      </c>
      <c r="F13" s="1">
        <v>0</v>
      </c>
      <c r="G13" s="1">
        <v>0</v>
      </c>
      <c r="H13" s="1" t="s">
        <v>12</v>
      </c>
      <c r="I13" s="1">
        <v>0</v>
      </c>
      <c r="J13" s="1" t="s">
        <v>12</v>
      </c>
      <c r="K13" s="1"/>
    </row>
    <row r="14" spans="2:11" x14ac:dyDescent="0.2">
      <c r="B14" s="3" t="s">
        <v>5</v>
      </c>
      <c r="C14" s="3" t="s">
        <v>6</v>
      </c>
      <c r="D14" s="1">
        <v>0</v>
      </c>
      <c r="E14" s="1">
        <v>0</v>
      </c>
      <c r="F14" s="1">
        <v>0</v>
      </c>
      <c r="G14" s="1">
        <v>0</v>
      </c>
      <c r="H14" s="1" t="s">
        <v>19</v>
      </c>
      <c r="I14" s="1" t="s">
        <v>17</v>
      </c>
      <c r="J14" s="1" t="s">
        <v>33</v>
      </c>
      <c r="K14" s="1"/>
    </row>
    <row r="15" spans="2:11" x14ac:dyDescent="0.2">
      <c r="B15" s="3"/>
      <c r="C15" s="3" t="s">
        <v>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 t="s">
        <v>21</v>
      </c>
      <c r="J15" s="1" t="s">
        <v>21</v>
      </c>
      <c r="K15" s="1"/>
    </row>
    <row r="16" spans="2:11" x14ac:dyDescent="0.2">
      <c r="B16" s="3"/>
      <c r="C16" s="3"/>
      <c r="D16" s="1"/>
      <c r="E16" s="1"/>
      <c r="F16" s="1"/>
      <c r="G16" s="1"/>
      <c r="H16" s="1"/>
      <c r="I16" s="1"/>
    </row>
    <row r="17" spans="3:6" x14ac:dyDescent="0.2">
      <c r="E17" t="s">
        <v>35</v>
      </c>
      <c r="F17" t="s">
        <v>36</v>
      </c>
    </row>
    <row r="18" spans="3:6" x14ac:dyDescent="0.2">
      <c r="C18" s="5" t="s">
        <v>0</v>
      </c>
      <c r="D18" s="5" t="s">
        <v>6</v>
      </c>
      <c r="E18">
        <v>10</v>
      </c>
      <c r="F18">
        <v>11</v>
      </c>
    </row>
    <row r="19" spans="3:6" x14ac:dyDescent="0.2">
      <c r="C19" s="4"/>
      <c r="D19" s="4" t="s">
        <v>7</v>
      </c>
      <c r="E19">
        <v>8</v>
      </c>
      <c r="F19">
        <v>7</v>
      </c>
    </row>
    <row r="20" spans="3:6" x14ac:dyDescent="0.2">
      <c r="C20" s="5" t="s">
        <v>2</v>
      </c>
      <c r="D20" s="5" t="s">
        <v>6</v>
      </c>
      <c r="E20">
        <v>17</v>
      </c>
      <c r="F20">
        <v>15</v>
      </c>
    </row>
    <row r="21" spans="3:6" x14ac:dyDescent="0.2">
      <c r="C21" s="4"/>
      <c r="D21" s="4" t="s">
        <v>7</v>
      </c>
      <c r="E21">
        <v>0</v>
      </c>
      <c r="F21">
        <v>12</v>
      </c>
    </row>
    <row r="22" spans="3:6" x14ac:dyDescent="0.2">
      <c r="C22" s="5" t="s">
        <v>1</v>
      </c>
      <c r="D22" s="5" t="s">
        <v>6</v>
      </c>
      <c r="E22">
        <v>7</v>
      </c>
      <c r="F22">
        <v>10</v>
      </c>
    </row>
    <row r="23" spans="3:6" x14ac:dyDescent="0.2">
      <c r="C23" s="4"/>
      <c r="D23" s="4" t="s">
        <v>7</v>
      </c>
      <c r="E23">
        <v>11</v>
      </c>
      <c r="F23">
        <v>8</v>
      </c>
    </row>
    <row r="24" spans="3:6" x14ac:dyDescent="0.2">
      <c r="C24" s="5" t="s">
        <v>3</v>
      </c>
      <c r="D24" s="5" t="s">
        <v>6</v>
      </c>
      <c r="E24">
        <v>0</v>
      </c>
      <c r="F24">
        <v>2</v>
      </c>
    </row>
    <row r="25" spans="3:6" x14ac:dyDescent="0.2">
      <c r="C25" s="4"/>
      <c r="D25" s="4" t="s">
        <v>7</v>
      </c>
      <c r="E25">
        <v>0</v>
      </c>
      <c r="F25">
        <v>0</v>
      </c>
    </row>
    <row r="26" spans="3:6" x14ac:dyDescent="0.2">
      <c r="C26" s="5" t="s">
        <v>4</v>
      </c>
      <c r="D26" s="5" t="s">
        <v>6</v>
      </c>
      <c r="E26">
        <v>16</v>
      </c>
      <c r="F26">
        <v>12</v>
      </c>
    </row>
    <row r="27" spans="3:6" x14ac:dyDescent="0.2">
      <c r="C27" s="4"/>
      <c r="D27" s="4" t="s">
        <v>7</v>
      </c>
      <c r="E27">
        <v>14</v>
      </c>
      <c r="F27">
        <v>18</v>
      </c>
    </row>
    <row r="28" spans="3:6" x14ac:dyDescent="0.2">
      <c r="C28" s="5" t="s">
        <v>5</v>
      </c>
      <c r="D28" s="5" t="s">
        <v>6</v>
      </c>
      <c r="E28">
        <v>5</v>
      </c>
      <c r="F28">
        <v>5</v>
      </c>
    </row>
    <row r="29" spans="3:6" x14ac:dyDescent="0.2">
      <c r="C29" s="4"/>
      <c r="D29" s="4" t="s">
        <v>7</v>
      </c>
      <c r="E29">
        <v>17</v>
      </c>
      <c r="F29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H11" sqref="H11"/>
    </sheetView>
  </sheetViews>
  <sheetFormatPr baseColWidth="10" defaultRowHeight="16" x14ac:dyDescent="0.2"/>
  <sheetData>
    <row r="1" spans="2:9" x14ac:dyDescent="0.2">
      <c r="B1" s="3"/>
      <c r="C1" s="3"/>
      <c r="D1" s="3" t="s">
        <v>0</v>
      </c>
      <c r="E1" s="3" t="s">
        <v>2</v>
      </c>
      <c r="F1" s="3" t="s">
        <v>1</v>
      </c>
      <c r="G1" s="3" t="s">
        <v>3</v>
      </c>
      <c r="H1" s="3" t="s">
        <v>4</v>
      </c>
      <c r="I1" s="3" t="s">
        <v>5</v>
      </c>
    </row>
    <row r="2" spans="2:9" x14ac:dyDescent="0.2">
      <c r="B2" s="3" t="s">
        <v>8</v>
      </c>
      <c r="C2" s="3" t="s">
        <v>6</v>
      </c>
      <c r="D2" s="1" t="s">
        <v>13</v>
      </c>
      <c r="E2">
        <v>0</v>
      </c>
      <c r="F2">
        <v>0</v>
      </c>
      <c r="G2">
        <v>0</v>
      </c>
      <c r="H2" s="1">
        <v>0</v>
      </c>
      <c r="I2">
        <v>0</v>
      </c>
    </row>
    <row r="3" spans="2:9" x14ac:dyDescent="0.2">
      <c r="B3" s="3"/>
      <c r="C3" s="3" t="s">
        <v>7</v>
      </c>
      <c r="D3" s="1" t="s">
        <v>13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2:9" x14ac:dyDescent="0.2">
      <c r="B4" s="3" t="s">
        <v>9</v>
      </c>
      <c r="C4" s="3" t="s">
        <v>6</v>
      </c>
      <c r="D4" s="1">
        <v>0</v>
      </c>
      <c r="E4" s="1" t="s">
        <v>15</v>
      </c>
      <c r="F4" s="1">
        <v>0</v>
      </c>
      <c r="G4" s="1">
        <v>0</v>
      </c>
      <c r="H4" s="1">
        <v>0</v>
      </c>
      <c r="I4" s="1">
        <v>0</v>
      </c>
    </row>
    <row r="5" spans="2:9" x14ac:dyDescent="0.2">
      <c r="B5" s="3"/>
      <c r="C5" s="3" t="s">
        <v>7</v>
      </c>
      <c r="D5" s="1" t="s">
        <v>14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2:9" x14ac:dyDescent="0.2">
      <c r="B6" s="3" t="s">
        <v>10</v>
      </c>
      <c r="C6" s="3" t="s">
        <v>6</v>
      </c>
      <c r="D6" s="1">
        <v>0</v>
      </c>
      <c r="E6" s="1">
        <v>0</v>
      </c>
      <c r="F6" s="1" t="s">
        <v>17</v>
      </c>
      <c r="G6" s="1">
        <v>0</v>
      </c>
      <c r="H6" s="1">
        <v>0</v>
      </c>
      <c r="I6" s="1">
        <v>0</v>
      </c>
    </row>
    <row r="7" spans="2:9" x14ac:dyDescent="0.2">
      <c r="B7" s="3"/>
      <c r="C7" s="3" t="s">
        <v>7</v>
      </c>
      <c r="D7" s="1">
        <v>0</v>
      </c>
      <c r="E7" s="1">
        <v>0</v>
      </c>
      <c r="F7" s="1" t="s">
        <v>12</v>
      </c>
      <c r="G7" s="1">
        <v>0</v>
      </c>
      <c r="H7" s="1">
        <v>0</v>
      </c>
      <c r="I7" s="1">
        <v>0</v>
      </c>
    </row>
    <row r="8" spans="2:9" x14ac:dyDescent="0.2">
      <c r="B8" s="3" t="s">
        <v>3</v>
      </c>
      <c r="C8" s="3" t="s">
        <v>6</v>
      </c>
      <c r="D8" s="1" t="s">
        <v>12</v>
      </c>
      <c r="E8" s="1" t="s">
        <v>16</v>
      </c>
      <c r="F8" s="1" t="s">
        <v>16</v>
      </c>
      <c r="G8" s="1">
        <v>0</v>
      </c>
      <c r="H8" s="1">
        <v>0</v>
      </c>
      <c r="I8" s="1">
        <v>0</v>
      </c>
    </row>
    <row r="9" spans="2:9" x14ac:dyDescent="0.2">
      <c r="B9" s="3"/>
      <c r="C9" s="3" t="s">
        <v>7</v>
      </c>
      <c r="D9" s="1">
        <v>0</v>
      </c>
      <c r="E9" s="1">
        <v>0</v>
      </c>
      <c r="F9" s="1" t="s">
        <v>18</v>
      </c>
      <c r="G9" s="1">
        <v>0</v>
      </c>
      <c r="H9" s="1">
        <v>0</v>
      </c>
      <c r="I9" s="1">
        <v>0</v>
      </c>
    </row>
    <row r="10" spans="2:9" x14ac:dyDescent="0.2">
      <c r="B10" s="3" t="s">
        <v>4</v>
      </c>
      <c r="C10" s="3" t="s">
        <v>6</v>
      </c>
      <c r="D10" s="1">
        <v>0</v>
      </c>
      <c r="E10" s="1">
        <v>0</v>
      </c>
      <c r="F10" s="1">
        <v>0</v>
      </c>
      <c r="G10" s="1">
        <v>0</v>
      </c>
      <c r="H10" s="1" t="s">
        <v>12</v>
      </c>
      <c r="I10" s="1">
        <v>0</v>
      </c>
    </row>
    <row r="11" spans="2:9" x14ac:dyDescent="0.2">
      <c r="B11" s="3"/>
      <c r="C11" s="3" t="s">
        <v>7</v>
      </c>
      <c r="D11" s="1">
        <v>0</v>
      </c>
      <c r="E11" s="1">
        <v>0</v>
      </c>
      <c r="F11" s="1">
        <v>0</v>
      </c>
      <c r="G11" s="1">
        <v>0</v>
      </c>
      <c r="H11" s="1" t="s">
        <v>22</v>
      </c>
      <c r="I11" s="1">
        <v>0</v>
      </c>
    </row>
    <row r="12" spans="2:9" x14ac:dyDescent="0.2">
      <c r="B12" s="3" t="s">
        <v>5</v>
      </c>
      <c r="C12" s="3" t="s">
        <v>6</v>
      </c>
      <c r="D12" s="1">
        <v>0</v>
      </c>
      <c r="E12" s="1">
        <v>0</v>
      </c>
      <c r="F12" s="1">
        <v>0</v>
      </c>
      <c r="G12" s="1">
        <v>0</v>
      </c>
      <c r="H12" s="1" t="s">
        <v>19</v>
      </c>
      <c r="I12" s="1" t="s">
        <v>17</v>
      </c>
    </row>
    <row r="13" spans="2:9" x14ac:dyDescent="0.2">
      <c r="B13" s="3"/>
      <c r="C13" s="3" t="s">
        <v>7</v>
      </c>
      <c r="D13" s="1">
        <v>0</v>
      </c>
      <c r="E13" s="1">
        <v>0</v>
      </c>
      <c r="F13" s="1">
        <v>0</v>
      </c>
      <c r="G13" s="1">
        <v>0</v>
      </c>
      <c r="H13" s="1" t="s">
        <v>12</v>
      </c>
      <c r="I13" s="1" t="s">
        <v>21</v>
      </c>
    </row>
    <row r="16" spans="2:9" x14ac:dyDescent="0.2">
      <c r="C16">
        <f>1000000*11.6*1.35+17000000*11.65*1.4+26000000</f>
        <v>318930000</v>
      </c>
      <c r="D16">
        <f>7000000*13.95*1.3</f>
        <v>126945000</v>
      </c>
      <c r="E16">
        <f>3000000*8.3</f>
        <v>24900000.000000004</v>
      </c>
      <c r="F16">
        <f>8000000*11.8*1.03</f>
        <v>97232000</v>
      </c>
      <c r="G16">
        <f>7000000*9*1.3</f>
        <v>81900000</v>
      </c>
    </row>
    <row r="17" spans="4:7" x14ac:dyDescent="0.2">
      <c r="D17">
        <f>12000000*13.7</f>
        <v>164400000</v>
      </c>
      <c r="E17">
        <f>7000000*8.4*1.06</f>
        <v>62328000</v>
      </c>
      <c r="F17">
        <f>2000000*11.7*1.27</f>
        <v>29718000</v>
      </c>
      <c r="G17">
        <f>7000000*9*1.03</f>
        <v>64890000</v>
      </c>
    </row>
    <row r="18" spans="4:7" x14ac:dyDescent="0.2">
      <c r="D18">
        <f>3000000*13.85*1.27</f>
        <v>52768500</v>
      </c>
      <c r="E18">
        <f>3000000*8.6*1.35</f>
        <v>34830000</v>
      </c>
      <c r="F18">
        <f>6000000*0.2+23000000</f>
        <v>24200000</v>
      </c>
      <c r="G18">
        <f>6000000*0.2+36000000</f>
        <v>37200000</v>
      </c>
    </row>
    <row r="19" spans="4:7" x14ac:dyDescent="0.2">
      <c r="D19">
        <f>8000000*13.9*1.06</f>
        <v>117872000</v>
      </c>
      <c r="E19">
        <f>5000000*8.55*1.4</f>
        <v>59849999.999999993</v>
      </c>
      <c r="F19">
        <f>SUM(F16:F18)</f>
        <v>151150000</v>
      </c>
      <c r="G19">
        <f>SUM(G16:G18)</f>
        <v>183990000</v>
      </c>
    </row>
    <row r="20" spans="4:7" x14ac:dyDescent="0.2">
      <c r="D20">
        <f>11.2*1.4*13000000</f>
        <v>203839999.99999997</v>
      </c>
      <c r="E20">
        <v>22800000</v>
      </c>
    </row>
    <row r="21" spans="4:7" x14ac:dyDescent="0.2">
      <c r="D21">
        <f>2000000*13.8*1.35</f>
        <v>37260000</v>
      </c>
      <c r="E21">
        <f>SUM(E16:E20)</f>
        <v>204708000</v>
      </c>
    </row>
    <row r="22" spans="4:7" x14ac:dyDescent="0.2">
      <c r="D22">
        <f>SUM(D16:D21)+72000000</f>
        <v>775085500</v>
      </c>
    </row>
    <row r="25" spans="4:7" x14ac:dyDescent="0.2">
      <c r="D25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2016-06-21T01:01:46Z</dcterms:created>
  <dcterms:modified xsi:type="dcterms:W3CDTF">2016-06-26T11:21:40Z</dcterms:modified>
</cp:coreProperties>
</file>