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45" windowWidth="1771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3" i="1"/>
  <c r="F34" i="1"/>
  <c r="F35" i="1"/>
  <c r="F36" i="1"/>
  <c r="F37" i="1"/>
  <c r="F38" i="1"/>
  <c r="F33" i="1"/>
  <c r="E34" i="1"/>
  <c r="E35" i="1"/>
  <c r="E36" i="1"/>
  <c r="E37" i="1"/>
  <c r="E38" i="1"/>
  <c r="E33" i="1"/>
  <c r="D38" i="1"/>
  <c r="D37" i="1"/>
  <c r="D36" i="1"/>
  <c r="D35" i="1"/>
  <c r="D34" i="1"/>
  <c r="D33" i="1"/>
  <c r="C34" i="1"/>
  <c r="C35" i="1"/>
  <c r="C36" i="1"/>
  <c r="C37" i="1"/>
  <c r="C38" i="1"/>
  <c r="C31" i="1"/>
  <c r="C32" i="1"/>
  <c r="C33" i="1"/>
  <c r="H2" i="1" l="1"/>
  <c r="H3" i="1" s="1"/>
  <c r="H4" i="1" s="1"/>
  <c r="H5" i="1" s="1"/>
  <c r="H6" i="1" s="1"/>
  <c r="H7" i="1" s="1"/>
  <c r="H8" i="1" s="1"/>
  <c r="E4" i="1" l="1"/>
  <c r="E5" i="1" s="1"/>
  <c r="E6" i="1" s="1"/>
  <c r="E7" i="1" s="1"/>
  <c r="E8" i="1" s="1"/>
  <c r="E3" i="1"/>
  <c r="E2" i="1"/>
  <c r="A4" i="1"/>
  <c r="D4" i="1"/>
  <c r="D5" i="1"/>
  <c r="D6" i="1"/>
  <c r="D7" i="1"/>
  <c r="D8" i="1"/>
  <c r="D3" i="1"/>
  <c r="D2" i="1"/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<sst xmlns="http://schemas.openxmlformats.org/spreadsheetml/2006/main" count="9" uniqueCount="9">
  <si>
    <t>Factor II</t>
  </si>
  <si>
    <t>% activity</t>
  </si>
  <si>
    <t>mg/ml</t>
  </si>
  <si>
    <t>Volume(uL)</t>
  </si>
  <si>
    <t>8.5mg/ml</t>
  </si>
  <si>
    <t>7.1 U/mg</t>
  </si>
  <si>
    <t>U/ml</t>
  </si>
  <si>
    <t>Diff</t>
  </si>
  <si>
    <t>IU/ml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</si>
</sst>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II</a:t>
            </a:r>
            <a:r>
              <a:rPr lang="en-US" baseline="0"/>
              <a:t> Spiking (60.35U/ml)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632852143482062"/>
                  <c:y val="-8.3830198308544768E-2"/>
                </c:manualLayout>
              </c:layout>
              <c:numFmt formatCode="General" sourceLinked="0"/>
            </c:trendlineLbl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464</c:v>
                </c:pt>
                <c:pt idx="1">
                  <c:v>309</c:v>
                </c:pt>
                <c:pt idx="2">
                  <c:v>120</c:v>
                </c:pt>
                <c:pt idx="3">
                  <c:v>78</c:v>
                </c:pt>
                <c:pt idx="4">
                  <c:v>51</c:v>
                </c:pt>
                <c:pt idx="5">
                  <c:v>23</c:v>
                </c:pt>
                <c:pt idx="6">
                  <c:v>11</c:v>
                </c:pt>
                <c:pt idx="7">
                  <c:v>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6.0350000000000001</c:v>
                </c:pt>
                <c:pt idx="1">
                  <c:v>3.0175000000000001</c:v>
                </c:pt>
                <c:pt idx="2">
                  <c:v>1.50875</c:v>
                </c:pt>
                <c:pt idx="3">
                  <c:v>0.75437500000000002</c:v>
                </c:pt>
                <c:pt idx="4">
                  <c:v>0.37718750000000001</c:v>
                </c:pt>
                <c:pt idx="5">
                  <c:v>0.18859375</c:v>
                </c:pt>
                <c:pt idx="6">
                  <c:v>9.4296875000000002E-2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6560"/>
        <c:axId val="106030592"/>
      </c:scatterChart>
      <c:valAx>
        <c:axId val="1376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Activity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30592"/>
        <c:crosses val="autoZero"/>
        <c:crossBetween val="midCat"/>
      </c:valAx>
      <c:valAx>
        <c:axId val="10603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U/ml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6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12</xdr:row>
      <xdr:rowOff>23812</xdr:rowOff>
    </xdr:from>
    <xdr:to>
      <xdr:col>7</xdr:col>
      <xdr:colOff>609599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4" workbookViewId="0">
      <selection activeCell="G33" sqref="G33:G38"/>
    </sheetView>
  </sheetViews>
  <sheetFormatPr defaultRowHeight="15" x14ac:dyDescent="0.25"/>
  <cols>
    <col min="2" max="2" width="12.57031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</row>
    <row r="2" spans="1:8" x14ac:dyDescent="0.25">
      <c r="A2" t="s">
        <v>4</v>
      </c>
      <c r="B2">
        <v>10</v>
      </c>
      <c r="C2">
        <v>464</v>
      </c>
      <c r="D2">
        <f>8.5/10</f>
        <v>0.85</v>
      </c>
      <c r="E2">
        <f>60.35/10</f>
        <v>6.0350000000000001</v>
      </c>
      <c r="F2">
        <v>15</v>
      </c>
      <c r="G2">
        <v>464</v>
      </c>
      <c r="H2">
        <f>60.35/10</f>
        <v>6.0350000000000001</v>
      </c>
    </row>
    <row r="3" spans="1:8" x14ac:dyDescent="0.25">
      <c r="A3" t="s">
        <v>5</v>
      </c>
      <c r="B3">
        <f>B2/2</f>
        <v>5</v>
      </c>
      <c r="C3">
        <v>309</v>
      </c>
      <c r="D3">
        <f>D2/2</f>
        <v>0.42499999999999999</v>
      </c>
      <c r="E3">
        <f>E2/2</f>
        <v>3.0175000000000001</v>
      </c>
      <c r="F3">
        <v>10</v>
      </c>
      <c r="G3">
        <v>309</v>
      </c>
      <c r="H3">
        <f>H2/2</f>
        <v>3.0175000000000001</v>
      </c>
    </row>
    <row r="4" spans="1:8" x14ac:dyDescent="0.25">
      <c r="A4">
        <f>7.1*8.5</f>
        <v>60.349999999999994</v>
      </c>
      <c r="B4">
        <f t="shared" ref="B4:B8" si="0">B3/2</f>
        <v>2.5</v>
      </c>
      <c r="C4">
        <v>120</v>
      </c>
      <c r="D4">
        <f t="shared" ref="D4:D8" si="1">D3/2</f>
        <v>0.21249999999999999</v>
      </c>
      <c r="E4">
        <f t="shared" ref="E4:E8" si="2">E3/2</f>
        <v>1.50875</v>
      </c>
      <c r="F4">
        <v>7.5</v>
      </c>
      <c r="G4">
        <v>120</v>
      </c>
      <c r="H4">
        <f t="shared" ref="H4:H8" si="3">H3/2</f>
        <v>1.50875</v>
      </c>
    </row>
    <row r="5" spans="1:8" x14ac:dyDescent="0.25">
      <c r="B5">
        <f t="shared" si="0"/>
        <v>1.25</v>
      </c>
      <c r="C5">
        <v>78</v>
      </c>
      <c r="D5">
        <f t="shared" si="1"/>
        <v>0.10625</v>
      </c>
      <c r="E5">
        <f t="shared" si="2"/>
        <v>0.75437500000000002</v>
      </c>
      <c r="F5">
        <v>3.75</v>
      </c>
      <c r="G5">
        <v>78</v>
      </c>
      <c r="H5">
        <f t="shared" si="3"/>
        <v>0.75437500000000002</v>
      </c>
    </row>
    <row r="6" spans="1:8" x14ac:dyDescent="0.25">
      <c r="B6">
        <f t="shared" si="0"/>
        <v>0.625</v>
      </c>
      <c r="C6">
        <v>51</v>
      </c>
      <c r="D6">
        <f t="shared" si="1"/>
        <v>5.3124999999999999E-2</v>
      </c>
      <c r="E6">
        <f t="shared" si="2"/>
        <v>0.37718750000000001</v>
      </c>
      <c r="F6">
        <v>1.87</v>
      </c>
      <c r="G6">
        <v>51</v>
      </c>
      <c r="H6">
        <f t="shared" si="3"/>
        <v>0.37718750000000001</v>
      </c>
    </row>
    <row r="7" spans="1:8" x14ac:dyDescent="0.25">
      <c r="B7">
        <f t="shared" si="0"/>
        <v>0.3125</v>
      </c>
      <c r="C7">
        <v>23</v>
      </c>
      <c r="D7">
        <f t="shared" si="1"/>
        <v>2.6562499999999999E-2</v>
      </c>
      <c r="E7">
        <f t="shared" si="2"/>
        <v>0.18859375</v>
      </c>
      <c r="F7">
        <v>0.93</v>
      </c>
      <c r="G7">
        <v>23</v>
      </c>
      <c r="H7">
        <f t="shared" si="3"/>
        <v>0.18859375</v>
      </c>
    </row>
    <row r="8" spans="1:8" x14ac:dyDescent="0.25">
      <c r="B8">
        <f t="shared" si="0"/>
        <v>0.15625</v>
      </c>
      <c r="C8">
        <v>11</v>
      </c>
      <c r="D8">
        <f t="shared" si="1"/>
        <v>1.328125E-2</v>
      </c>
      <c r="E8">
        <f t="shared" si="2"/>
        <v>9.4296875000000002E-2</v>
      </c>
      <c r="F8">
        <v>0.46</v>
      </c>
      <c r="G8">
        <v>11</v>
      </c>
      <c r="H8">
        <f t="shared" si="3"/>
        <v>9.4296875000000002E-2</v>
      </c>
    </row>
    <row r="9" spans="1:8" x14ac:dyDescent="0.25">
      <c r="B9">
        <v>0</v>
      </c>
      <c r="C9">
        <v>0</v>
      </c>
      <c r="E9">
        <v>0</v>
      </c>
      <c r="G9">
        <v>0</v>
      </c>
      <c r="H9">
        <v>0</v>
      </c>
    </row>
    <row r="30" spans="2:4" x14ac:dyDescent="0.25">
      <c r="C30" t="s">
        <v>8</v>
      </c>
      <c r="D30" t="s">
        <v>7</v>
      </c>
    </row>
    <row r="31" spans="2:4" x14ac:dyDescent="0.25">
      <c r="B31">
        <v>60</v>
      </c>
      <c r="C31">
        <f t="shared" ref="C31:C38" si="4" xml:space="preserve"> 0.0124*B31 - 0.1377</f>
        <v>0.60630000000000006</v>
      </c>
    </row>
    <row r="32" spans="2:4" x14ac:dyDescent="0.25">
      <c r="B32">
        <v>70</v>
      </c>
      <c r="C32">
        <f t="shared" si="4"/>
        <v>0.73029999999999995</v>
      </c>
    </row>
    <row r="33" spans="2:7" x14ac:dyDescent="0.25">
      <c r="B33">
        <v>80</v>
      </c>
      <c r="C33">
        <f xml:space="preserve"> 0.0124*B33 - 0.1377</f>
        <v>0.85430000000000006</v>
      </c>
      <c r="D33">
        <f>C33-C31</f>
        <v>0.248</v>
      </c>
      <c r="E33">
        <f>D33*0.15</f>
        <v>3.7199999999999997E-2</v>
      </c>
      <c r="F33">
        <f>E33/60.35</f>
        <v>6.1640430820215399E-4</v>
      </c>
      <c r="G33">
        <f>F33*1000</f>
        <v>0.61640430820215397</v>
      </c>
    </row>
    <row r="34" spans="2:7" x14ac:dyDescent="0.25">
      <c r="B34">
        <v>90</v>
      </c>
      <c r="C34">
        <f t="shared" si="4"/>
        <v>0.97829999999999995</v>
      </c>
      <c r="D34">
        <f>C34-C31</f>
        <v>0.37199999999999989</v>
      </c>
      <c r="E34">
        <f t="shared" ref="E34:E38" si="5">D34*0.15</f>
        <v>5.5799999999999982E-2</v>
      </c>
      <c r="F34">
        <f t="shared" ref="F34:F38" si="6">E34/60.35</f>
        <v>9.2460646230323087E-4</v>
      </c>
      <c r="G34">
        <f t="shared" ref="G34:G38" si="7">F34*1000</f>
        <v>0.92460646230323085</v>
      </c>
    </row>
    <row r="35" spans="2:7" x14ac:dyDescent="0.25">
      <c r="B35">
        <v>100</v>
      </c>
      <c r="C35">
        <f t="shared" si="4"/>
        <v>1.1023000000000001</v>
      </c>
      <c r="D35">
        <f>C35-C31</f>
        <v>0.496</v>
      </c>
      <c r="E35">
        <f t="shared" si="5"/>
        <v>7.4399999999999994E-2</v>
      </c>
      <c r="F35">
        <f t="shared" si="6"/>
        <v>1.232808616404308E-3</v>
      </c>
      <c r="G35">
        <f t="shared" si="7"/>
        <v>1.2328086164043079</v>
      </c>
    </row>
    <row r="36" spans="2:7" x14ac:dyDescent="0.25">
      <c r="B36">
        <v>110</v>
      </c>
      <c r="C36">
        <f t="shared" si="4"/>
        <v>1.2262999999999999</v>
      </c>
      <c r="D36">
        <f>C36-C31</f>
        <v>0.61999999999999988</v>
      </c>
      <c r="E36">
        <f t="shared" si="5"/>
        <v>9.2999999999999985E-2</v>
      </c>
      <c r="F36">
        <f t="shared" si="6"/>
        <v>1.541010770505385E-3</v>
      </c>
      <c r="G36">
        <f t="shared" si="7"/>
        <v>1.541010770505385</v>
      </c>
    </row>
    <row r="37" spans="2:7" x14ac:dyDescent="0.25">
      <c r="B37">
        <v>120</v>
      </c>
      <c r="C37">
        <f t="shared" si="4"/>
        <v>1.3503000000000001</v>
      </c>
      <c r="D37">
        <f>C37-C31</f>
        <v>0.74399999999999999</v>
      </c>
      <c r="E37">
        <f t="shared" si="5"/>
        <v>0.11159999999999999</v>
      </c>
      <c r="F37">
        <f t="shared" si="6"/>
        <v>1.8492129246064622E-3</v>
      </c>
      <c r="G37">
        <f t="shared" si="7"/>
        <v>1.8492129246064621</v>
      </c>
    </row>
    <row r="38" spans="2:7" x14ac:dyDescent="0.25">
      <c r="B38">
        <v>130</v>
      </c>
      <c r="C38">
        <f t="shared" si="4"/>
        <v>1.4742999999999999</v>
      </c>
      <c r="D38">
        <f>C38-C31</f>
        <v>0.86799999999999988</v>
      </c>
      <c r="E38">
        <f t="shared" si="5"/>
        <v>0.13019999999999998</v>
      </c>
      <c r="F38">
        <f t="shared" si="6"/>
        <v>2.157415078707539E-3</v>
      </c>
      <c r="G38">
        <f t="shared" si="7"/>
        <v>2.157415078707539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cp:lastPrinted>2014-06-17T20:21:36Z</cp:lastPrinted>
  <dcterms:created xsi:type="dcterms:W3CDTF">2014-06-12T22:09:40Z</dcterms:created>
  <dcterms:modified xsi:type="dcterms:W3CDTF">2014-06-17T23:03:18Z</dcterms:modified>
</cp:coreProperties>
</file>