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s_ghetmiri_ufl_edu/Documents/University of Florida/MATLAB/"/>
    </mc:Choice>
  </mc:AlternateContent>
  <xr:revisionPtr revIDLastSave="2" documentId="13_ncr:1_{CC3C63AC-F736-A548-A9BE-6903EF9776F8}" xr6:coauthVersionLast="45" xr6:coauthVersionMax="45" xr10:uidLastSave="{76530022-D9F7-453E-B51B-ED41625A7B3C}"/>
  <bookViews>
    <workbookView xWindow="1770" yWindow="630" windowWidth="23385" windowHeight="12120" xr2:uid="{A9D72B88-FA2F-4049-8EEB-2D5B196C4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Y10" i="1"/>
  <c r="Y6" i="1"/>
  <c r="Y3" i="1"/>
  <c r="Y15" i="1"/>
  <c r="Y14" i="1"/>
  <c r="Y11" i="1"/>
  <c r="Y7" i="1"/>
  <c r="Y4" i="1"/>
  <c r="Y5" i="1"/>
  <c r="Y8" i="1"/>
  <c r="Y9" i="1"/>
  <c r="Y12" i="1"/>
  <c r="Y13" i="1"/>
  <c r="Y16" i="1"/>
  <c r="Y17" i="1"/>
  <c r="Y20" i="1"/>
  <c r="Y21" i="1"/>
  <c r="Y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W2" i="1" l="1"/>
  <c r="R21" i="1"/>
  <c r="P21" i="1"/>
  <c r="R20" i="1"/>
  <c r="P20" i="1"/>
  <c r="V20" i="1" s="1"/>
  <c r="R19" i="1"/>
  <c r="P19" i="1"/>
  <c r="V19" i="1" s="1"/>
  <c r="R18" i="1"/>
  <c r="P18" i="1"/>
  <c r="R17" i="1"/>
  <c r="P17" i="1"/>
  <c r="V17" i="1" s="1"/>
  <c r="R16" i="1"/>
  <c r="P16" i="1"/>
  <c r="V16" i="1" s="1"/>
  <c r="R15" i="1"/>
  <c r="P15" i="1"/>
  <c r="V15" i="1" s="1"/>
  <c r="R14" i="1"/>
  <c r="P14" i="1"/>
  <c r="R13" i="1"/>
  <c r="P13" i="1"/>
  <c r="V13" i="1" s="1"/>
  <c r="R12" i="1"/>
  <c r="P12" i="1"/>
  <c r="V12" i="1" s="1"/>
  <c r="R11" i="1"/>
  <c r="P11" i="1"/>
  <c r="V11" i="1" s="1"/>
  <c r="R10" i="1"/>
  <c r="P10" i="1"/>
  <c r="R9" i="1"/>
  <c r="P9" i="1"/>
  <c r="V9" i="1" s="1"/>
  <c r="R8" i="1"/>
  <c r="P8" i="1"/>
  <c r="V8" i="1" s="1"/>
  <c r="R7" i="1"/>
  <c r="P7" i="1"/>
  <c r="V7" i="1" s="1"/>
  <c r="R6" i="1"/>
  <c r="P6" i="1"/>
  <c r="R5" i="1"/>
  <c r="P5" i="1"/>
  <c r="V5" i="1" s="1"/>
  <c r="R4" i="1"/>
  <c r="P4" i="1"/>
  <c r="V4" i="1" s="1"/>
  <c r="R3" i="1"/>
  <c r="P3" i="1"/>
  <c r="V3" i="1" s="1"/>
  <c r="R2" i="1"/>
  <c r="P2" i="1"/>
  <c r="V21" i="1" l="1"/>
  <c r="V2" i="1"/>
  <c r="V6" i="1"/>
  <c r="V10" i="1"/>
  <c r="V14" i="1"/>
  <c r="V18" i="1"/>
</calcChain>
</file>

<file path=xl/sharedStrings.xml><?xml version="1.0" encoding="utf-8"?>
<sst xmlns="http://schemas.openxmlformats.org/spreadsheetml/2006/main" count="23" uniqueCount="22">
  <si>
    <t xml:space="preserve">SampleID  </t>
  </si>
  <si>
    <t>Factor II</t>
  </si>
  <si>
    <t>Factor V</t>
  </si>
  <si>
    <t>Factor VII</t>
  </si>
  <si>
    <t>Factor VIII</t>
  </si>
  <si>
    <t>Factor IX</t>
  </si>
  <si>
    <t>Factor X</t>
  </si>
  <si>
    <t>ATIII</t>
  </si>
  <si>
    <t>PC</t>
  </si>
  <si>
    <t>FibrinogenMgdl</t>
  </si>
  <si>
    <t>k0</t>
  </si>
  <si>
    <t>k1</t>
  </si>
  <si>
    <t>k2</t>
  </si>
  <si>
    <t>kn</t>
  </si>
  <si>
    <t>kd</t>
  </si>
  <si>
    <t>K</t>
  </si>
  <si>
    <t>rightrealpole</t>
  </si>
  <si>
    <t>p</t>
  </si>
  <si>
    <t>omega_n</t>
  </si>
  <si>
    <t>angle</t>
  </si>
  <si>
    <t xml:space="preserve">K*wn^2 </t>
  </si>
  <si>
    <t>kn/k0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</si>
</sst>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F954-AF93-1A4A-B7D1-8F4290C10E00}">
  <dimension ref="A1:AA21"/>
  <sheetViews>
    <sheetView tabSelected="1" workbookViewId="0">
      <selection activeCell="F24" sqref="F24"/>
    </sheetView>
  </sheetViews>
  <sheetFormatPr defaultColWidth="11" defaultRowHeight="15.75" x14ac:dyDescent="0.25"/>
  <cols>
    <col min="23" max="25" width="20.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  <c r="X1" t="s">
        <v>21</v>
      </c>
      <c r="AA1" t="s">
        <v>13</v>
      </c>
    </row>
    <row r="2" spans="1:27" x14ac:dyDescent="0.25">
      <c r="A2" s="2">
        <v>14488</v>
      </c>
      <c r="B2">
        <v>71</v>
      </c>
      <c r="C2">
        <v>46</v>
      </c>
      <c r="D2">
        <v>76</v>
      </c>
      <c r="E2">
        <v>99</v>
      </c>
      <c r="F2">
        <v>72</v>
      </c>
      <c r="G2">
        <v>28</v>
      </c>
      <c r="H2">
        <v>72</v>
      </c>
      <c r="I2">
        <v>88</v>
      </c>
      <c r="J2">
        <v>208</v>
      </c>
      <c r="K2" s="1">
        <v>0.112608262840561</v>
      </c>
      <c r="L2" s="1">
        <v>0.67749075401676695</v>
      </c>
      <c r="M2" s="1">
        <v>1.1666139738449799</v>
      </c>
      <c r="N2" s="1">
        <v>27.152735760685399</v>
      </c>
      <c r="O2" s="1">
        <v>1.81694384958796</v>
      </c>
      <c r="P2">
        <f t="shared" ref="P2:P21" si="0">N2/K2/100</f>
        <v>2.411256072667618</v>
      </c>
      <c r="Q2">
        <v>-0.25186517871875103</v>
      </c>
      <c r="R2">
        <f>-Q2</f>
        <v>0.25186517871875103</v>
      </c>
      <c r="S2">
        <v>0.66865341190301097</v>
      </c>
      <c r="T2">
        <v>-2.3240600108676501</v>
      </c>
      <c r="V2">
        <f>P2*(R2*S2^2)</f>
        <v>0.2715273576068542</v>
      </c>
      <c r="W2" s="1">
        <f>N2/K2</f>
        <v>241.12560726676182</v>
      </c>
      <c r="X2" s="1">
        <f>N2/K2</f>
        <v>241.12560726676182</v>
      </c>
      <c r="Y2" s="1">
        <f>N2*10</f>
        <v>271.52735760685397</v>
      </c>
      <c r="AA2" s="1">
        <v>2.7152735760685398</v>
      </c>
    </row>
    <row r="3" spans="1:27" x14ac:dyDescent="0.25">
      <c r="A3" s="2">
        <v>14489</v>
      </c>
      <c r="B3">
        <v>72</v>
      </c>
      <c r="C3">
        <v>40</v>
      </c>
      <c r="D3">
        <v>70</v>
      </c>
      <c r="E3">
        <v>95</v>
      </c>
      <c r="F3">
        <v>67</v>
      </c>
      <c r="G3">
        <v>23</v>
      </c>
      <c r="H3">
        <v>66</v>
      </c>
      <c r="I3">
        <v>70</v>
      </c>
      <c r="J3">
        <v>225</v>
      </c>
      <c r="K3" s="1">
        <v>6.5465186870589998E-2</v>
      </c>
      <c r="L3" s="1">
        <v>0.48292954192396198</v>
      </c>
      <c r="M3" s="1">
        <v>1.0570023964428501</v>
      </c>
      <c r="N3" s="1">
        <v>17.032373905364899</v>
      </c>
      <c r="O3" s="1">
        <v>1.66932580506522</v>
      </c>
      <c r="P3">
        <f t="shared" si="0"/>
        <v>2.601745251110958</v>
      </c>
      <c r="Q3">
        <v>-0.218360458407723</v>
      </c>
      <c r="R3">
        <f t="shared" ref="R3:R21" si="1">-Q3</f>
        <v>0.218360458407723</v>
      </c>
      <c r="S3">
        <v>0.54754296990708495</v>
      </c>
      <c r="T3">
        <v>-2.4431164315920899</v>
      </c>
      <c r="V3">
        <f t="shared" ref="V3:V21" si="2">P3*(R3*S3^2)</f>
        <v>0.17032373905364959</v>
      </c>
      <c r="X3" s="1">
        <f t="shared" ref="X3:X21" si="3">N3/K3</f>
        <v>260.17452511109582</v>
      </c>
      <c r="Y3" s="1">
        <f t="shared" ref="Y3:Y21" si="4">N3*10</f>
        <v>170.32373905364898</v>
      </c>
      <c r="AA3" s="1">
        <v>1.7032373905364899</v>
      </c>
    </row>
    <row r="4" spans="1:27" x14ac:dyDescent="0.25">
      <c r="A4" s="2">
        <v>14490</v>
      </c>
      <c r="B4">
        <v>96</v>
      </c>
      <c r="C4">
        <v>58</v>
      </c>
      <c r="D4">
        <v>89</v>
      </c>
      <c r="E4">
        <v>140</v>
      </c>
      <c r="F4">
        <v>93</v>
      </c>
      <c r="G4">
        <v>24</v>
      </c>
      <c r="H4">
        <v>79</v>
      </c>
      <c r="I4">
        <v>102</v>
      </c>
      <c r="J4">
        <v>293</v>
      </c>
      <c r="K4" s="1">
        <v>3.6619468707568999E-2</v>
      </c>
      <c r="L4" s="1">
        <v>0.35020599759423598</v>
      </c>
      <c r="M4" s="1">
        <v>0.88487716380410797</v>
      </c>
      <c r="N4" s="1">
        <v>10.4860807968715</v>
      </c>
      <c r="O4" s="1">
        <v>2.75388744986346</v>
      </c>
      <c r="P4">
        <f t="shared" si="0"/>
        <v>2.8635261971193198</v>
      </c>
      <c r="Q4">
        <v>-0.15414270709386499</v>
      </c>
      <c r="R4">
        <f t="shared" si="1"/>
        <v>0.15414270709386499</v>
      </c>
      <c r="S4">
        <v>0.48741010480924002</v>
      </c>
      <c r="T4">
        <v>-2.4182681712379099</v>
      </c>
      <c r="V4">
        <f t="shared" si="2"/>
        <v>0.10486080796871489</v>
      </c>
      <c r="X4" s="1">
        <f t="shared" si="3"/>
        <v>286.35261971193199</v>
      </c>
      <c r="Y4" s="1">
        <f t="shared" si="4"/>
        <v>104.86080796871499</v>
      </c>
      <c r="AA4" s="1">
        <v>1.04860807968715</v>
      </c>
    </row>
    <row r="5" spans="1:27" x14ac:dyDescent="0.25">
      <c r="A5" s="2">
        <v>14491</v>
      </c>
      <c r="B5">
        <v>75</v>
      </c>
      <c r="C5">
        <v>36</v>
      </c>
      <c r="D5">
        <v>69</v>
      </c>
      <c r="E5">
        <v>107</v>
      </c>
      <c r="F5">
        <v>68</v>
      </c>
      <c r="G5">
        <v>32</v>
      </c>
      <c r="H5">
        <v>70</v>
      </c>
      <c r="I5">
        <v>75</v>
      </c>
      <c r="J5">
        <v>223</v>
      </c>
      <c r="K5" s="1">
        <v>0.13042265673414299</v>
      </c>
      <c r="L5" s="1">
        <v>0.78885808810017999</v>
      </c>
      <c r="M5" s="1">
        <v>1.2726330305422</v>
      </c>
      <c r="N5" s="1">
        <v>30.061810204113701</v>
      </c>
      <c r="O5" s="1">
        <v>2.7324001977221202</v>
      </c>
      <c r="P5">
        <f t="shared" si="0"/>
        <v>2.304953062364961</v>
      </c>
      <c r="Q5">
        <v>-0.24164732854582799</v>
      </c>
      <c r="R5">
        <f t="shared" si="1"/>
        <v>0.24164732854582799</v>
      </c>
      <c r="S5">
        <v>0.734658524379737</v>
      </c>
      <c r="T5">
        <v>-2.3485445396676301</v>
      </c>
      <c r="V5">
        <f t="shared" si="2"/>
        <v>0.30061810204113781</v>
      </c>
      <c r="X5" s="1">
        <f t="shared" si="3"/>
        <v>230.49530623649611</v>
      </c>
      <c r="Y5" s="1">
        <f t="shared" si="4"/>
        <v>300.61810204113704</v>
      </c>
      <c r="AA5" s="1">
        <v>3.0061810204113701</v>
      </c>
    </row>
    <row r="6" spans="1:27" x14ac:dyDescent="0.25">
      <c r="A6" s="2">
        <v>14492</v>
      </c>
      <c r="B6">
        <v>52</v>
      </c>
      <c r="C6">
        <v>53</v>
      </c>
      <c r="D6">
        <v>46</v>
      </c>
      <c r="E6">
        <v>60</v>
      </c>
      <c r="F6">
        <v>45</v>
      </c>
      <c r="G6">
        <v>32</v>
      </c>
      <c r="H6">
        <v>79</v>
      </c>
      <c r="I6">
        <v>69</v>
      </c>
      <c r="J6">
        <v>245</v>
      </c>
      <c r="K6" s="1">
        <v>6.5377988760626907E-2</v>
      </c>
      <c r="L6" s="1">
        <v>0.50304913271337504</v>
      </c>
      <c r="M6" s="1">
        <v>1.07880541676093</v>
      </c>
      <c r="N6" s="1">
        <v>7.6764355323271607</v>
      </c>
      <c r="O6" s="1">
        <v>2.25888656843268</v>
      </c>
      <c r="P6">
        <f t="shared" si="0"/>
        <v>1.1741620808240893</v>
      </c>
      <c r="Q6">
        <v>-0.199584714018639</v>
      </c>
      <c r="R6">
        <f t="shared" si="1"/>
        <v>0.199584714018639</v>
      </c>
      <c r="S6">
        <v>0.57233741813486905</v>
      </c>
      <c r="T6">
        <v>-2.4466594436954598</v>
      </c>
      <c r="V6">
        <f t="shared" si="2"/>
        <v>7.6764355323271638E-2</v>
      </c>
      <c r="X6" s="1">
        <f t="shared" si="3"/>
        <v>117.41620808240893</v>
      </c>
      <c r="Y6" s="1">
        <f t="shared" si="4"/>
        <v>76.764355323271602</v>
      </c>
      <c r="AA6" s="1">
        <v>0.76764355323271605</v>
      </c>
    </row>
    <row r="7" spans="1:27" x14ac:dyDescent="0.25">
      <c r="A7" s="2">
        <v>14493</v>
      </c>
      <c r="B7">
        <v>86</v>
      </c>
      <c r="C7">
        <v>57</v>
      </c>
      <c r="D7">
        <v>104</v>
      </c>
      <c r="E7">
        <v>129</v>
      </c>
      <c r="F7">
        <v>86</v>
      </c>
      <c r="G7">
        <v>41</v>
      </c>
      <c r="H7">
        <v>94</v>
      </c>
      <c r="I7">
        <v>99</v>
      </c>
      <c r="J7">
        <v>226</v>
      </c>
      <c r="K7" s="1">
        <v>0.119916732313923</v>
      </c>
      <c r="L7" s="1">
        <v>0.69883915377176797</v>
      </c>
      <c r="M7" s="1">
        <v>1.2220755539928501</v>
      </c>
      <c r="N7" s="1">
        <v>30.692537383958399</v>
      </c>
      <c r="O7" s="1">
        <v>1.94587717712865</v>
      </c>
      <c r="P7">
        <f t="shared" si="0"/>
        <v>2.559487470323174</v>
      </c>
      <c r="Q7">
        <v>-0.27248036909759199</v>
      </c>
      <c r="R7">
        <f t="shared" si="1"/>
        <v>0.27248036909759199</v>
      </c>
      <c r="S7">
        <v>0.66339513662538396</v>
      </c>
      <c r="T7">
        <v>-2.3684344868157798</v>
      </c>
      <c r="V7">
        <f t="shared" si="2"/>
        <v>0.30692537383958379</v>
      </c>
      <c r="X7" s="1">
        <f t="shared" si="3"/>
        <v>255.94874703231741</v>
      </c>
      <c r="Y7" s="1">
        <f t="shared" si="4"/>
        <v>306.92537383958398</v>
      </c>
      <c r="AA7" s="1">
        <v>3.0692537383958398</v>
      </c>
    </row>
    <row r="8" spans="1:27" x14ac:dyDescent="0.25">
      <c r="A8" s="2">
        <v>14494</v>
      </c>
      <c r="B8">
        <v>66</v>
      </c>
      <c r="C8">
        <v>53</v>
      </c>
      <c r="D8">
        <v>61</v>
      </c>
      <c r="E8">
        <v>110</v>
      </c>
      <c r="F8">
        <v>60</v>
      </c>
      <c r="G8">
        <v>24</v>
      </c>
      <c r="H8">
        <v>73</v>
      </c>
      <c r="I8">
        <v>84</v>
      </c>
      <c r="J8">
        <v>156</v>
      </c>
      <c r="K8" s="1">
        <v>0.19567837936076299</v>
      </c>
      <c r="L8" s="1">
        <v>1.0035553186384301</v>
      </c>
      <c r="M8" s="1">
        <v>1.4439228818630301</v>
      </c>
      <c r="N8" s="1">
        <v>47.265644531945995</v>
      </c>
      <c r="O8" s="1">
        <v>2.3786614525550198</v>
      </c>
      <c r="P8">
        <f t="shared" si="0"/>
        <v>2.4154760830681532</v>
      </c>
      <c r="Q8">
        <v>-0.29406730298503198</v>
      </c>
      <c r="R8">
        <f t="shared" si="1"/>
        <v>0.29406730298503198</v>
      </c>
      <c r="S8">
        <v>0.81573303827629995</v>
      </c>
      <c r="T8">
        <v>-2.3529360280537799</v>
      </c>
      <c r="V8">
        <f t="shared" si="2"/>
        <v>0.47265644531945866</v>
      </c>
      <c r="X8" s="1">
        <f t="shared" si="3"/>
        <v>241.54760830681533</v>
      </c>
      <c r="Y8" s="1">
        <f t="shared" si="4"/>
        <v>472.65644531945998</v>
      </c>
      <c r="AA8" s="1">
        <v>4.7265644531945998</v>
      </c>
    </row>
    <row r="9" spans="1:27" x14ac:dyDescent="0.25">
      <c r="A9" s="2">
        <v>14495</v>
      </c>
      <c r="B9">
        <v>80</v>
      </c>
      <c r="C9">
        <v>36</v>
      </c>
      <c r="D9">
        <v>84</v>
      </c>
      <c r="E9">
        <v>152</v>
      </c>
      <c r="F9">
        <v>84</v>
      </c>
      <c r="G9">
        <v>27</v>
      </c>
      <c r="H9">
        <v>82</v>
      </c>
      <c r="I9">
        <v>92</v>
      </c>
      <c r="J9">
        <v>340</v>
      </c>
      <c r="K9" s="1">
        <v>8.1601704605689496E-2</v>
      </c>
      <c r="L9" s="1">
        <v>0.57053375285219399</v>
      </c>
      <c r="M9" s="1">
        <v>1.15418333123837</v>
      </c>
      <c r="N9" s="1">
        <v>23.308197436534201</v>
      </c>
      <c r="O9" s="1">
        <v>2.93512876486326</v>
      </c>
      <c r="P9">
        <f t="shared" si="0"/>
        <v>2.8563370764327254</v>
      </c>
      <c r="Q9">
        <v>-0.226341582148924</v>
      </c>
      <c r="R9">
        <f t="shared" si="1"/>
        <v>0.226341582148924</v>
      </c>
      <c r="S9">
        <v>0.60043699367998904</v>
      </c>
      <c r="T9">
        <v>-2.4537835141875401</v>
      </c>
      <c r="V9">
        <f t="shared" si="2"/>
        <v>0.23308197436534164</v>
      </c>
      <c r="X9" s="1">
        <f t="shared" si="3"/>
        <v>285.63370764327254</v>
      </c>
      <c r="Y9" s="1">
        <f t="shared" si="4"/>
        <v>233.08197436534201</v>
      </c>
      <c r="AA9" s="1">
        <v>2.3308197436534202</v>
      </c>
    </row>
    <row r="10" spans="1:27" x14ac:dyDescent="0.25">
      <c r="A10" s="2">
        <v>14496</v>
      </c>
      <c r="B10">
        <v>79</v>
      </c>
      <c r="C10">
        <v>38</v>
      </c>
      <c r="D10">
        <v>90</v>
      </c>
      <c r="E10">
        <v>105</v>
      </c>
      <c r="F10">
        <v>80</v>
      </c>
      <c r="G10">
        <v>39</v>
      </c>
      <c r="H10">
        <v>94</v>
      </c>
      <c r="I10">
        <v>76</v>
      </c>
      <c r="J10">
        <v>258</v>
      </c>
      <c r="K10" s="1">
        <v>0.111881288018237</v>
      </c>
      <c r="L10" s="1">
        <v>0.68841138818541003</v>
      </c>
      <c r="M10" s="1">
        <v>1.31464746023498</v>
      </c>
      <c r="N10" s="1">
        <v>22.258876469553101</v>
      </c>
      <c r="O10" s="1">
        <v>2.0685877674839301</v>
      </c>
      <c r="P10">
        <f t="shared" si="0"/>
        <v>1.9895084212763832</v>
      </c>
      <c r="Q10">
        <v>-0.28129800576769798</v>
      </c>
      <c r="R10">
        <f t="shared" si="1"/>
        <v>0.28129800576769798</v>
      </c>
      <c r="S10">
        <v>0.63066016790552504</v>
      </c>
      <c r="T10">
        <v>-2.5309158716298898</v>
      </c>
      <c r="V10">
        <f t="shared" si="2"/>
        <v>0.22258876469553127</v>
      </c>
      <c r="X10" s="1">
        <f t="shared" si="3"/>
        <v>198.95084212763831</v>
      </c>
      <c r="Y10" s="1">
        <f t="shared" si="4"/>
        <v>222.58876469553101</v>
      </c>
      <c r="AA10" s="1">
        <v>2.2258876469553099</v>
      </c>
    </row>
    <row r="11" spans="1:27" x14ac:dyDescent="0.25">
      <c r="A11" s="2">
        <v>14497</v>
      </c>
      <c r="B11">
        <v>70</v>
      </c>
      <c r="C11">
        <v>41</v>
      </c>
      <c r="D11">
        <v>79</v>
      </c>
      <c r="E11">
        <v>89</v>
      </c>
      <c r="F11">
        <v>72</v>
      </c>
      <c r="G11">
        <v>21</v>
      </c>
      <c r="H11">
        <v>71</v>
      </c>
      <c r="I11">
        <v>75</v>
      </c>
      <c r="J11">
        <v>184</v>
      </c>
      <c r="K11" s="1">
        <v>5.43193589570981E-2</v>
      </c>
      <c r="L11" s="1">
        <v>0.43840290978393798</v>
      </c>
      <c r="M11" s="1">
        <v>1.0711621933801601</v>
      </c>
      <c r="N11" s="1">
        <v>13.400634619466601</v>
      </c>
      <c r="O11" s="1">
        <v>1.4358209933083299</v>
      </c>
      <c r="P11">
        <f t="shared" si="0"/>
        <v>2.4670089774164192</v>
      </c>
      <c r="Q11">
        <v>-0.211933896736267</v>
      </c>
      <c r="R11">
        <f t="shared" si="1"/>
        <v>0.211933896736267</v>
      </c>
      <c r="S11">
        <v>0.50626407011571795</v>
      </c>
      <c r="T11">
        <v>-2.5841238934336199</v>
      </c>
      <c r="V11">
        <f t="shared" si="2"/>
        <v>0.13400634619466606</v>
      </c>
      <c r="X11" s="1">
        <f t="shared" si="3"/>
        <v>246.70089774164194</v>
      </c>
      <c r="Y11" s="1">
        <f t="shared" si="4"/>
        <v>134.00634619466601</v>
      </c>
      <c r="AA11" s="1">
        <v>1.34006346194666</v>
      </c>
    </row>
    <row r="12" spans="1:27" x14ac:dyDescent="0.25">
      <c r="A12" s="2">
        <v>14498</v>
      </c>
      <c r="B12">
        <v>96</v>
      </c>
      <c r="C12">
        <v>39</v>
      </c>
      <c r="D12">
        <v>112</v>
      </c>
      <c r="E12">
        <v>123</v>
      </c>
      <c r="F12">
        <v>89</v>
      </c>
      <c r="G12">
        <v>41</v>
      </c>
      <c r="H12">
        <v>90</v>
      </c>
      <c r="I12">
        <v>115</v>
      </c>
      <c r="J12">
        <v>345</v>
      </c>
      <c r="K12" s="1">
        <v>5.7701046998769497E-2</v>
      </c>
      <c r="L12" s="1">
        <v>0.46059303058290002</v>
      </c>
      <c r="M12" s="1">
        <v>1.1725023980329301</v>
      </c>
      <c r="N12" s="1">
        <v>11.581628749324199</v>
      </c>
      <c r="O12" s="1">
        <v>3.4389872702706401</v>
      </c>
      <c r="P12">
        <f t="shared" si="0"/>
        <v>2.0071782665522835</v>
      </c>
      <c r="Q12">
        <v>-0.25346395405198302</v>
      </c>
      <c r="R12">
        <f t="shared" si="1"/>
        <v>0.25346395405198302</v>
      </c>
      <c r="S12">
        <v>0.47712672598137601</v>
      </c>
      <c r="T12">
        <v>-2.86907683039672</v>
      </c>
      <c r="V12">
        <f t="shared" si="2"/>
        <v>0.1158162874932419</v>
      </c>
      <c r="X12" s="1">
        <f t="shared" si="3"/>
        <v>200.71782665522835</v>
      </c>
      <c r="Y12" s="1">
        <f t="shared" si="4"/>
        <v>115.81628749324199</v>
      </c>
      <c r="AA12" s="1">
        <v>1.15816287493242</v>
      </c>
    </row>
    <row r="13" spans="1:27" x14ac:dyDescent="0.25">
      <c r="A13" s="2">
        <v>14499</v>
      </c>
      <c r="B13">
        <v>64</v>
      </c>
      <c r="C13">
        <v>64</v>
      </c>
      <c r="D13">
        <v>71</v>
      </c>
      <c r="E13">
        <v>94</v>
      </c>
      <c r="F13">
        <v>52</v>
      </c>
      <c r="G13">
        <v>37</v>
      </c>
      <c r="H13">
        <v>87</v>
      </c>
      <c r="I13">
        <v>77</v>
      </c>
      <c r="J13">
        <v>271</v>
      </c>
      <c r="K13" s="1">
        <v>4.13512337205156E-2</v>
      </c>
      <c r="L13" s="1">
        <v>0.33353163204198999</v>
      </c>
      <c r="M13" s="1">
        <v>0.90771093726344698</v>
      </c>
      <c r="N13" s="1">
        <v>5.7301995026737398</v>
      </c>
      <c r="O13" s="1">
        <v>2.6949693167393698</v>
      </c>
      <c r="P13">
        <f t="shared" si="0"/>
        <v>1.3857384622192819</v>
      </c>
      <c r="Q13">
        <v>-0.23668543056064301</v>
      </c>
      <c r="R13">
        <f t="shared" si="1"/>
        <v>0.23668543056064301</v>
      </c>
      <c r="S13">
        <v>0.41798285978119099</v>
      </c>
      <c r="T13">
        <v>-2.5025967648750198</v>
      </c>
      <c r="V13">
        <f t="shared" si="2"/>
        <v>5.7301995026737218E-2</v>
      </c>
      <c r="X13" s="1">
        <f t="shared" si="3"/>
        <v>138.57384622192819</v>
      </c>
      <c r="Y13" s="1">
        <f t="shared" si="4"/>
        <v>57.301995026737401</v>
      </c>
      <c r="AA13" s="1">
        <v>0.57301995026737396</v>
      </c>
    </row>
    <row r="14" spans="1:27" x14ac:dyDescent="0.25">
      <c r="A14" s="2">
        <v>14500</v>
      </c>
      <c r="B14">
        <v>96</v>
      </c>
      <c r="C14">
        <v>75</v>
      </c>
      <c r="D14">
        <v>96</v>
      </c>
      <c r="E14">
        <v>134</v>
      </c>
      <c r="F14">
        <v>88</v>
      </c>
      <c r="G14">
        <v>43</v>
      </c>
      <c r="H14">
        <v>96</v>
      </c>
      <c r="I14">
        <v>135</v>
      </c>
      <c r="J14">
        <v>227</v>
      </c>
      <c r="K14" s="1">
        <v>2.7842013396790301E-2</v>
      </c>
      <c r="L14" s="1">
        <v>0.25017700559898398</v>
      </c>
      <c r="M14" s="1">
        <v>0.75309819556040103</v>
      </c>
      <c r="N14" s="1">
        <v>5.4926752646913704</v>
      </c>
      <c r="O14" s="1">
        <v>2.6035116824223801</v>
      </c>
      <c r="P14">
        <f t="shared" si="0"/>
        <v>1.9728010278612178</v>
      </c>
      <c r="Q14">
        <v>-0.19899468466482401</v>
      </c>
      <c r="R14">
        <f t="shared" si="1"/>
        <v>0.19899468466482401</v>
      </c>
      <c r="S14">
        <v>0.374049932731777</v>
      </c>
      <c r="T14">
        <v>-2.4048800356420501</v>
      </c>
      <c r="V14">
        <f t="shared" si="2"/>
        <v>5.4926752646913733E-2</v>
      </c>
      <c r="X14" s="1">
        <f t="shared" si="3"/>
        <v>197.28010278612177</v>
      </c>
      <c r="Y14" s="1">
        <f t="shared" si="4"/>
        <v>54.926752646913705</v>
      </c>
      <c r="AA14" s="1">
        <v>0.54926752646913701</v>
      </c>
    </row>
    <row r="15" spans="1:27" x14ac:dyDescent="0.25">
      <c r="A15" s="2">
        <v>14501</v>
      </c>
      <c r="B15">
        <v>88</v>
      </c>
      <c r="C15">
        <v>64</v>
      </c>
      <c r="D15">
        <v>76</v>
      </c>
      <c r="E15">
        <v>114</v>
      </c>
      <c r="F15">
        <v>75</v>
      </c>
      <c r="G15">
        <v>33</v>
      </c>
      <c r="H15">
        <v>83</v>
      </c>
      <c r="I15">
        <v>104</v>
      </c>
      <c r="J15">
        <v>250</v>
      </c>
      <c r="K15" s="1">
        <v>3.1999027230634802E-2</v>
      </c>
      <c r="L15" s="1">
        <v>0.27207234233350502</v>
      </c>
      <c r="M15" s="1">
        <v>0.78711199768130102</v>
      </c>
      <c r="N15" s="1">
        <v>8.4606532705711199</v>
      </c>
      <c r="O15" s="1">
        <v>2.8607368279892298</v>
      </c>
      <c r="P15">
        <f t="shared" si="0"/>
        <v>2.6440345231717459</v>
      </c>
      <c r="Q15">
        <v>-0.21430031905226499</v>
      </c>
      <c r="R15">
        <f t="shared" si="1"/>
        <v>0.21430031905226499</v>
      </c>
      <c r="S15">
        <v>0.38641767149865103</v>
      </c>
      <c r="T15">
        <v>-2.4056257941796302</v>
      </c>
      <c r="V15">
        <f t="shared" si="2"/>
        <v>8.460653270571139E-2</v>
      </c>
      <c r="X15" s="1">
        <f t="shared" si="3"/>
        <v>264.40345231717458</v>
      </c>
      <c r="Y15" s="1">
        <f t="shared" si="4"/>
        <v>84.606532705711203</v>
      </c>
      <c r="AA15" s="1">
        <v>0.84606532705711202</v>
      </c>
    </row>
    <row r="16" spans="1:27" x14ac:dyDescent="0.25">
      <c r="A16" s="2">
        <v>14502</v>
      </c>
      <c r="B16">
        <v>74</v>
      </c>
      <c r="C16">
        <v>38</v>
      </c>
      <c r="D16">
        <v>71</v>
      </c>
      <c r="E16">
        <v>115</v>
      </c>
      <c r="F16">
        <v>72</v>
      </c>
      <c r="G16">
        <v>25</v>
      </c>
      <c r="H16">
        <v>86</v>
      </c>
      <c r="I16">
        <v>90</v>
      </c>
      <c r="J16">
        <v>195</v>
      </c>
      <c r="K16" s="1">
        <v>6.4984848746481694E-2</v>
      </c>
      <c r="L16" s="1">
        <v>0.49465112777936199</v>
      </c>
      <c r="M16" s="1">
        <v>1.2089184184148201</v>
      </c>
      <c r="N16" s="1">
        <v>10.935621960270801</v>
      </c>
      <c r="O16" s="1">
        <v>2.3780473358943799</v>
      </c>
      <c r="P16">
        <f t="shared" si="0"/>
        <v>1.682795631783764</v>
      </c>
      <c r="Q16">
        <v>-0.26798183410589899</v>
      </c>
      <c r="R16">
        <f t="shared" si="1"/>
        <v>0.26798183410589899</v>
      </c>
      <c r="S16">
        <v>0.49244006349901898</v>
      </c>
      <c r="T16">
        <v>-2.8417461404558999</v>
      </c>
      <c r="V16">
        <f t="shared" si="2"/>
        <v>0.10935621960270819</v>
      </c>
      <c r="X16" s="1">
        <f t="shared" si="3"/>
        <v>168.27956317837641</v>
      </c>
      <c r="Y16" s="1">
        <f t="shared" si="4"/>
        <v>109.35621960270801</v>
      </c>
      <c r="AA16" s="1">
        <v>1.09356219602708</v>
      </c>
    </row>
    <row r="17" spans="1:27" x14ac:dyDescent="0.25">
      <c r="A17" s="2">
        <v>14503</v>
      </c>
      <c r="B17">
        <v>82</v>
      </c>
      <c r="C17">
        <v>41</v>
      </c>
      <c r="D17">
        <v>106</v>
      </c>
      <c r="E17">
        <v>143</v>
      </c>
      <c r="F17">
        <v>85</v>
      </c>
      <c r="G17">
        <v>48</v>
      </c>
      <c r="H17">
        <v>94</v>
      </c>
      <c r="I17">
        <v>119</v>
      </c>
      <c r="J17">
        <v>263</v>
      </c>
      <c r="K17" s="1">
        <v>5.3449631366494603E-2</v>
      </c>
      <c r="L17" s="1">
        <v>0.41848098567429398</v>
      </c>
      <c r="M17" s="1">
        <v>1.0198939748518701</v>
      </c>
      <c r="N17" s="1">
        <v>11.321964750000099</v>
      </c>
      <c r="O17" s="1">
        <v>2.4148469100586798</v>
      </c>
      <c r="P17">
        <f t="shared" si="0"/>
        <v>2.1182493612289677</v>
      </c>
      <c r="Q17">
        <v>-0.22086096819557299</v>
      </c>
      <c r="R17">
        <f t="shared" si="1"/>
        <v>0.22086096819557299</v>
      </c>
      <c r="S17">
        <v>0.49194083201535999</v>
      </c>
      <c r="T17">
        <v>-2.5185778937935099</v>
      </c>
      <c r="V17">
        <f t="shared" si="2"/>
        <v>0.11321964750000098</v>
      </c>
      <c r="X17" s="1">
        <f t="shared" si="3"/>
        <v>211.82493612289676</v>
      </c>
      <c r="Y17" s="1">
        <f t="shared" si="4"/>
        <v>113.21964750000099</v>
      </c>
      <c r="AA17" s="1">
        <v>1.13219647500001</v>
      </c>
    </row>
    <row r="18" spans="1:27" x14ac:dyDescent="0.25">
      <c r="A18" s="2">
        <v>14504</v>
      </c>
      <c r="B18">
        <v>80</v>
      </c>
      <c r="C18">
        <v>33</v>
      </c>
      <c r="D18">
        <v>63</v>
      </c>
      <c r="E18">
        <v>96</v>
      </c>
      <c r="F18">
        <v>63</v>
      </c>
      <c r="G18">
        <v>37</v>
      </c>
      <c r="H18">
        <v>81</v>
      </c>
      <c r="I18">
        <v>77</v>
      </c>
      <c r="J18">
        <v>171</v>
      </c>
      <c r="K18" s="1">
        <v>5.7413188455840002E-2</v>
      </c>
      <c r="L18" s="1">
        <v>0.42038738490055799</v>
      </c>
      <c r="M18" s="1">
        <v>0.98503911036498404</v>
      </c>
      <c r="N18" s="1">
        <v>12.978030741535401</v>
      </c>
      <c r="O18" s="1">
        <v>2.7724818073009501</v>
      </c>
      <c r="P18">
        <f t="shared" si="0"/>
        <v>2.2604615926387015</v>
      </c>
      <c r="Q18">
        <v>-0.23535011582723001</v>
      </c>
      <c r="R18">
        <f t="shared" si="1"/>
        <v>0.23535011582723001</v>
      </c>
      <c r="S18">
        <v>0.49391091626091599</v>
      </c>
      <c r="T18">
        <v>-2.43246680577671</v>
      </c>
      <c r="V18">
        <f t="shared" si="2"/>
        <v>0.12978030741535365</v>
      </c>
      <c r="X18" s="1">
        <f t="shared" si="3"/>
        <v>226.04615926387015</v>
      </c>
      <c r="Y18" s="1">
        <f t="shared" si="4"/>
        <v>129.780307415354</v>
      </c>
      <c r="AA18" s="1">
        <v>1.29780307415354</v>
      </c>
    </row>
    <row r="19" spans="1:27" x14ac:dyDescent="0.25">
      <c r="A19" s="2">
        <v>14505</v>
      </c>
      <c r="B19">
        <v>80</v>
      </c>
      <c r="C19">
        <v>66</v>
      </c>
      <c r="D19">
        <v>70</v>
      </c>
      <c r="E19">
        <v>151</v>
      </c>
      <c r="F19">
        <v>75</v>
      </c>
      <c r="G19">
        <v>35</v>
      </c>
      <c r="H19">
        <v>98</v>
      </c>
      <c r="I19">
        <v>100</v>
      </c>
      <c r="J19">
        <v>252</v>
      </c>
      <c r="K19" s="1">
        <v>3.6401108245965597E-2</v>
      </c>
      <c r="L19" s="1">
        <v>0.309224065347946</v>
      </c>
      <c r="M19" s="1">
        <v>0.89103890061012703</v>
      </c>
      <c r="N19" s="1">
        <v>6.9127479077334195</v>
      </c>
      <c r="O19" s="1">
        <v>3.01662011888385</v>
      </c>
      <c r="P19">
        <f t="shared" si="0"/>
        <v>1.8990487490170227</v>
      </c>
      <c r="Q19">
        <v>-0.23434560036541099</v>
      </c>
      <c r="R19">
        <f t="shared" si="1"/>
        <v>0.23434560036541099</v>
      </c>
      <c r="S19">
        <v>0.39412038725008203</v>
      </c>
      <c r="T19">
        <v>-2.5555078608544002</v>
      </c>
      <c r="V19">
        <f t="shared" si="2"/>
        <v>6.9127479077334006E-2</v>
      </c>
      <c r="X19" s="1">
        <f t="shared" si="3"/>
        <v>189.90487490170227</v>
      </c>
      <c r="Y19" s="1">
        <f t="shared" si="4"/>
        <v>69.1274790773342</v>
      </c>
      <c r="AA19" s="1">
        <v>0.69127479077334197</v>
      </c>
    </row>
    <row r="20" spans="1:27" x14ac:dyDescent="0.25">
      <c r="A20" s="2">
        <v>14506</v>
      </c>
      <c r="B20">
        <v>75</v>
      </c>
      <c r="C20">
        <v>39</v>
      </c>
      <c r="D20">
        <v>88</v>
      </c>
      <c r="E20">
        <v>118</v>
      </c>
      <c r="F20">
        <v>74</v>
      </c>
      <c r="G20">
        <v>30</v>
      </c>
      <c r="H20">
        <v>75</v>
      </c>
      <c r="I20">
        <v>91</v>
      </c>
      <c r="J20">
        <v>211</v>
      </c>
      <c r="K20" s="1">
        <v>7.8629320543596407E-2</v>
      </c>
      <c r="L20" s="1">
        <v>0.57172258575492696</v>
      </c>
      <c r="M20" s="1">
        <v>1.16365472176823</v>
      </c>
      <c r="N20" s="1">
        <v>16.293880087718499</v>
      </c>
      <c r="O20" s="1">
        <v>2.5332231720671401</v>
      </c>
      <c r="P20">
        <f t="shared" si="0"/>
        <v>2.0722397160591357</v>
      </c>
      <c r="Q20">
        <v>-0.21291828566316701</v>
      </c>
      <c r="R20">
        <f t="shared" si="1"/>
        <v>0.21291828566316701</v>
      </c>
      <c r="S20">
        <v>0.607695165080263</v>
      </c>
      <c r="T20">
        <v>-2.4690622610792099</v>
      </c>
      <c r="V20">
        <f t="shared" si="2"/>
        <v>0.16293880087718518</v>
      </c>
      <c r="X20" s="1">
        <f t="shared" si="3"/>
        <v>207.22397160591359</v>
      </c>
      <c r="Y20" s="1">
        <f t="shared" si="4"/>
        <v>162.93880087718497</v>
      </c>
      <c r="AA20" s="1">
        <v>1.62938800877185</v>
      </c>
    </row>
    <row r="21" spans="1:27" x14ac:dyDescent="0.25">
      <c r="A21" s="2">
        <v>14507</v>
      </c>
      <c r="B21">
        <v>92</v>
      </c>
      <c r="C21">
        <v>96</v>
      </c>
      <c r="D21">
        <v>111</v>
      </c>
      <c r="E21">
        <v>130</v>
      </c>
      <c r="F21">
        <v>92</v>
      </c>
      <c r="G21">
        <v>30</v>
      </c>
      <c r="H21">
        <v>96</v>
      </c>
      <c r="I21">
        <v>135</v>
      </c>
      <c r="J21">
        <v>195</v>
      </c>
      <c r="K21" s="1">
        <v>4.1359114216504102E-2</v>
      </c>
      <c r="L21" s="1">
        <v>0.346021941362681</v>
      </c>
      <c r="M21" s="1">
        <v>0.91922682058388505</v>
      </c>
      <c r="N21" s="1">
        <v>6.52915645668139</v>
      </c>
      <c r="O21" s="1">
        <v>3.0255444719384101</v>
      </c>
      <c r="P21">
        <f t="shared" si="0"/>
        <v>1.578649973619592</v>
      </c>
      <c r="Q21">
        <v>-0.209690363667104</v>
      </c>
      <c r="R21">
        <f t="shared" si="1"/>
        <v>0.209690363667104</v>
      </c>
      <c r="S21">
        <v>0.44411595746688998</v>
      </c>
      <c r="T21">
        <v>-2.4961256494558901</v>
      </c>
      <c r="V21">
        <f t="shared" si="2"/>
        <v>6.5291564566813745E-2</v>
      </c>
      <c r="X21" s="1">
        <f t="shared" si="3"/>
        <v>157.86499736195921</v>
      </c>
      <c r="Y21" s="1">
        <f t="shared" si="4"/>
        <v>65.291564566813904</v>
      </c>
      <c r="AA21" s="1">
        <v>0.65291564566813898</v>
      </c>
    </row>
  </sheetData>
  <sortState xmlns:xlrd2="http://schemas.microsoft.com/office/spreadsheetml/2017/richdata2" ref="A2:J21">
    <sortCondition ref="A2:A21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DABF4D28-9CF7-408F-8E3B-806B45603077}"/>
</file>

<file path=customXml/itemProps2.xml><?xml version="1.0" encoding="utf-8"?>
<ds:datastoreItem xmlns:ds="http://schemas.openxmlformats.org/officeDocument/2006/customXml" ds:itemID="{C06A6709-1370-42F1-8C28-A18C81780698}"/>
</file>

<file path=customXml/itemProps3.xml><?xml version="1.0" encoding="utf-8"?>
<ds:datastoreItem xmlns:ds="http://schemas.openxmlformats.org/officeDocument/2006/customXml" ds:itemID="{CAD131A7-8451-4099-8472-A5665F1F9B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Ghetmiri,Damon Erfan</cp:lastModifiedBy>
  <dcterms:created xsi:type="dcterms:W3CDTF">2019-08-22T14:36:47Z</dcterms:created>
  <dcterms:modified xsi:type="dcterms:W3CDTF">2020-11-05T17:35:16Z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